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2\Muestreo\"/>
    </mc:Choice>
  </mc:AlternateContent>
  <xr:revisionPtr revIDLastSave="0" documentId="13_ncr:1_{9F9F702A-C35E-40DA-A7EB-C2A40CE77764}" xr6:coauthVersionLast="47" xr6:coauthVersionMax="47" xr10:uidLastSave="{00000000-0000-0000-0000-000000000000}"/>
  <bookViews>
    <workbookView xWindow="4760" yWindow="4760" windowWidth="7520" windowHeight="6020" activeTab="1" xr2:uid="{00000000-000D-0000-FFFF-FFFF00000000}"/>
  </bookViews>
  <sheets>
    <sheet name="CLASE" sheetId="1" r:id="rId1"/>
    <sheet name="TAREA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2" l="1"/>
  <c r="K8" i="2"/>
  <c r="K7" i="2"/>
  <c r="K6" i="2"/>
  <c r="H25" i="2"/>
  <c r="I8" i="2"/>
  <c r="I7" i="2"/>
  <c r="I6" i="2"/>
  <c r="E8" i="2"/>
  <c r="E7" i="2"/>
  <c r="E6" i="2"/>
  <c r="C14" i="2"/>
  <c r="C11" i="2"/>
  <c r="J87" i="2"/>
  <c r="J99" i="2"/>
  <c r="J75" i="2"/>
  <c r="J88" i="2"/>
  <c r="J91" i="2"/>
  <c r="J92" i="2"/>
  <c r="J67" i="2"/>
  <c r="J160" i="2"/>
  <c r="J180" i="2"/>
  <c r="J68" i="2"/>
  <c r="J53" i="2"/>
  <c r="J48" i="2"/>
  <c r="J59" i="2"/>
  <c r="J142" i="2"/>
  <c r="J107" i="2"/>
  <c r="J74" i="2"/>
  <c r="J150" i="2"/>
  <c r="J176" i="2"/>
  <c r="J120" i="2"/>
  <c r="J60" i="2"/>
  <c r="J145" i="2"/>
  <c r="J61" i="2"/>
  <c r="J70" i="2"/>
  <c r="J156" i="2"/>
  <c r="J117" i="2"/>
  <c r="J89" i="2"/>
  <c r="J93" i="2"/>
  <c r="J100" i="2"/>
  <c r="J110" i="2"/>
  <c r="J62" i="2"/>
  <c r="J69" i="2"/>
  <c r="J173" i="2"/>
  <c r="J167" i="2"/>
  <c r="J164" i="2"/>
  <c r="J50" i="2"/>
  <c r="J140" i="2"/>
  <c r="J83" i="2"/>
  <c r="J132" i="2"/>
  <c r="J165" i="2"/>
  <c r="J131" i="2"/>
  <c r="J102" i="2"/>
  <c r="J162" i="2"/>
  <c r="J105" i="2"/>
  <c r="J139" i="2"/>
  <c r="J161" i="2"/>
  <c r="J179" i="2"/>
  <c r="J44" i="2"/>
  <c r="J31" i="2"/>
  <c r="J157" i="2"/>
  <c r="J163" i="2"/>
  <c r="J175" i="2"/>
  <c r="J40" i="2"/>
  <c r="J148" i="2"/>
  <c r="J174" i="2"/>
  <c r="J106" i="2"/>
  <c r="J95" i="2"/>
  <c r="J71" i="2"/>
  <c r="J82" i="2"/>
  <c r="J168" i="2"/>
  <c r="J138" i="2"/>
  <c r="J170" i="2"/>
  <c r="J66" i="2"/>
  <c r="J45" i="2"/>
  <c r="J141" i="2"/>
  <c r="J127" i="2"/>
  <c r="J34" i="2"/>
  <c r="J96" i="2"/>
  <c r="J128" i="2"/>
  <c r="J41" i="2"/>
  <c r="J116" i="2"/>
  <c r="J38" i="2"/>
  <c r="J37" i="2"/>
  <c r="J42" i="2"/>
  <c r="J97" i="2"/>
  <c r="J58" i="2"/>
  <c r="J36" i="2"/>
  <c r="J155" i="2"/>
  <c r="J151" i="2"/>
  <c r="J146" i="2"/>
  <c r="J108" i="2"/>
  <c r="J63" i="2"/>
  <c r="J79" i="2"/>
  <c r="J137" i="2"/>
  <c r="J101" i="2"/>
  <c r="J143" i="2"/>
  <c r="J159" i="2"/>
  <c r="J177" i="2"/>
  <c r="J129" i="2"/>
  <c r="J119" i="2"/>
  <c r="J86" i="2"/>
  <c r="J103" i="2"/>
  <c r="J78" i="2"/>
  <c r="J64" i="2"/>
  <c r="J166" i="2"/>
  <c r="J81" i="2"/>
  <c r="J113" i="2"/>
  <c r="J154" i="2"/>
  <c r="J77" i="2"/>
  <c r="J152" i="2"/>
  <c r="J49" i="2"/>
  <c r="J169" i="2"/>
  <c r="J136" i="2"/>
  <c r="J90" i="2"/>
  <c r="J121" i="2"/>
  <c r="J46" i="2"/>
  <c r="J80" i="2"/>
  <c r="J55" i="2"/>
  <c r="J54" i="2"/>
  <c r="J51" i="2"/>
  <c r="J172" i="2"/>
  <c r="J43" i="2"/>
  <c r="J171" i="2"/>
  <c r="J158" i="2"/>
  <c r="J125" i="2"/>
  <c r="J115" i="2"/>
  <c r="J94" i="2"/>
  <c r="J35" i="2"/>
  <c r="J33" i="2"/>
  <c r="J114" i="2"/>
  <c r="J130" i="2"/>
  <c r="J126" i="2"/>
  <c r="J98" i="2"/>
  <c r="J57" i="2"/>
  <c r="J122" i="2"/>
  <c r="J135" i="2"/>
  <c r="J84" i="2"/>
  <c r="J147" i="2"/>
  <c r="J56" i="2"/>
  <c r="J76" i="2"/>
  <c r="J133" i="2"/>
  <c r="J123" i="2"/>
  <c r="J72" i="2"/>
  <c r="J85" i="2"/>
  <c r="J134" i="2"/>
  <c r="J52" i="2"/>
  <c r="J65" i="2"/>
  <c r="J124" i="2"/>
  <c r="J73" i="2"/>
  <c r="J39" i="2"/>
  <c r="J47" i="2"/>
  <c r="J104" i="2"/>
  <c r="J153" i="2"/>
  <c r="J118" i="2"/>
  <c r="J144" i="2"/>
  <c r="J32" i="2"/>
  <c r="J109" i="2"/>
  <c r="J111" i="2"/>
  <c r="J112" i="2"/>
  <c r="J178" i="2"/>
  <c r="J149" i="2"/>
  <c r="G300" i="2"/>
  <c r="G210" i="2"/>
  <c r="G129" i="2"/>
  <c r="G297" i="2"/>
  <c r="G79" i="2"/>
  <c r="G206" i="2"/>
  <c r="G295" i="2"/>
  <c r="G276" i="2"/>
  <c r="G179" i="2"/>
  <c r="G266" i="2"/>
  <c r="G76" i="2"/>
  <c r="G148" i="2"/>
  <c r="G268" i="2"/>
  <c r="G32" i="2"/>
  <c r="G151" i="2"/>
  <c r="G92" i="2"/>
  <c r="G74" i="2"/>
  <c r="G157" i="2"/>
  <c r="G67" i="2"/>
  <c r="G198" i="2"/>
  <c r="G98" i="2"/>
  <c r="G169" i="2"/>
  <c r="G184" i="2"/>
  <c r="G68" i="2"/>
  <c r="G257" i="2"/>
  <c r="G128" i="2"/>
  <c r="G232" i="2"/>
  <c r="G60" i="2"/>
  <c r="G64" i="2"/>
  <c r="G248" i="2"/>
  <c r="G220" i="2"/>
  <c r="G299" i="2"/>
  <c r="G165" i="2"/>
  <c r="G237" i="2"/>
  <c r="G100" i="2"/>
  <c r="G238" i="2"/>
  <c r="G246" i="2"/>
  <c r="G245" i="2"/>
  <c r="G233" i="2"/>
  <c r="G85" i="2"/>
  <c r="G265" i="2"/>
  <c r="G235" i="2"/>
  <c r="G196" i="2"/>
  <c r="G95" i="2"/>
  <c r="G256" i="2"/>
  <c r="G141" i="2"/>
  <c r="G199" i="2"/>
  <c r="G216" i="2"/>
  <c r="G305" i="2"/>
  <c r="G125" i="2"/>
  <c r="G82" i="2"/>
  <c r="G96" i="2"/>
  <c r="G42" i="2"/>
  <c r="G254" i="2"/>
  <c r="G36" i="2"/>
  <c r="G61" i="2"/>
  <c r="G180" i="2"/>
  <c r="G54" i="2"/>
  <c r="G255" i="2"/>
  <c r="G204" i="2"/>
  <c r="G301" i="2"/>
  <c r="G116" i="2"/>
  <c r="G43" i="2"/>
  <c r="G195" i="2"/>
  <c r="G212" i="2"/>
  <c r="G283" i="2"/>
  <c r="G270" i="2"/>
  <c r="G123" i="2"/>
  <c r="G124" i="2"/>
  <c r="G294" i="2"/>
  <c r="G62" i="2"/>
  <c r="G160" i="2"/>
  <c r="G154" i="2"/>
  <c r="G239" i="2"/>
  <c r="G39" i="2"/>
  <c r="G89" i="2"/>
  <c r="G56" i="2"/>
  <c r="G87" i="2"/>
  <c r="G192" i="2"/>
  <c r="G303" i="2"/>
  <c r="G263" i="2"/>
  <c r="G134" i="2"/>
  <c r="G117" i="2"/>
  <c r="G242" i="2"/>
  <c r="G205" i="2"/>
  <c r="G146" i="2"/>
  <c r="G273" i="2"/>
  <c r="G215" i="2"/>
  <c r="G159" i="2"/>
  <c r="G40" i="2"/>
  <c r="G174" i="2"/>
  <c r="G178" i="2"/>
  <c r="G290" i="2"/>
  <c r="G251" i="2"/>
  <c r="G236" i="2"/>
  <c r="G228" i="2"/>
  <c r="G260" i="2"/>
  <c r="G70" i="2"/>
  <c r="G244" i="2"/>
  <c r="G108" i="2"/>
  <c r="G231" i="2"/>
  <c r="G186" i="2"/>
  <c r="G114" i="2"/>
  <c r="G46" i="2"/>
  <c r="G83" i="2"/>
  <c r="G103" i="2"/>
  <c r="G176" i="2"/>
  <c r="G155" i="2"/>
  <c r="G158" i="2"/>
  <c r="G229" i="2"/>
  <c r="G99" i="2"/>
  <c r="G240" i="2"/>
  <c r="G194" i="2"/>
  <c r="G88" i="2"/>
  <c r="G77" i="2"/>
  <c r="G97" i="2"/>
  <c r="G142" i="2"/>
  <c r="G140" i="2"/>
  <c r="G277" i="2"/>
  <c r="G279" i="2"/>
  <c r="G81" i="2"/>
  <c r="G182" i="2"/>
  <c r="G221" i="2"/>
  <c r="G93" i="2"/>
  <c r="G247" i="2"/>
  <c r="G69" i="2"/>
  <c r="G281" i="2"/>
  <c r="G120" i="2"/>
  <c r="G105" i="2"/>
  <c r="G139" i="2"/>
  <c r="G47" i="2"/>
  <c r="G298" i="2"/>
  <c r="G72" i="2"/>
  <c r="G288" i="2"/>
  <c r="G189" i="2"/>
  <c r="G280" i="2"/>
  <c r="G201" i="2"/>
  <c r="G271" i="2"/>
  <c r="G149" i="2"/>
  <c r="G203" i="2"/>
  <c r="G135" i="2"/>
  <c r="G122" i="2"/>
  <c r="G101" i="2"/>
  <c r="G282" i="2"/>
  <c r="G94" i="2"/>
  <c r="G133" i="2"/>
  <c r="G49" i="2"/>
  <c r="G130" i="2"/>
  <c r="G191" i="2"/>
  <c r="G59" i="2"/>
  <c r="G302" i="2"/>
  <c r="G214" i="2"/>
  <c r="G145" i="2"/>
  <c r="G249" i="2"/>
  <c r="G66" i="2"/>
  <c r="G213" i="2"/>
  <c r="G91" i="2"/>
  <c r="G33" i="2"/>
  <c r="G164" i="2"/>
  <c r="G52" i="2"/>
  <c r="G225" i="2"/>
  <c r="G55" i="2"/>
  <c r="G187" i="2"/>
  <c r="G227" i="2"/>
  <c r="G168" i="2"/>
  <c r="G65" i="2"/>
  <c r="G208" i="2"/>
  <c r="G183" i="2"/>
  <c r="G217" i="2"/>
  <c r="G287" i="2"/>
  <c r="G48" i="2"/>
  <c r="G45" i="2"/>
  <c r="G200" i="2"/>
  <c r="G90" i="2"/>
  <c r="G293" i="2"/>
  <c r="G110" i="2"/>
  <c r="G172" i="2"/>
  <c r="G209" i="2"/>
  <c r="G136" i="2"/>
  <c r="G296" i="2"/>
  <c r="G71" i="2"/>
  <c r="G218" i="2"/>
  <c r="G197" i="2"/>
  <c r="G57" i="2"/>
  <c r="G143" i="2"/>
  <c r="G162" i="2"/>
  <c r="G119" i="2"/>
  <c r="G269" i="2"/>
  <c r="G111" i="2"/>
  <c r="G234" i="2"/>
  <c r="G163" i="2"/>
  <c r="G211" i="2"/>
  <c r="G285" i="2"/>
  <c r="G112" i="2"/>
  <c r="G275" i="2"/>
  <c r="G73" i="2"/>
  <c r="G53" i="2"/>
  <c r="G75" i="2"/>
  <c r="G118" i="2"/>
  <c r="G132" i="2"/>
  <c r="G127" i="2"/>
  <c r="G137" i="2"/>
  <c r="G109" i="2"/>
  <c r="G144" i="2"/>
  <c r="G250" i="2"/>
  <c r="G219" i="2"/>
  <c r="G252" i="2"/>
  <c r="G102" i="2"/>
  <c r="G170" i="2"/>
  <c r="G113" i="2"/>
  <c r="G156" i="2"/>
  <c r="G167" i="2"/>
  <c r="G35" i="2"/>
  <c r="G150" i="2"/>
  <c r="G80" i="2"/>
  <c r="G115" i="2"/>
  <c r="G190" i="2"/>
  <c r="G259" i="2"/>
  <c r="G272" i="2"/>
  <c r="G171" i="2"/>
  <c r="G286" i="2"/>
  <c r="G253" i="2"/>
  <c r="G41" i="2"/>
  <c r="G243" i="2"/>
  <c r="G177" i="2"/>
  <c r="G264" i="2"/>
  <c r="G152" i="2"/>
  <c r="G166" i="2"/>
  <c r="G222" i="2"/>
  <c r="G126" i="2"/>
  <c r="G78" i="2"/>
  <c r="G84" i="2"/>
  <c r="G131" i="2"/>
  <c r="G181" i="2"/>
  <c r="G175" i="2"/>
  <c r="G153" i="2"/>
  <c r="G121" i="2"/>
  <c r="G241" i="2"/>
  <c r="G226" i="2"/>
  <c r="G289" i="2"/>
  <c r="G104" i="2"/>
  <c r="G173" i="2"/>
  <c r="G34" i="2"/>
  <c r="G193" i="2"/>
  <c r="G38" i="2"/>
  <c r="G230" i="2"/>
  <c r="G304" i="2"/>
  <c r="G161" i="2"/>
  <c r="G147" i="2"/>
  <c r="G291" i="2"/>
  <c r="G188" i="2"/>
  <c r="G86" i="2"/>
  <c r="G261" i="2"/>
  <c r="G207" i="2"/>
  <c r="G258" i="2"/>
  <c r="G262" i="2"/>
  <c r="G37" i="2"/>
  <c r="G284" i="2"/>
  <c r="G58" i="2"/>
  <c r="G63" i="2"/>
  <c r="G224" i="2"/>
  <c r="G106" i="2"/>
  <c r="G278" i="2"/>
  <c r="G292" i="2"/>
  <c r="G31" i="2"/>
  <c r="G185" i="2"/>
  <c r="G44" i="2"/>
  <c r="G267" i="2"/>
  <c r="G138" i="2"/>
  <c r="G274" i="2"/>
  <c r="G50" i="2"/>
  <c r="G223" i="2"/>
  <c r="G51" i="2"/>
  <c r="G202" i="2"/>
  <c r="G107" i="2"/>
  <c r="D213" i="2"/>
  <c r="D70" i="2"/>
  <c r="D230" i="2"/>
  <c r="D56" i="2"/>
  <c r="D195" i="2"/>
  <c r="D207" i="2"/>
  <c r="D216" i="2"/>
  <c r="D173" i="2"/>
  <c r="D177" i="2"/>
  <c r="D87" i="2"/>
  <c r="D39" i="2"/>
  <c r="D52" i="2"/>
  <c r="D100" i="2"/>
  <c r="D59" i="2"/>
  <c r="D69" i="2"/>
  <c r="D224" i="2"/>
  <c r="D227" i="2"/>
  <c r="D163" i="2"/>
  <c r="D140" i="2"/>
  <c r="D48" i="2"/>
  <c r="D154" i="2"/>
  <c r="D139" i="2"/>
  <c r="D54" i="2"/>
  <c r="D222" i="2"/>
  <c r="D102" i="2"/>
  <c r="D117" i="2"/>
  <c r="D145" i="2"/>
  <c r="D143" i="2"/>
  <c r="D66" i="2"/>
  <c r="D121" i="2"/>
  <c r="D172" i="2"/>
  <c r="D101" i="2"/>
  <c r="D88" i="2"/>
  <c r="D191" i="2"/>
  <c r="D120" i="2"/>
  <c r="D149" i="2"/>
  <c r="D105" i="2"/>
  <c r="D81" i="2"/>
  <c r="D57" i="2"/>
  <c r="D76" i="2"/>
  <c r="D161" i="2"/>
  <c r="D44" i="2"/>
  <c r="D36" i="2"/>
  <c r="D150" i="2"/>
  <c r="D55" i="2"/>
  <c r="D164" i="2"/>
  <c r="D167" i="2"/>
  <c r="D133" i="2"/>
  <c r="D228" i="2"/>
  <c r="D138" i="2"/>
  <c r="D72" i="2"/>
  <c r="D171" i="2"/>
  <c r="D196" i="2"/>
  <c r="D109" i="2"/>
  <c r="D50" i="2"/>
  <c r="D49" i="2"/>
  <c r="D74" i="2"/>
  <c r="D32" i="2"/>
  <c r="D183" i="2"/>
  <c r="D135" i="2"/>
  <c r="D79" i="2"/>
  <c r="D34" i="2"/>
  <c r="D218" i="2"/>
  <c r="D104" i="2"/>
  <c r="D107" i="2"/>
  <c r="D90" i="2"/>
  <c r="D137" i="2"/>
  <c r="D202" i="2"/>
  <c r="D119" i="2"/>
  <c r="D77" i="2"/>
  <c r="D147" i="2"/>
  <c r="D91" i="2"/>
  <c r="D94" i="2"/>
  <c r="D126" i="2"/>
  <c r="D179" i="2"/>
  <c r="D41" i="2"/>
  <c r="D51" i="2"/>
  <c r="D125" i="2"/>
  <c r="D170" i="2"/>
  <c r="D46" i="2"/>
  <c r="D156" i="2"/>
  <c r="D204" i="2"/>
  <c r="D82" i="2"/>
  <c r="D174" i="2"/>
  <c r="D166" i="2"/>
  <c r="D151" i="2"/>
  <c r="D53" i="2"/>
  <c r="D158" i="2"/>
  <c r="D42" i="2"/>
  <c r="D165" i="2"/>
  <c r="D217" i="2"/>
  <c r="D134" i="2"/>
  <c r="D58" i="2"/>
  <c r="D211" i="2"/>
  <c r="D31" i="2"/>
  <c r="D157" i="2"/>
  <c r="D64" i="2"/>
  <c r="D111" i="2"/>
  <c r="D215" i="2"/>
  <c r="D47" i="2"/>
  <c r="D160" i="2"/>
  <c r="D144" i="2"/>
  <c r="D192" i="2"/>
  <c r="D210" i="2"/>
  <c r="D203" i="2"/>
  <c r="D113" i="2"/>
  <c r="D93" i="2"/>
  <c r="D115" i="2"/>
  <c r="D98" i="2"/>
  <c r="D110" i="2"/>
  <c r="D85" i="2"/>
  <c r="D61" i="2"/>
  <c r="D220" i="2"/>
  <c r="D146" i="2"/>
  <c r="D103" i="2"/>
  <c r="D197" i="2"/>
  <c r="D136" i="2"/>
  <c r="D60" i="2"/>
  <c r="D188" i="2"/>
  <c r="D168" i="2"/>
  <c r="D187" i="2"/>
  <c r="D62" i="2"/>
  <c r="D219" i="2"/>
  <c r="D128" i="2"/>
  <c r="D89" i="2"/>
  <c r="D131" i="2"/>
  <c r="D182" i="2"/>
  <c r="D184" i="2"/>
  <c r="D221" i="2"/>
  <c r="D180" i="2"/>
  <c r="D153" i="2"/>
  <c r="D169" i="2"/>
  <c r="D68" i="2"/>
  <c r="D162" i="2"/>
  <c r="D201" i="2"/>
  <c r="D209" i="2"/>
  <c r="D112" i="2"/>
  <c r="D142" i="2"/>
  <c r="D226" i="2"/>
  <c r="D43" i="2"/>
  <c r="D116" i="2"/>
  <c r="D206" i="2"/>
  <c r="D73" i="2"/>
  <c r="D45" i="2"/>
  <c r="D155" i="2"/>
  <c r="D205" i="2"/>
  <c r="D123" i="2"/>
  <c r="D65" i="2"/>
  <c r="D122" i="2"/>
  <c r="D194" i="2"/>
  <c r="D178" i="2"/>
  <c r="D130" i="2"/>
  <c r="D129" i="2"/>
  <c r="D92" i="2"/>
  <c r="D186" i="2"/>
  <c r="D99" i="2"/>
  <c r="D124" i="2"/>
  <c r="D141" i="2"/>
  <c r="D118" i="2"/>
  <c r="D175" i="2"/>
  <c r="D95" i="2"/>
  <c r="D96" i="2"/>
  <c r="D63" i="2"/>
  <c r="D193" i="2"/>
  <c r="D189" i="2"/>
  <c r="D106" i="2"/>
  <c r="D132" i="2"/>
  <c r="D214" i="2"/>
  <c r="D199" i="2"/>
  <c r="D190" i="2"/>
  <c r="D176" i="2"/>
  <c r="D114" i="2"/>
  <c r="D80" i="2"/>
  <c r="D37" i="2"/>
  <c r="D223" i="2"/>
  <c r="D152" i="2"/>
  <c r="D38" i="2"/>
  <c r="D159" i="2"/>
  <c r="D225" i="2"/>
  <c r="D181" i="2"/>
  <c r="D78" i="2"/>
  <c r="D200" i="2"/>
  <c r="D148" i="2"/>
  <c r="D229" i="2"/>
  <c r="D35" i="2"/>
  <c r="D33" i="2"/>
  <c r="D86" i="2"/>
  <c r="D97" i="2"/>
  <c r="D212" i="2"/>
  <c r="D83" i="2"/>
  <c r="D127" i="2"/>
  <c r="D84" i="2"/>
  <c r="D40" i="2"/>
  <c r="D108" i="2"/>
  <c r="D75" i="2"/>
  <c r="D185" i="2"/>
  <c r="D208" i="2"/>
  <c r="D67" i="2"/>
  <c r="D71" i="2"/>
  <c r="D198" i="2"/>
  <c r="B23" i="1"/>
  <c r="S4" i="1"/>
  <c r="K6" i="1" s="1"/>
  <c r="C8" i="2"/>
  <c r="M8" i="2" s="1"/>
  <c r="C7" i="2"/>
  <c r="F7" i="2" s="1"/>
  <c r="C6" i="2"/>
  <c r="G6" i="2" s="1"/>
  <c r="Z2" i="1"/>
  <c r="W2" i="1"/>
  <c r="T2" i="1"/>
  <c r="P2" i="1"/>
  <c r="Y4" i="1"/>
  <c r="K8" i="1" s="1"/>
  <c r="Y3" i="1"/>
  <c r="V4" i="1"/>
  <c r="K7" i="1" s="1"/>
  <c r="V3" i="1"/>
  <c r="S3" i="1"/>
  <c r="H8" i="1"/>
  <c r="N8" i="1" s="1"/>
  <c r="H7" i="1"/>
  <c r="N7" i="1" s="1"/>
  <c r="H6" i="1"/>
  <c r="N6" i="1" s="1"/>
  <c r="F12" i="1"/>
  <c r="G8" i="1"/>
  <c r="F8" i="1"/>
  <c r="L8" i="2" l="1"/>
  <c r="L7" i="2"/>
  <c r="M7" i="2"/>
  <c r="M6" i="2"/>
  <c r="L6" i="2"/>
  <c r="F8" i="2"/>
  <c r="G8" i="2"/>
  <c r="G7" i="2"/>
  <c r="F6" i="2"/>
  <c r="M6" i="1"/>
  <c r="L6" i="1"/>
  <c r="L7" i="1"/>
  <c r="M7" i="1"/>
  <c r="L8" i="1"/>
  <c r="M8" i="1"/>
  <c r="I6" i="1"/>
  <c r="C14" i="1"/>
  <c r="H9" i="1"/>
  <c r="F7" i="1" l="1"/>
  <c r="G7" i="1"/>
  <c r="F6" i="1"/>
  <c r="G6" i="1"/>
  <c r="T4" i="1"/>
  <c r="Z225" i="1"/>
  <c r="Z358" i="1"/>
  <c r="Z237" i="1"/>
  <c r="Z79" i="1"/>
  <c r="Z269" i="1"/>
  <c r="Z206" i="1"/>
  <c r="Z35" i="1"/>
  <c r="Z331" i="1"/>
  <c r="Z30" i="1"/>
  <c r="Z57" i="1"/>
  <c r="Z321" i="1"/>
  <c r="Z59" i="1"/>
  <c r="Z101" i="1"/>
  <c r="Z330" i="1"/>
  <c r="Z372" i="1"/>
  <c r="Z7" i="1"/>
  <c r="Z151" i="1"/>
  <c r="Z214" i="1"/>
  <c r="Z176" i="1"/>
  <c r="Z191" i="1"/>
  <c r="Z40" i="1"/>
  <c r="Z390" i="1"/>
  <c r="Z199" i="1"/>
  <c r="Z107" i="1"/>
  <c r="Z371" i="1"/>
  <c r="Z364" i="1"/>
  <c r="Z360" i="1"/>
  <c r="Z309" i="1"/>
  <c r="Z33" i="1"/>
  <c r="Z399" i="1"/>
  <c r="Z190" i="1"/>
  <c r="Z277" i="1"/>
  <c r="Z351" i="1"/>
  <c r="Z65" i="1"/>
  <c r="Z67" i="1"/>
  <c r="Z389" i="1"/>
  <c r="Z274" i="1"/>
  <c r="Z81" i="1"/>
  <c r="Z258" i="1"/>
  <c r="Z124" i="1"/>
  <c r="Z22" i="1"/>
  <c r="Z24" i="1"/>
  <c r="Z53" i="1"/>
  <c r="Z283" i="1"/>
  <c r="Z373" i="1"/>
  <c r="Z294" i="1"/>
  <c r="Z313" i="1"/>
  <c r="Z129" i="1"/>
  <c r="Z392" i="1"/>
  <c r="Z349" i="1"/>
  <c r="Z28" i="1"/>
  <c r="Z348" i="1"/>
  <c r="Z13" i="1"/>
  <c r="Z86" i="1"/>
  <c r="Z171" i="1"/>
  <c r="Z196" i="1"/>
  <c r="Z29" i="1"/>
  <c r="Z238" i="1"/>
  <c r="Z188" i="1"/>
  <c r="Z172" i="1"/>
  <c r="Z239" i="1"/>
  <c r="Z10" i="1"/>
  <c r="Z133" i="1"/>
  <c r="Z242" i="1"/>
  <c r="Z275" i="1"/>
  <c r="Z143" i="1"/>
  <c r="Z49" i="1"/>
  <c r="Z46" i="1"/>
  <c r="Z58" i="1"/>
  <c r="Z235" i="1"/>
  <c r="Z315" i="1"/>
  <c r="Z62" i="1"/>
  <c r="Z56" i="1"/>
  <c r="Z166" i="1"/>
  <c r="Z96" i="1"/>
  <c r="Z224" i="1"/>
  <c r="Z230" i="1"/>
  <c r="Z108" i="1"/>
  <c r="Z353" i="1"/>
  <c r="Z198" i="1"/>
  <c r="Z109" i="1"/>
  <c r="Z178" i="1"/>
  <c r="Z387" i="1"/>
  <c r="Z357" i="1"/>
  <c r="Z284" i="1"/>
  <c r="Z346" i="1"/>
  <c r="Z220" i="1"/>
  <c r="Z304" i="1"/>
  <c r="Z296" i="1"/>
  <c r="Z138" i="1"/>
  <c r="Z99" i="1"/>
  <c r="Z223" i="1"/>
  <c r="Z27" i="1"/>
  <c r="Z279" i="1"/>
  <c r="Z44" i="1"/>
  <c r="Z14" i="1"/>
  <c r="Z112" i="1"/>
  <c r="Z233" i="1"/>
  <c r="Z123" i="1"/>
  <c r="Z111" i="1"/>
  <c r="Z85" i="1"/>
  <c r="Z113" i="1"/>
  <c r="Z381" i="1"/>
  <c r="Z318" i="1"/>
  <c r="Z265" i="1"/>
  <c r="Z363" i="1"/>
  <c r="Z212" i="1"/>
  <c r="Z354" i="1"/>
  <c r="Z401" i="1"/>
  <c r="Z374" i="1"/>
  <c r="Z142" i="1"/>
  <c r="Z92" i="1"/>
  <c r="Z402" i="1"/>
  <c r="Z232" i="1"/>
  <c r="Z94" i="1"/>
  <c r="Z26" i="1"/>
  <c r="Z164" i="1"/>
  <c r="Z314" i="1"/>
  <c r="Z281" i="1"/>
  <c r="Z117" i="1"/>
  <c r="Z78" i="1"/>
  <c r="Z156" i="1"/>
  <c r="Z64" i="1"/>
  <c r="Z175" i="1"/>
  <c r="Z179" i="1"/>
  <c r="Z159" i="1"/>
  <c r="Z98" i="1"/>
  <c r="Z204" i="1"/>
  <c r="Z310" i="1"/>
  <c r="Z180" i="1"/>
  <c r="Z338" i="1"/>
  <c r="Z194" i="1"/>
  <c r="Z52" i="1"/>
  <c r="Z333" i="1"/>
  <c r="Z93" i="1"/>
  <c r="Z55" i="1"/>
  <c r="Z250" i="1"/>
  <c r="Z379" i="1"/>
  <c r="Z268" i="1"/>
  <c r="Z120" i="1"/>
  <c r="Z90" i="1"/>
  <c r="Z183" i="1"/>
  <c r="Z153" i="1"/>
  <c r="Z215" i="1"/>
  <c r="Z393" i="1"/>
  <c r="Z385" i="1"/>
  <c r="Z394" i="1"/>
  <c r="Z23" i="1"/>
  <c r="Z359" i="1"/>
  <c r="Z216" i="1"/>
  <c r="Z342" i="1"/>
  <c r="Z403" i="1"/>
  <c r="Z243" i="1"/>
  <c r="Z167" i="1"/>
  <c r="Z252" i="1"/>
  <c r="Z209" i="1"/>
  <c r="Z211" i="1"/>
  <c r="Z272" i="1"/>
  <c r="Z271" i="1"/>
  <c r="Z182" i="1"/>
  <c r="Z37" i="1"/>
  <c r="Z404" i="1"/>
  <c r="Z177" i="1"/>
  <c r="Z375" i="1"/>
  <c r="Z104" i="1"/>
  <c r="Z323" i="1"/>
  <c r="Z76" i="1"/>
  <c r="Z127" i="1"/>
  <c r="Z63" i="1"/>
  <c r="Z19" i="1"/>
  <c r="Z147" i="1"/>
  <c r="Z246" i="1"/>
  <c r="Z231" i="1"/>
  <c r="Z227" i="1"/>
  <c r="Z165" i="1"/>
  <c r="Z118" i="1"/>
  <c r="Z322" i="1"/>
  <c r="Z388" i="1"/>
  <c r="Z328" i="1"/>
  <c r="Z341" i="1"/>
  <c r="Z186" i="1"/>
  <c r="Z382" i="1"/>
  <c r="Z154" i="1"/>
  <c r="Z267" i="1"/>
  <c r="Z184" i="1"/>
  <c r="Z70" i="1"/>
  <c r="Z9" i="1"/>
  <c r="Z361" i="1"/>
  <c r="Z290" i="1"/>
  <c r="Z149" i="1"/>
  <c r="Z168" i="1"/>
  <c r="Z32" i="1"/>
  <c r="Z174" i="1"/>
  <c r="Z383" i="1"/>
  <c r="Z8" i="1"/>
  <c r="Z297" i="1"/>
  <c r="Z16" i="1"/>
  <c r="Z87" i="1"/>
  <c r="Z17" i="1"/>
  <c r="Z362" i="1"/>
  <c r="Z77" i="1"/>
  <c r="Z320" i="1"/>
  <c r="Z289" i="1"/>
  <c r="Z103" i="1"/>
  <c r="Z292" i="1"/>
  <c r="Z21" i="1"/>
  <c r="Z20" i="1"/>
  <c r="Z312" i="1"/>
  <c r="Z60" i="1"/>
  <c r="Z301" i="1"/>
  <c r="Z141" i="1"/>
  <c r="Z335" i="1"/>
  <c r="Z100" i="1"/>
  <c r="Z173" i="1"/>
  <c r="Z160" i="1"/>
  <c r="Z139" i="1"/>
  <c r="Z332" i="1"/>
  <c r="Z400" i="1"/>
  <c r="Z15" i="1"/>
  <c r="Z213" i="1"/>
  <c r="Z367" i="1"/>
  <c r="Z97" i="1"/>
  <c r="Z91" i="1"/>
  <c r="Z340" i="1"/>
  <c r="Z169" i="1"/>
  <c r="Z161" i="1"/>
  <c r="Z210" i="1"/>
  <c r="Z25" i="1"/>
  <c r="Z378" i="1"/>
  <c r="Z18" i="1"/>
  <c r="Z395" i="1"/>
  <c r="Z68" i="1"/>
  <c r="Z261" i="1"/>
  <c r="Z119" i="1"/>
  <c r="Z291" i="1"/>
  <c r="Z134" i="1"/>
  <c r="Z145" i="1"/>
  <c r="Z132" i="1"/>
  <c r="Z251" i="1"/>
  <c r="Z122" i="1"/>
  <c r="Z12" i="1"/>
  <c r="Z208" i="1"/>
  <c r="Z245" i="1"/>
  <c r="Z262" i="1"/>
  <c r="Z48" i="1"/>
  <c r="Z336" i="1"/>
  <c r="Z114" i="1"/>
  <c r="Z69" i="1"/>
  <c r="Z105" i="1"/>
  <c r="Z370" i="1"/>
  <c r="Z72" i="1"/>
  <c r="Z135" i="1"/>
  <c r="Z259" i="1"/>
  <c r="Z115" i="1"/>
  <c r="Z140" i="1"/>
  <c r="Z187" i="1"/>
  <c r="Z43" i="1"/>
  <c r="Z280" i="1"/>
  <c r="Z345" i="1"/>
  <c r="Z158" i="1"/>
  <c r="Z42" i="1"/>
  <c r="Z380" i="1"/>
  <c r="Z319" i="1"/>
  <c r="Z288" i="1"/>
  <c r="Z228" i="1"/>
  <c r="Z51" i="1"/>
  <c r="Z350" i="1"/>
  <c r="Z339" i="1"/>
  <c r="Z311" i="1"/>
  <c r="Z249" i="1"/>
  <c r="Z84" i="1"/>
  <c r="Z163" i="1"/>
  <c r="Z324" i="1"/>
  <c r="Z189" i="1"/>
  <c r="Z130" i="1"/>
  <c r="Z95" i="1"/>
  <c r="Z155" i="1"/>
  <c r="Z327" i="1"/>
  <c r="Z121" i="1"/>
  <c r="Z236" i="1"/>
  <c r="Z201" i="1"/>
  <c r="Z83" i="1"/>
  <c r="Z229" i="1"/>
  <c r="Z285" i="1"/>
  <c r="Z148" i="1"/>
  <c r="Z38" i="1"/>
  <c r="Z73" i="1"/>
  <c r="Z255" i="1"/>
  <c r="Z317" i="1"/>
  <c r="Z193" i="1"/>
  <c r="Z325" i="1"/>
  <c r="Z207" i="1"/>
  <c r="Z106" i="1"/>
  <c r="Z293" i="1"/>
  <c r="Z256" i="1"/>
  <c r="Z270" i="1"/>
  <c r="Z276" i="1"/>
  <c r="Z299" i="1"/>
  <c r="Z347" i="1"/>
  <c r="Z226" i="1"/>
  <c r="Z264" i="1"/>
  <c r="Z398" i="1"/>
  <c r="Z6" i="1"/>
  <c r="Z308" i="1"/>
  <c r="Z66" i="1"/>
  <c r="Z202" i="1"/>
  <c r="Z352" i="1"/>
  <c r="Z282" i="1"/>
  <c r="Z219" i="1"/>
  <c r="Z47" i="1"/>
  <c r="Z368" i="1"/>
  <c r="Z253" i="1"/>
  <c r="Z185" i="1"/>
  <c r="Z222" i="1"/>
  <c r="Z197" i="1"/>
  <c r="Z203" i="1"/>
  <c r="Z396" i="1"/>
  <c r="Z254" i="1"/>
  <c r="Z305" i="1"/>
  <c r="Z391" i="1"/>
  <c r="Z74" i="1"/>
  <c r="Z82" i="1"/>
  <c r="Z329" i="1"/>
  <c r="Z365" i="1"/>
  <c r="Z286" i="1"/>
  <c r="Z234" i="1"/>
  <c r="Z257" i="1"/>
  <c r="Z137" i="1"/>
  <c r="Z248" i="1"/>
  <c r="Z300" i="1"/>
  <c r="Z217" i="1"/>
  <c r="Z36" i="1"/>
  <c r="Z303" i="1"/>
  <c r="Z50" i="1"/>
  <c r="Z89" i="1"/>
  <c r="Z295" i="1"/>
  <c r="Z102" i="1"/>
  <c r="Z377" i="1"/>
  <c r="Z162" i="1"/>
  <c r="Z384" i="1"/>
  <c r="Z195" i="1"/>
  <c r="Z192" i="1"/>
  <c r="Z302" i="1"/>
  <c r="Z157" i="1"/>
  <c r="Z240" i="1"/>
  <c r="Z244" i="1"/>
  <c r="Z298" i="1"/>
  <c r="Z355" i="1"/>
  <c r="Z369" i="1"/>
  <c r="Z356" i="1"/>
  <c r="Z247" i="1"/>
  <c r="Z218" i="1"/>
  <c r="Z71" i="1"/>
  <c r="Z39" i="1"/>
  <c r="Z136" i="1"/>
  <c r="Z386" i="1"/>
  <c r="Z205" i="1"/>
  <c r="Z54" i="1"/>
  <c r="Z334" i="1"/>
  <c r="Z110" i="1"/>
  <c r="Z75" i="1"/>
  <c r="Z146" i="1"/>
  <c r="Z266" i="1"/>
  <c r="Z131" i="1"/>
  <c r="Z306" i="1"/>
  <c r="Z31" i="1"/>
  <c r="Z126" i="1"/>
  <c r="Z88" i="1"/>
  <c r="Z343" i="1"/>
  <c r="Z150" i="1"/>
  <c r="Z316" i="1"/>
  <c r="Z170" i="1"/>
  <c r="Z397" i="1"/>
  <c r="Z125" i="1"/>
  <c r="Z307" i="1"/>
  <c r="Z144" i="1"/>
  <c r="Z263" i="1"/>
  <c r="Z34" i="1"/>
  <c r="Z128" i="1"/>
  <c r="Z241" i="1"/>
  <c r="Z221" i="1"/>
  <c r="Z376" i="1"/>
  <c r="Z278" i="1"/>
  <c r="Z405" i="1"/>
  <c r="Z344" i="1"/>
  <c r="Z61" i="1"/>
  <c r="Z287" i="1"/>
  <c r="Z366" i="1"/>
  <c r="Z80" i="1"/>
  <c r="Z45" i="1"/>
  <c r="Z260" i="1"/>
  <c r="Z116" i="1"/>
  <c r="Z337" i="1"/>
  <c r="Z11" i="1"/>
  <c r="Z181" i="1"/>
  <c r="Z200" i="1"/>
  <c r="Z326" i="1"/>
  <c r="Z273" i="1"/>
  <c r="Z41" i="1"/>
  <c r="Z152" i="1"/>
  <c r="W282" i="1"/>
  <c r="W108" i="1"/>
  <c r="W157" i="1"/>
  <c r="W26" i="1"/>
  <c r="W285" i="1"/>
  <c r="W162" i="1"/>
  <c r="W178" i="1"/>
  <c r="W49" i="1"/>
  <c r="W110" i="1"/>
  <c r="W297" i="1"/>
  <c r="W25" i="1"/>
  <c r="W35" i="1"/>
  <c r="W192" i="1"/>
  <c r="W59" i="1"/>
  <c r="W279" i="1"/>
  <c r="W291" i="1"/>
  <c r="W130" i="1"/>
  <c r="W80" i="1"/>
  <c r="W251" i="1"/>
  <c r="W20" i="1"/>
  <c r="W196" i="1"/>
  <c r="W156" i="1"/>
  <c r="W75" i="1"/>
  <c r="W225" i="1"/>
  <c r="W42" i="1"/>
  <c r="W296" i="1"/>
  <c r="W16" i="1"/>
  <c r="W31" i="1"/>
  <c r="W221" i="1"/>
  <c r="W73" i="1"/>
  <c r="W135" i="1"/>
  <c r="W67" i="1"/>
  <c r="W238" i="1"/>
  <c r="W155" i="1"/>
  <c r="W123" i="1"/>
  <c r="W66" i="1"/>
  <c r="W86" i="1"/>
  <c r="W198" i="1"/>
  <c r="W118" i="1"/>
  <c r="W262" i="1"/>
  <c r="W234" i="1"/>
  <c r="W253" i="1"/>
  <c r="W287" i="1"/>
  <c r="W22" i="1"/>
  <c r="W174" i="1"/>
  <c r="W181" i="1"/>
  <c r="W65" i="1"/>
  <c r="W233" i="1"/>
  <c r="W227" i="1"/>
  <c r="W51" i="1"/>
  <c r="W153" i="1"/>
  <c r="W95" i="1"/>
  <c r="W14" i="1"/>
  <c r="W107" i="1"/>
  <c r="W191" i="1"/>
  <c r="W256" i="1"/>
  <c r="W89" i="1"/>
  <c r="W212" i="1"/>
  <c r="W149" i="1"/>
  <c r="W220" i="1"/>
  <c r="W114" i="1"/>
  <c r="W265" i="1"/>
  <c r="W206" i="1"/>
  <c r="W54" i="1"/>
  <c r="W142" i="1"/>
  <c r="W211" i="1"/>
  <c r="W215" i="1"/>
  <c r="W180" i="1"/>
  <c r="W295" i="1"/>
  <c r="W27" i="1"/>
  <c r="W81" i="1"/>
  <c r="W82" i="1"/>
  <c r="W243" i="1"/>
  <c r="W223" i="1"/>
  <c r="W300" i="1"/>
  <c r="W200" i="1"/>
  <c r="W125" i="1"/>
  <c r="W126" i="1"/>
  <c r="W199" i="1"/>
  <c r="W30" i="1"/>
  <c r="W124" i="1"/>
  <c r="W169" i="1"/>
  <c r="W137" i="1"/>
  <c r="W61" i="1"/>
  <c r="W292" i="1"/>
  <c r="W257" i="1"/>
  <c r="W133" i="1"/>
  <c r="W10" i="1"/>
  <c r="W97" i="1"/>
  <c r="W302" i="1"/>
  <c r="W7" i="1"/>
  <c r="W115" i="1"/>
  <c r="W120" i="1"/>
  <c r="W161" i="1"/>
  <c r="W250" i="1"/>
  <c r="W6" i="1"/>
  <c r="W79" i="1"/>
  <c r="W255" i="1"/>
  <c r="W37" i="1"/>
  <c r="W294" i="1"/>
  <c r="W213" i="1"/>
  <c r="W159" i="1"/>
  <c r="W98" i="1"/>
  <c r="W248" i="1"/>
  <c r="W270" i="1"/>
  <c r="W63" i="1"/>
  <c r="W93" i="1"/>
  <c r="W70" i="1"/>
  <c r="W139" i="1"/>
  <c r="W278" i="1"/>
  <c r="W186" i="1"/>
  <c r="W146" i="1"/>
  <c r="W12" i="1"/>
  <c r="W29" i="1"/>
  <c r="W209" i="1"/>
  <c r="W13" i="1"/>
  <c r="W9" i="1"/>
  <c r="W240" i="1"/>
  <c r="W46" i="1"/>
  <c r="W201" i="1"/>
  <c r="W195" i="1"/>
  <c r="W164" i="1"/>
  <c r="W252" i="1"/>
  <c r="W218" i="1"/>
  <c r="W17" i="1"/>
  <c r="W167" i="1"/>
  <c r="W109" i="1"/>
  <c r="W91" i="1"/>
  <c r="W171" i="1"/>
  <c r="W88" i="1"/>
  <c r="W170" i="1"/>
  <c r="W33" i="1"/>
  <c r="W105" i="1"/>
  <c r="W216" i="1"/>
  <c r="W100" i="1"/>
  <c r="W152" i="1"/>
  <c r="W303" i="1"/>
  <c r="W204" i="1"/>
  <c r="W56" i="1"/>
  <c r="W19" i="1"/>
  <c r="W28" i="1"/>
  <c r="W158" i="1"/>
  <c r="W77" i="1"/>
  <c r="W272" i="1"/>
  <c r="W273" i="1"/>
  <c r="W160" i="1"/>
  <c r="W293" i="1"/>
  <c r="W163" i="1"/>
  <c r="W245" i="1"/>
  <c r="W244" i="1"/>
  <c r="W116" i="1"/>
  <c r="W207" i="1"/>
  <c r="W11" i="1"/>
  <c r="W21" i="1"/>
  <c r="W111" i="1"/>
  <c r="W106" i="1"/>
  <c r="W15" i="1"/>
  <c r="W45" i="1"/>
  <c r="W217" i="1"/>
  <c r="W129" i="1"/>
  <c r="W222" i="1"/>
  <c r="W99" i="1"/>
  <c r="W90" i="1"/>
  <c r="W305" i="1"/>
  <c r="W62" i="1"/>
  <c r="W304" i="1"/>
  <c r="W18" i="1"/>
  <c r="W24" i="1"/>
  <c r="W229" i="1"/>
  <c r="W84" i="1"/>
  <c r="W8" i="1"/>
  <c r="W197" i="1"/>
  <c r="W44" i="1"/>
  <c r="W214" i="1"/>
  <c r="W55" i="1"/>
  <c r="W140" i="1"/>
  <c r="W249" i="1"/>
  <c r="W263" i="1"/>
  <c r="W60" i="1"/>
  <c r="W241" i="1"/>
  <c r="W189" i="1"/>
  <c r="W274" i="1"/>
  <c r="W194" i="1"/>
  <c r="W230" i="1"/>
  <c r="W208" i="1"/>
  <c r="W275" i="1"/>
  <c r="W32" i="1"/>
  <c r="W281" i="1"/>
  <c r="W96" i="1"/>
  <c r="W112" i="1"/>
  <c r="W64" i="1"/>
  <c r="W122" i="1"/>
  <c r="W260" i="1"/>
  <c r="W141" i="1"/>
  <c r="W239" i="1"/>
  <c r="W290" i="1"/>
  <c r="W117" i="1"/>
  <c r="W193" i="1"/>
  <c r="W228" i="1"/>
  <c r="W246" i="1"/>
  <c r="W187" i="1"/>
  <c r="W277" i="1"/>
  <c r="W58" i="1"/>
  <c r="W299" i="1"/>
  <c r="W92" i="1"/>
  <c r="W288" i="1"/>
  <c r="W102" i="1"/>
  <c r="W39" i="1"/>
  <c r="W50" i="1"/>
  <c r="W53" i="1"/>
  <c r="W268" i="1"/>
  <c r="W134" i="1"/>
  <c r="W203" i="1"/>
  <c r="W185" i="1"/>
  <c r="W132" i="1"/>
  <c r="W38" i="1"/>
  <c r="W219" i="1"/>
  <c r="W154" i="1"/>
  <c r="W283" i="1"/>
  <c r="W69" i="1"/>
  <c r="W226" i="1"/>
  <c r="W179" i="1"/>
  <c r="W136" i="1"/>
  <c r="W148" i="1"/>
  <c r="W259" i="1"/>
  <c r="W143" i="1"/>
  <c r="W267" i="1"/>
  <c r="W271" i="1"/>
  <c r="W258" i="1"/>
  <c r="W210" i="1"/>
  <c r="W52" i="1"/>
  <c r="W83" i="1"/>
  <c r="W168" i="1"/>
  <c r="W87" i="1"/>
  <c r="W286" i="1"/>
  <c r="W237" i="1"/>
  <c r="W247" i="1"/>
  <c r="W47" i="1"/>
  <c r="W138" i="1"/>
  <c r="W128" i="1"/>
  <c r="W74" i="1"/>
  <c r="W68" i="1"/>
  <c r="W188" i="1"/>
  <c r="W151" i="1"/>
  <c r="W131" i="1"/>
  <c r="W57" i="1"/>
  <c r="W284" i="1"/>
  <c r="W298" i="1"/>
  <c r="W184" i="1"/>
  <c r="W173" i="1"/>
  <c r="W85" i="1"/>
  <c r="W289" i="1"/>
  <c r="W36" i="1"/>
  <c r="W147" i="1"/>
  <c r="W202" i="1"/>
  <c r="W177" i="1"/>
  <c r="W103" i="1"/>
  <c r="W172" i="1"/>
  <c r="W113" i="1"/>
  <c r="W235" i="1"/>
  <c r="W266" i="1"/>
  <c r="W236" i="1"/>
  <c r="W190" i="1"/>
  <c r="W264" i="1"/>
  <c r="W94" i="1"/>
  <c r="W101" i="1"/>
  <c r="W76" i="1"/>
  <c r="W242" i="1"/>
  <c r="W72" i="1"/>
  <c r="W145" i="1"/>
  <c r="W119" i="1"/>
  <c r="W48" i="1"/>
  <c r="W78" i="1"/>
  <c r="W224" i="1"/>
  <c r="W254" i="1"/>
  <c r="W104" i="1"/>
  <c r="W43" i="1"/>
  <c r="W183" i="1"/>
  <c r="W280" i="1"/>
  <c r="W144" i="1"/>
  <c r="W127" i="1"/>
  <c r="W165" i="1"/>
  <c r="W205" i="1"/>
  <c r="W301" i="1"/>
  <c r="W232" i="1"/>
  <c r="W71" i="1"/>
  <c r="W231" i="1"/>
  <c r="W269" i="1"/>
  <c r="W175" i="1"/>
  <c r="W176" i="1"/>
  <c r="W182" i="1"/>
  <c r="W40" i="1"/>
  <c r="W34" i="1"/>
  <c r="W41" i="1"/>
  <c r="W276" i="1"/>
  <c r="W121" i="1"/>
  <c r="W23" i="1"/>
  <c r="W261" i="1"/>
  <c r="W166" i="1"/>
  <c r="W150" i="1"/>
  <c r="T145" i="1"/>
  <c r="T116" i="1"/>
  <c r="T86" i="1"/>
  <c r="T106" i="1"/>
  <c r="T88" i="1"/>
  <c r="T82" i="1"/>
  <c r="T100" i="1"/>
  <c r="T47" i="1"/>
  <c r="T119" i="1"/>
  <c r="T26" i="1"/>
  <c r="T25" i="1"/>
  <c r="T35" i="1"/>
  <c r="T201" i="1"/>
  <c r="T174" i="1"/>
  <c r="T39" i="1"/>
  <c r="T31" i="1"/>
  <c r="T89" i="1"/>
  <c r="T102" i="1"/>
  <c r="T141" i="1"/>
  <c r="T43" i="1"/>
  <c r="T159" i="1"/>
  <c r="T190" i="1"/>
  <c r="T185" i="1"/>
  <c r="T41" i="1"/>
  <c r="T75" i="1"/>
  <c r="T197" i="1"/>
  <c r="T137" i="1"/>
  <c r="T135" i="1"/>
  <c r="T13" i="1"/>
  <c r="T158" i="1"/>
  <c r="T181" i="1"/>
  <c r="T173" i="1"/>
  <c r="T164" i="1"/>
  <c r="T109" i="1"/>
  <c r="T191" i="1"/>
  <c r="T62" i="1"/>
  <c r="T6" i="1"/>
  <c r="T80" i="1"/>
  <c r="T7" i="1"/>
  <c r="T63" i="1"/>
  <c r="T165" i="1"/>
  <c r="T20" i="1"/>
  <c r="T12" i="1"/>
  <c r="T17" i="1"/>
  <c r="T74" i="1"/>
  <c r="T157" i="1"/>
  <c r="T95" i="1"/>
  <c r="T199" i="1"/>
  <c r="T97" i="1"/>
  <c r="T59" i="1"/>
  <c r="T150" i="1"/>
  <c r="T179" i="1"/>
  <c r="T53" i="1"/>
  <c r="T138" i="1"/>
  <c r="T130" i="1"/>
  <c r="T10" i="1"/>
  <c r="T32" i="1"/>
  <c r="T37" i="1"/>
  <c r="T146" i="1"/>
  <c r="T198" i="1"/>
  <c r="T71" i="1"/>
  <c r="T104" i="1"/>
  <c r="T42" i="1"/>
  <c r="T107" i="1"/>
  <c r="T94" i="1"/>
  <c r="T81" i="1"/>
  <c r="T202" i="1"/>
  <c r="T183" i="1"/>
  <c r="T58" i="1"/>
  <c r="T56" i="1"/>
  <c r="T22" i="1"/>
  <c r="T140" i="1"/>
  <c r="T192" i="1"/>
  <c r="T49" i="1"/>
  <c r="T103" i="1"/>
  <c r="T92" i="1"/>
  <c r="T54" i="1"/>
  <c r="T72" i="1"/>
  <c r="T188" i="1"/>
  <c r="T64" i="1"/>
  <c r="T166" i="1"/>
  <c r="T136" i="1"/>
  <c r="T161" i="1"/>
  <c r="T77" i="1"/>
  <c r="T110" i="1"/>
  <c r="T163" i="1"/>
  <c r="T36" i="1"/>
  <c r="T8" i="1"/>
  <c r="T170" i="1"/>
  <c r="T139" i="1"/>
  <c r="T68" i="1"/>
  <c r="T175" i="1"/>
  <c r="T85" i="1"/>
  <c r="T19" i="1"/>
  <c r="T34" i="1"/>
  <c r="T194" i="1"/>
  <c r="T84" i="1"/>
  <c r="T111" i="1"/>
  <c r="T186" i="1"/>
  <c r="T113" i="1"/>
  <c r="T18" i="1"/>
  <c r="T93" i="1"/>
  <c r="T16" i="1"/>
  <c r="T128" i="1"/>
  <c r="T168" i="1"/>
  <c r="T27" i="1"/>
  <c r="T132" i="1"/>
  <c r="T73" i="1"/>
  <c r="T147" i="1"/>
  <c r="T30" i="1"/>
  <c r="T149" i="1"/>
  <c r="T129" i="1"/>
  <c r="T178" i="1"/>
  <c r="T148" i="1"/>
  <c r="T195" i="1"/>
  <c r="T105" i="1"/>
  <c r="T176" i="1"/>
  <c r="T61" i="1"/>
  <c r="T193" i="1"/>
  <c r="T23" i="1"/>
  <c r="T182" i="1"/>
  <c r="T91" i="1"/>
  <c r="T205" i="1"/>
  <c r="T38" i="1"/>
  <c r="T46" i="1"/>
  <c r="T125" i="1"/>
  <c r="T29" i="1"/>
  <c r="T33" i="1"/>
  <c r="T9" i="1"/>
  <c r="T124" i="1"/>
  <c r="T44" i="1"/>
  <c r="T15" i="1"/>
  <c r="T11" i="1"/>
  <c r="T151" i="1"/>
  <c r="T108" i="1"/>
  <c r="T98" i="1"/>
  <c r="T99" i="1"/>
  <c r="T21" i="1"/>
  <c r="T55" i="1"/>
  <c r="T76" i="1"/>
  <c r="T155" i="1"/>
  <c r="T78" i="1"/>
  <c r="T114" i="1"/>
  <c r="T184" i="1"/>
  <c r="T67" i="1"/>
  <c r="T142" i="1"/>
  <c r="T167" i="1"/>
  <c r="T171" i="1"/>
  <c r="T52" i="1"/>
  <c r="T172" i="1"/>
  <c r="T134" i="1"/>
  <c r="T51" i="1"/>
  <c r="T66" i="1"/>
  <c r="T131" i="1"/>
  <c r="T189" i="1"/>
  <c r="T120" i="1"/>
  <c r="T123" i="1"/>
  <c r="T40" i="1"/>
  <c r="T28" i="1"/>
  <c r="T57" i="1"/>
  <c r="T90" i="1"/>
  <c r="T153" i="1"/>
  <c r="T203" i="1"/>
  <c r="T112" i="1"/>
  <c r="T50" i="1"/>
  <c r="T69" i="1"/>
  <c r="T156" i="1"/>
  <c r="T79" i="1"/>
  <c r="T177" i="1"/>
  <c r="T24" i="1"/>
  <c r="T117" i="1"/>
  <c r="T60" i="1"/>
  <c r="T143" i="1"/>
  <c r="T14" i="1"/>
  <c r="T187" i="1"/>
  <c r="T154" i="1"/>
  <c r="T96" i="1"/>
  <c r="T126" i="1"/>
  <c r="T200" i="1"/>
  <c r="T169" i="1"/>
  <c r="T121" i="1"/>
  <c r="T204" i="1"/>
  <c r="T152" i="1"/>
  <c r="T87" i="1"/>
  <c r="T160" i="1"/>
  <c r="T83" i="1"/>
  <c r="T144" i="1"/>
  <c r="T48" i="1"/>
  <c r="T133" i="1"/>
  <c r="T65" i="1"/>
  <c r="T45" i="1"/>
  <c r="T162" i="1"/>
  <c r="T115" i="1"/>
  <c r="T118" i="1"/>
  <c r="T180" i="1"/>
  <c r="T196" i="1"/>
  <c r="T70" i="1"/>
  <c r="T127" i="1"/>
  <c r="T122" i="1"/>
  <c r="T101" i="1"/>
  <c r="S1" i="1"/>
  <c r="I8" i="1" l="1"/>
  <c r="I7" i="1"/>
  <c r="V1" i="1"/>
  <c r="Y1" i="1"/>
  <c r="M9" i="2"/>
  <c r="L9" i="2"/>
  <c r="G9" i="2"/>
  <c r="F9" i="2"/>
  <c r="C9" i="2"/>
  <c r="M9" i="1"/>
  <c r="L9" i="1"/>
  <c r="C9" i="1"/>
  <c r="C17" i="2" l="1"/>
  <c r="D8" i="2"/>
  <c r="J8" i="2" s="1"/>
  <c r="D7" i="2"/>
  <c r="J7" i="2" s="1"/>
  <c r="J6" i="2"/>
  <c r="K20" i="1"/>
  <c r="D7" i="1"/>
  <c r="J7" i="1" s="1"/>
  <c r="D6" i="1"/>
  <c r="D8" i="1"/>
  <c r="J8" i="1" s="1"/>
  <c r="G9" i="1"/>
  <c r="F9" i="1"/>
  <c r="J9" i="2" l="1"/>
  <c r="D9" i="2"/>
  <c r="H8" i="2"/>
  <c r="H7" i="2"/>
  <c r="H6" i="2"/>
  <c r="J6" i="1"/>
  <c r="J9" i="1" s="1"/>
  <c r="P1" i="1"/>
  <c r="D9" i="1"/>
  <c r="C17" i="1"/>
  <c r="E12" i="1" s="1"/>
  <c r="K22" i="1"/>
  <c r="H9" i="2" l="1"/>
  <c r="K20" i="2" s="1"/>
  <c r="K22" i="2" s="1"/>
  <c r="H22" i="2" s="1"/>
  <c r="H20" i="1"/>
  <c r="H22" i="1"/>
  <c r="H20" i="2" l="1"/>
</calcChain>
</file>

<file path=xl/sharedStrings.xml><?xml version="1.0" encoding="utf-8"?>
<sst xmlns="http://schemas.openxmlformats.org/spreadsheetml/2006/main" count="65" uniqueCount="43">
  <si>
    <t>AFIJACION IGUAL EN CADA ESTRATO</t>
  </si>
  <si>
    <t>Muestra  Piloto</t>
  </si>
  <si>
    <t>Muestra Final</t>
  </si>
  <si>
    <t>Estrato</t>
  </si>
  <si>
    <t>Yh med</t>
  </si>
  <si>
    <t>YhMed</t>
  </si>
  <si>
    <t>Z95%</t>
  </si>
  <si>
    <t>d</t>
  </si>
  <si>
    <r>
      <t>D</t>
    </r>
    <r>
      <rPr>
        <b/>
        <vertAlign val="superscript"/>
        <sz val="10"/>
        <rFont val="Arial"/>
        <family val="2"/>
      </rPr>
      <t>2</t>
    </r>
  </si>
  <si>
    <t>n =</t>
  </si>
  <si>
    <t>Lim Inf 95%</t>
  </si>
  <si>
    <t>Var media</t>
  </si>
  <si>
    <t>Lim Sup 95%</t>
  </si>
  <si>
    <t>EE media</t>
  </si>
  <si>
    <t>N1</t>
  </si>
  <si>
    <t>Aleatorio</t>
  </si>
  <si>
    <t>N2</t>
  </si>
  <si>
    <t>N3</t>
  </si>
  <si>
    <t>Sh2</t>
  </si>
  <si>
    <t>Y h media</t>
  </si>
  <si>
    <t>Media Pob</t>
  </si>
  <si>
    <t>Nh</t>
  </si>
  <si>
    <t>Muestra</t>
  </si>
  <si>
    <t>Estrato 1</t>
  </si>
  <si>
    <t>ALEATORIO</t>
  </si>
  <si>
    <t>Estrato 2</t>
  </si>
  <si>
    <t>Estrato 3</t>
  </si>
  <si>
    <t>Media Estr</t>
  </si>
  <si>
    <t>INTERVALO DE C. PARA MEDIA</t>
  </si>
  <si>
    <t>FACTOR</t>
  </si>
  <si>
    <t>ESTRATO</t>
  </si>
  <si>
    <t>VALOR</t>
  </si>
  <si>
    <t>ESTRATOS</t>
  </si>
  <si>
    <t>MUESTRAS PILOTO</t>
  </si>
  <si>
    <t>ESTRATO 1</t>
  </si>
  <si>
    <t>ESTRATO 2</t>
  </si>
  <si>
    <t>ESTRATO 3</t>
  </si>
  <si>
    <t>MUESTRA PILOTO</t>
  </si>
  <si>
    <t>MUESTRA DEFINITIVA (30)</t>
  </si>
  <si>
    <t>MUESTRAS FINAL</t>
  </si>
  <si>
    <t>MEDIA REAL</t>
  </si>
  <si>
    <t>SUMA</t>
  </si>
  <si>
    <t>L (Estratos)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</si>
</sst>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6" formatCode="_-* #,##0.0_-;\-* #,##0.0_-;_-* &quot;-&quot;?_-;_-@_-"/>
    <numFmt numFmtId="167" formatCode="_-* #,##0.000000_-;\-* #,##0.000000_-;_-* &quot;-&quot;??_-;_-@_-"/>
    <numFmt numFmtId="168" formatCode="_-* #,##0.0_-;\-* #,##0.0_-;_-* &quot;-&quot;??_-;_-@_-"/>
    <numFmt numFmtId="169" formatCode="0.0%"/>
    <numFmt numFmtId="170" formatCode="0.000"/>
    <numFmt numFmtId="171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9" fontId="5" fillId="0" borderId="0" xfId="2" applyFont="1"/>
    <xf numFmtId="0" fontId="5" fillId="0" borderId="0" xfId="0" applyFont="1"/>
    <xf numFmtId="164" fontId="5" fillId="0" borderId="0" xfId="1" applyNumberFormat="1" applyFont="1"/>
    <xf numFmtId="43" fontId="5" fillId="0" borderId="0" xfId="1" applyNumberFormat="1" applyFont="1"/>
    <xf numFmtId="166" fontId="5" fillId="0" borderId="0" xfId="0" applyNumberFormat="1" applyFont="1"/>
    <xf numFmtId="43" fontId="5" fillId="0" borderId="0" xfId="0" applyNumberFormat="1" applyFont="1"/>
    <xf numFmtId="164" fontId="5" fillId="0" borderId="0" xfId="0" applyNumberFormat="1" applyFont="1"/>
    <xf numFmtId="2" fontId="0" fillId="0" borderId="0" xfId="0" applyNumberFormat="1"/>
    <xf numFmtId="43" fontId="5" fillId="0" borderId="0" xfId="1" applyFont="1"/>
    <xf numFmtId="2" fontId="5" fillId="0" borderId="0" xfId="0" applyNumberFormat="1" applyFont="1"/>
    <xf numFmtId="167" fontId="5" fillId="0" borderId="0" xfId="0" applyNumberFormat="1" applyFont="1"/>
    <xf numFmtId="43" fontId="5" fillId="3" borderId="2" xfId="1" applyNumberFormat="1" applyFont="1" applyFill="1" applyBorder="1"/>
    <xf numFmtId="167" fontId="5" fillId="0" borderId="0" xfId="1" applyNumberFormat="1" applyFont="1"/>
    <xf numFmtId="0" fontId="5" fillId="0" borderId="3" xfId="0" applyFont="1" applyBorder="1"/>
    <xf numFmtId="2" fontId="5" fillId="0" borderId="4" xfId="0" applyNumberFormat="1" applyFont="1" applyBorder="1"/>
    <xf numFmtId="10" fontId="0" fillId="0" borderId="0" xfId="2" applyNumberFormat="1" applyFont="1"/>
    <xf numFmtId="0" fontId="5" fillId="0" borderId="5" xfId="0" applyFont="1" applyBorder="1"/>
    <xf numFmtId="2" fontId="5" fillId="0" borderId="6" xfId="0" applyNumberFormat="1" applyFont="1" applyBorder="1"/>
    <xf numFmtId="0" fontId="5" fillId="0" borderId="7" xfId="0" applyFont="1" applyBorder="1"/>
    <xf numFmtId="168" fontId="5" fillId="0" borderId="8" xfId="1" applyNumberFormat="1" applyFont="1" applyBorder="1"/>
    <xf numFmtId="43" fontId="0" fillId="0" borderId="0" xfId="0" applyNumberFormat="1"/>
    <xf numFmtId="0" fontId="2" fillId="3" borderId="0" xfId="0" applyFont="1" applyFill="1" applyBorder="1"/>
    <xf numFmtId="164" fontId="5" fillId="3" borderId="0" xfId="0" applyNumberFormat="1" applyFont="1" applyFill="1"/>
    <xf numFmtId="169" fontId="0" fillId="0" borderId="0" xfId="2" applyNumberFormat="1" applyFont="1"/>
    <xf numFmtId="0" fontId="5" fillId="4" borderId="0" xfId="0" applyFont="1" applyFill="1"/>
    <xf numFmtId="43" fontId="5" fillId="4" borderId="0" xfId="0" applyNumberFormat="1" applyFont="1" applyFill="1"/>
    <xf numFmtId="43" fontId="0" fillId="4" borderId="0" xfId="0" applyNumberFormat="1" applyFill="1"/>
    <xf numFmtId="170" fontId="0" fillId="0" borderId="0" xfId="0" applyNumberFormat="1"/>
    <xf numFmtId="170" fontId="5" fillId="4" borderId="0" xfId="0" applyNumberFormat="1" applyFont="1" applyFill="1"/>
    <xf numFmtId="0" fontId="7" fillId="0" borderId="0" xfId="0" applyFont="1"/>
    <xf numFmtId="0" fontId="7" fillId="0" borderId="3" xfId="0" applyFont="1" applyBorder="1"/>
    <xf numFmtId="0" fontId="7" fillId="0" borderId="7" xfId="0" applyFont="1" applyBorder="1"/>
    <xf numFmtId="0" fontId="0" fillId="0" borderId="0" xfId="0" applyFill="1" applyBorder="1"/>
    <xf numFmtId="0" fontId="0" fillId="0" borderId="0" xfId="0" applyFill="1"/>
    <xf numFmtId="0" fontId="5" fillId="0" borderId="0" xfId="0" applyNumberFormat="1" applyFont="1"/>
    <xf numFmtId="164" fontId="7" fillId="0" borderId="0" xfId="0" applyNumberFormat="1" applyFont="1"/>
    <xf numFmtId="0" fontId="0" fillId="3" borderId="0" xfId="0" applyFill="1" applyBorder="1"/>
    <xf numFmtId="0" fontId="0" fillId="3" borderId="0" xfId="0" applyFill="1"/>
    <xf numFmtId="0" fontId="5" fillId="4" borderId="3" xfId="0" applyFont="1" applyFill="1" applyBorder="1"/>
    <xf numFmtId="43" fontId="5" fillId="4" borderId="4" xfId="0" applyNumberFormat="1" applyFont="1" applyFill="1" applyBorder="1"/>
    <xf numFmtId="0" fontId="5" fillId="4" borderId="5" xfId="0" applyFont="1" applyFill="1" applyBorder="1"/>
    <xf numFmtId="43" fontId="5" fillId="4" borderId="6" xfId="0" applyNumberFormat="1" applyFont="1" applyFill="1" applyBorder="1"/>
    <xf numFmtId="0" fontId="5" fillId="4" borderId="7" xfId="0" applyFont="1" applyFill="1" applyBorder="1"/>
    <xf numFmtId="43" fontId="5" fillId="4" borderId="8" xfId="0" applyNumberFormat="1" applyFont="1" applyFill="1" applyBorder="1"/>
    <xf numFmtId="0" fontId="7" fillId="0" borderId="9" xfId="0" applyFont="1" applyBorder="1"/>
    <xf numFmtId="2" fontId="7" fillId="0" borderId="10" xfId="0" applyNumberFormat="1" applyFont="1" applyBorder="1"/>
    <xf numFmtId="0" fontId="4" fillId="2" borderId="1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2" xfId="0" applyBorder="1"/>
    <xf numFmtId="0" fontId="0" fillId="0" borderId="10" xfId="0" applyBorder="1"/>
    <xf numFmtId="171" fontId="7" fillId="0" borderId="0" xfId="0" applyNumberFormat="1" applyFont="1"/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3" xfId="0" applyBorder="1"/>
    <xf numFmtId="2" fontId="0" fillId="0" borderId="14" xfId="0" applyNumberFormat="1" applyBorder="1"/>
    <xf numFmtId="0" fontId="0" fillId="0" borderId="16" xfId="0" applyBorder="1"/>
    <xf numFmtId="2" fontId="0" fillId="0" borderId="0" xfId="0" applyNumberFormat="1" applyBorder="1"/>
    <xf numFmtId="0" fontId="0" fillId="0" borderId="0" xfId="0" applyBorder="1"/>
    <xf numFmtId="2" fontId="0" fillId="0" borderId="18" xfId="0" applyNumberFormat="1" applyBorder="1"/>
    <xf numFmtId="0" fontId="0" fillId="0" borderId="18" xfId="0" applyBorder="1"/>
    <xf numFmtId="164" fontId="3" fillId="0" borderId="0" xfId="1" applyNumberFormat="1" applyFont="1"/>
    <xf numFmtId="2" fontId="3" fillId="0" borderId="0" xfId="0" applyNumberFormat="1" applyFont="1"/>
    <xf numFmtId="43" fontId="3" fillId="0" borderId="0" xfId="1" applyNumberFormat="1" applyFont="1"/>
    <xf numFmtId="166" fontId="3" fillId="0" borderId="0" xfId="0" applyNumberFormat="1" applyFont="1"/>
    <xf numFmtId="43" fontId="3" fillId="0" borderId="0" xfId="0" applyNumberFormat="1" applyFont="1"/>
    <xf numFmtId="164" fontId="3" fillId="0" borderId="0" xfId="0" applyNumberFormat="1" applyFont="1"/>
    <xf numFmtId="2" fontId="0" fillId="0" borderId="0" xfId="0" applyNumberFormat="1" applyFont="1"/>
    <xf numFmtId="43" fontId="3" fillId="0" borderId="0" xfId="1" applyFont="1"/>
    <xf numFmtId="2" fontId="5" fillId="0" borderId="0" xfId="0" applyNumberFormat="1" applyFont="1" applyBorder="1"/>
    <xf numFmtId="0" fontId="7" fillId="0" borderId="14" xfId="0" applyFont="1" applyBorder="1"/>
    <xf numFmtId="0" fontId="7" fillId="0" borderId="13" xfId="0" applyFont="1" applyBorder="1"/>
    <xf numFmtId="0" fontId="7" fillId="0" borderId="16" xfId="0" applyFont="1" applyBorder="1"/>
    <xf numFmtId="2" fontId="0" fillId="0" borderId="1" xfId="0" applyNumberFormat="1" applyBorder="1" applyAlignment="1">
      <alignment horizontal="center"/>
    </xf>
    <xf numFmtId="0" fontId="10" fillId="4" borderId="0" xfId="0" applyFont="1" applyFill="1" applyAlignment="1">
      <alignment horizontal="center" vertical="center" textRotation="90" wrapText="1"/>
    </xf>
    <xf numFmtId="0" fontId="12" fillId="5" borderId="0" xfId="0" applyFont="1" applyFill="1" applyAlignment="1">
      <alignment horizontal="center" vertical="center" textRotation="90"/>
    </xf>
    <xf numFmtId="0" fontId="12" fillId="5" borderId="18" xfId="0" applyFont="1" applyFill="1" applyBorder="1" applyAlignment="1">
      <alignment horizontal="center" vertical="center" textRotation="90"/>
    </xf>
    <xf numFmtId="0" fontId="5" fillId="6" borderId="0" xfId="0" applyFont="1" applyFill="1" applyAlignment="1">
      <alignment horizontal="center"/>
    </xf>
    <xf numFmtId="0" fontId="5" fillId="6" borderId="0" xfId="0" applyFont="1" applyFill="1"/>
    <xf numFmtId="0" fontId="5" fillId="7" borderId="0" xfId="0" applyFont="1" applyFill="1" applyAlignment="1">
      <alignment horizontal="right"/>
    </xf>
    <xf numFmtId="0" fontId="5" fillId="7" borderId="0" xfId="0" applyFont="1" applyFill="1"/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right"/>
    </xf>
    <xf numFmtId="0" fontId="5" fillId="8" borderId="0" xfId="0" applyFont="1" applyFill="1"/>
    <xf numFmtId="0" fontId="5" fillId="8" borderId="0" xfId="0" applyFont="1" applyFill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9" borderId="0" xfId="0" applyFont="1" applyFill="1" applyAlignment="1">
      <alignment horizontal="center"/>
    </xf>
    <xf numFmtId="2" fontId="0" fillId="0" borderId="15" xfId="0" applyNumberFormat="1" applyBorder="1"/>
    <xf numFmtId="2" fontId="0" fillId="0" borderId="17" xfId="0" applyNumberFormat="1" applyBorder="1"/>
    <xf numFmtId="2" fontId="0" fillId="0" borderId="19" xfId="0" applyNumberFormat="1" applyBorder="1"/>
    <xf numFmtId="0" fontId="9" fillId="10" borderId="21" xfId="0" applyFont="1" applyFill="1" applyBorder="1" applyAlignment="1">
      <alignment horizontal="center"/>
    </xf>
    <xf numFmtId="0" fontId="9" fillId="10" borderId="22" xfId="0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image" Target="../media/image8.emf"/><Relationship Id="rId7" Type="http://schemas.openxmlformats.org/officeDocument/2006/relationships/image" Target="../media/image3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6" Type="http://schemas.openxmlformats.org/officeDocument/2006/relationships/image" Target="../media/image2.emf"/><Relationship Id="rId5" Type="http://schemas.openxmlformats.org/officeDocument/2006/relationships/image" Target="../media/image1.emf"/><Relationship Id="rId10" Type="http://schemas.openxmlformats.org/officeDocument/2006/relationships/image" Target="../media/image4.emf"/><Relationship Id="rId4" Type="http://schemas.openxmlformats.org/officeDocument/2006/relationships/image" Target="../media/image10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241300</xdr:colOff>
          <xdr:row>3</xdr:row>
          <xdr:rowOff>69850</xdr:rowOff>
        </xdr:from>
        <xdr:to>
          <xdr:col>4</xdr:col>
          <xdr:colOff>812800</xdr:colOff>
          <xdr:row>3</xdr:row>
          <xdr:rowOff>457200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69850</xdr:colOff>
          <xdr:row>3</xdr:row>
          <xdr:rowOff>95250</xdr:rowOff>
        </xdr:from>
        <xdr:to>
          <xdr:col>3</xdr:col>
          <xdr:colOff>641350</xdr:colOff>
          <xdr:row>3</xdr:row>
          <xdr:rowOff>450850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3</xdr:row>
          <xdr:rowOff>38100</xdr:rowOff>
        </xdr:from>
        <xdr:to>
          <xdr:col>6</xdr:col>
          <xdr:colOff>895350</xdr:colOff>
          <xdr:row>3</xdr:row>
          <xdr:rowOff>431800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3</xdr:row>
          <xdr:rowOff>95250</xdr:rowOff>
        </xdr:from>
        <xdr:to>
          <xdr:col>7</xdr:col>
          <xdr:colOff>603250</xdr:colOff>
          <xdr:row>3</xdr:row>
          <xdr:rowOff>361950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241300</xdr:colOff>
          <xdr:row>3</xdr:row>
          <xdr:rowOff>76200</xdr:rowOff>
        </xdr:from>
        <xdr:to>
          <xdr:col>2</xdr:col>
          <xdr:colOff>869950</xdr:colOff>
          <xdr:row>3</xdr:row>
          <xdr:rowOff>476250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13</xdr:row>
          <xdr:rowOff>165100</xdr:rowOff>
        </xdr:from>
        <xdr:to>
          <xdr:col>12</xdr:col>
          <xdr:colOff>971550</xdr:colOff>
          <xdr:row>17</xdr:row>
          <xdr:rowOff>31750</xdr:rowOff>
        </xdr:to>
        <xdr:sp macro="" textlink="">
          <xdr:nvSpPr>
            <xdr:cNvPr id="1030" name="Object 1027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FF" mc:Ignorable="a14" a14:legacySpreadsheetColorIndex="41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95250</xdr:colOff>
          <xdr:row>13</xdr:row>
          <xdr:rowOff>19050</xdr:rowOff>
        </xdr:from>
        <xdr:to>
          <xdr:col>5</xdr:col>
          <xdr:colOff>590550</xdr:colOff>
          <xdr:row>19</xdr:row>
          <xdr:rowOff>146050</xdr:rowOff>
        </xdr:to>
        <xdr:sp macro="" textlink="">
          <xdr:nvSpPr>
            <xdr:cNvPr id="1031" name="Object 3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9</xdr:row>
          <xdr:rowOff>165100</xdr:rowOff>
        </xdr:from>
        <xdr:to>
          <xdr:col>8</xdr:col>
          <xdr:colOff>374650</xdr:colOff>
          <xdr:row>13</xdr:row>
          <xdr:rowOff>76200</xdr:rowOff>
        </xdr:to>
        <xdr:sp macro="" textlink="">
          <xdr:nvSpPr>
            <xdr:cNvPr id="1032" name="Object 102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FF" mc:Ignorable="a14" a14:legacySpreadsheetColorIndex="3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323850</xdr:colOff>
          <xdr:row>3</xdr:row>
          <xdr:rowOff>50800</xdr:rowOff>
        </xdr:from>
        <xdr:to>
          <xdr:col>5</xdr:col>
          <xdr:colOff>869950</xdr:colOff>
          <xdr:row>3</xdr:row>
          <xdr:rowOff>476250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69850</xdr:colOff>
          <xdr:row>3</xdr:row>
          <xdr:rowOff>107950</xdr:rowOff>
        </xdr:from>
        <xdr:to>
          <xdr:col>9</xdr:col>
          <xdr:colOff>450850</xdr:colOff>
          <xdr:row>3</xdr:row>
          <xdr:rowOff>374650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165100</xdr:colOff>
          <xdr:row>3</xdr:row>
          <xdr:rowOff>76200</xdr:rowOff>
        </xdr:from>
        <xdr:to>
          <xdr:col>10</xdr:col>
          <xdr:colOff>641350</xdr:colOff>
          <xdr:row>3</xdr:row>
          <xdr:rowOff>438150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9</xdr:row>
          <xdr:rowOff>165100</xdr:rowOff>
        </xdr:from>
        <xdr:to>
          <xdr:col>11</xdr:col>
          <xdr:colOff>19050</xdr:colOff>
          <xdr:row>13</xdr:row>
          <xdr:rowOff>107950</xdr:rowOff>
        </xdr:to>
        <xdr:sp macro="" textlink="">
          <xdr:nvSpPr>
            <xdr:cNvPr id="1036" name="Object 1044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FF" mc:Ignorable="a14" a14:legacySpreadsheetColorIndex="41"/>
            </a:solidFill>
            <a:ln w="9525">
              <a:solidFill>
                <a:srgbClr val="FFCC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203200</xdr:colOff>
          <xdr:row>3</xdr:row>
          <xdr:rowOff>50800</xdr:rowOff>
        </xdr:from>
        <xdr:to>
          <xdr:col>11</xdr:col>
          <xdr:colOff>793750</xdr:colOff>
          <xdr:row>3</xdr:row>
          <xdr:rowOff>412750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50800</xdr:colOff>
          <xdr:row>3</xdr:row>
          <xdr:rowOff>57150</xdr:rowOff>
        </xdr:from>
        <xdr:to>
          <xdr:col>12</xdr:col>
          <xdr:colOff>869950</xdr:colOff>
          <xdr:row>3</xdr:row>
          <xdr:rowOff>361950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76200</xdr:colOff>
          <xdr:row>15</xdr:row>
          <xdr:rowOff>57150</xdr:rowOff>
        </xdr:from>
        <xdr:to>
          <xdr:col>7</xdr:col>
          <xdr:colOff>552450</xdr:colOff>
          <xdr:row>17</xdr:row>
          <xdr:rowOff>50800</xdr:rowOff>
        </xdr:to>
        <xdr:sp macro="" textlink="">
          <xdr:nvSpPr>
            <xdr:cNvPr id="1039" name="1 Objeto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222250</xdr:colOff>
          <xdr:row>3</xdr:row>
          <xdr:rowOff>69850</xdr:rowOff>
        </xdr:from>
        <xdr:to>
          <xdr:col>4</xdr:col>
          <xdr:colOff>755650</xdr:colOff>
          <xdr:row>3</xdr:row>
          <xdr:rowOff>342900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3</xdr:row>
          <xdr:rowOff>133350</xdr:rowOff>
        </xdr:from>
        <xdr:to>
          <xdr:col>3</xdr:col>
          <xdr:colOff>641350</xdr:colOff>
          <xdr:row>3</xdr:row>
          <xdr:rowOff>336550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50800</xdr:colOff>
          <xdr:row>3</xdr:row>
          <xdr:rowOff>69850</xdr:rowOff>
        </xdr:from>
        <xdr:to>
          <xdr:col>6</xdr:col>
          <xdr:colOff>927100</xdr:colOff>
          <xdr:row>3</xdr:row>
          <xdr:rowOff>361950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194982</xdr:colOff>
          <xdr:row>3</xdr:row>
          <xdr:rowOff>84791</xdr:rowOff>
        </xdr:from>
        <xdr:to>
          <xdr:col>7</xdr:col>
          <xdr:colOff>601382</xdr:colOff>
          <xdr:row>3</xdr:row>
          <xdr:rowOff>376891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203200</xdr:colOff>
          <xdr:row>3</xdr:row>
          <xdr:rowOff>38100</xdr:rowOff>
        </xdr:from>
        <xdr:to>
          <xdr:col>2</xdr:col>
          <xdr:colOff>755650</xdr:colOff>
          <xdr:row>3</xdr:row>
          <xdr:rowOff>374650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13</xdr:row>
          <xdr:rowOff>165100</xdr:rowOff>
        </xdr:from>
        <xdr:to>
          <xdr:col>12</xdr:col>
          <xdr:colOff>971550</xdr:colOff>
          <xdr:row>17</xdr:row>
          <xdr:rowOff>31750</xdr:rowOff>
        </xdr:to>
        <xdr:sp macro="" textlink="">
          <xdr:nvSpPr>
            <xdr:cNvPr id="2054" name="Object 1027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FF" mc:Ignorable="a14" a14:legacySpreadsheetColorIndex="41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95250</xdr:colOff>
          <xdr:row>13</xdr:row>
          <xdr:rowOff>19050</xdr:rowOff>
        </xdr:from>
        <xdr:to>
          <xdr:col>5</xdr:col>
          <xdr:colOff>590550</xdr:colOff>
          <xdr:row>19</xdr:row>
          <xdr:rowOff>146050</xdr:rowOff>
        </xdr:to>
        <xdr:sp macro="" textlink="">
          <xdr:nvSpPr>
            <xdr:cNvPr id="2055" name="Object 3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562162</xdr:colOff>
          <xdr:row>16</xdr:row>
          <xdr:rowOff>230468</xdr:rowOff>
        </xdr:from>
        <xdr:to>
          <xdr:col>2</xdr:col>
          <xdr:colOff>485962</xdr:colOff>
          <xdr:row>20</xdr:row>
          <xdr:rowOff>103095</xdr:rowOff>
        </xdr:to>
        <xdr:sp macro="" textlink="">
          <xdr:nvSpPr>
            <xdr:cNvPr id="2056" name="Object 1025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222250</xdr:colOff>
          <xdr:row>3</xdr:row>
          <xdr:rowOff>31750</xdr:rowOff>
        </xdr:from>
        <xdr:to>
          <xdr:col>5</xdr:col>
          <xdr:colOff>762000</xdr:colOff>
          <xdr:row>3</xdr:row>
          <xdr:rowOff>361950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69850</xdr:colOff>
          <xdr:row>3</xdr:row>
          <xdr:rowOff>69850</xdr:rowOff>
        </xdr:from>
        <xdr:to>
          <xdr:col>9</xdr:col>
          <xdr:colOff>469900</xdr:colOff>
          <xdr:row>3</xdr:row>
          <xdr:rowOff>298450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203200</xdr:colOff>
          <xdr:row>3</xdr:row>
          <xdr:rowOff>76200</xdr:rowOff>
        </xdr:from>
        <xdr:to>
          <xdr:col>10</xdr:col>
          <xdr:colOff>704850</xdr:colOff>
          <xdr:row>3</xdr:row>
          <xdr:rowOff>355600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50800</xdr:colOff>
          <xdr:row>9</xdr:row>
          <xdr:rowOff>57150</xdr:rowOff>
        </xdr:from>
        <xdr:to>
          <xdr:col>11</xdr:col>
          <xdr:colOff>50800</xdr:colOff>
          <xdr:row>13</xdr:row>
          <xdr:rowOff>0</xdr:rowOff>
        </xdr:to>
        <xdr:sp macro="" textlink="">
          <xdr:nvSpPr>
            <xdr:cNvPr id="2060" name="Object 1044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FF" mc:Ignorable="a14" a14:legacySpreadsheetColorIndex="41"/>
            </a:solidFill>
            <a:ln w="9525">
              <a:solidFill>
                <a:srgbClr val="FFCC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209550</xdr:colOff>
          <xdr:row>3</xdr:row>
          <xdr:rowOff>50800</xdr:rowOff>
        </xdr:from>
        <xdr:to>
          <xdr:col>11</xdr:col>
          <xdr:colOff>869950</xdr:colOff>
          <xdr:row>4</xdr:row>
          <xdr:rowOff>19050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88900</xdr:colOff>
          <xdr:row>3</xdr:row>
          <xdr:rowOff>107950</xdr:rowOff>
        </xdr:from>
        <xdr:to>
          <xdr:col>12</xdr:col>
          <xdr:colOff>933450</xdr:colOff>
          <xdr:row>3</xdr:row>
          <xdr:rowOff>400050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emf"/><Relationship Id="rId26" Type="http://schemas.openxmlformats.org/officeDocument/2006/relationships/oleObject" Target="../embeddings/oleObject14.bin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0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3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20" Type="http://schemas.openxmlformats.org/officeDocument/2006/relationships/image" Target="../media/image9.emf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10.emf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2.bin"/><Relationship Id="rId28" Type="http://schemas.openxmlformats.org/officeDocument/2006/relationships/image" Target="../media/image11.emf"/><Relationship Id="rId10" Type="http://schemas.openxmlformats.org/officeDocument/2006/relationships/image" Target="../media/image4.emf"/><Relationship Id="rId19" Type="http://schemas.openxmlformats.org/officeDocument/2006/relationships/oleObject" Target="../embeddings/oleObject9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8.bin"/><Relationship Id="rId13" Type="http://schemas.openxmlformats.org/officeDocument/2006/relationships/image" Target="../media/image1.emf"/><Relationship Id="rId18" Type="http://schemas.openxmlformats.org/officeDocument/2006/relationships/oleObject" Target="../embeddings/oleObject23.bin"/><Relationship Id="rId26" Type="http://schemas.openxmlformats.org/officeDocument/2006/relationships/oleObject" Target="../embeddings/oleObject28.bin"/><Relationship Id="rId3" Type="http://schemas.openxmlformats.org/officeDocument/2006/relationships/vmlDrawing" Target="../drawings/vmlDrawing2.vml"/><Relationship Id="rId21" Type="http://schemas.openxmlformats.org/officeDocument/2006/relationships/image" Target="../media/image9.emf"/><Relationship Id="rId7" Type="http://schemas.openxmlformats.org/officeDocument/2006/relationships/image" Target="../media/image7.emf"/><Relationship Id="rId12" Type="http://schemas.openxmlformats.org/officeDocument/2006/relationships/oleObject" Target="../embeddings/oleObject20.bin"/><Relationship Id="rId17" Type="http://schemas.openxmlformats.org/officeDocument/2006/relationships/image" Target="../media/image3.emf"/><Relationship Id="rId25" Type="http://schemas.openxmlformats.org/officeDocument/2006/relationships/oleObject" Target="../embeddings/oleObject27.bin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22.bin"/><Relationship Id="rId20" Type="http://schemas.openxmlformats.org/officeDocument/2006/relationships/oleObject" Target="../embeddings/oleObject24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17.bin"/><Relationship Id="rId11" Type="http://schemas.openxmlformats.org/officeDocument/2006/relationships/image" Target="../media/image10.emf"/><Relationship Id="rId24" Type="http://schemas.openxmlformats.org/officeDocument/2006/relationships/oleObject" Target="../embeddings/oleObject26.bin"/><Relationship Id="rId5" Type="http://schemas.openxmlformats.org/officeDocument/2006/relationships/image" Target="../media/image6.emf"/><Relationship Id="rId15" Type="http://schemas.openxmlformats.org/officeDocument/2006/relationships/image" Target="../media/image2.emf"/><Relationship Id="rId23" Type="http://schemas.openxmlformats.org/officeDocument/2006/relationships/image" Target="../media/image4.emf"/><Relationship Id="rId10" Type="http://schemas.openxmlformats.org/officeDocument/2006/relationships/oleObject" Target="../embeddings/oleObject19.bin"/><Relationship Id="rId19" Type="http://schemas.openxmlformats.org/officeDocument/2006/relationships/image" Target="../media/image5.emf"/><Relationship Id="rId4" Type="http://schemas.openxmlformats.org/officeDocument/2006/relationships/oleObject" Target="../embeddings/oleObject16.bin"/><Relationship Id="rId9" Type="http://schemas.openxmlformats.org/officeDocument/2006/relationships/image" Target="../media/image8.emf"/><Relationship Id="rId14" Type="http://schemas.openxmlformats.org/officeDocument/2006/relationships/oleObject" Target="../embeddings/oleObject21.bin"/><Relationship Id="rId22" Type="http://schemas.openxmlformats.org/officeDocument/2006/relationships/oleObject" Target="../embeddings/oleObject25.bin"/><Relationship Id="rId27" Type="http://schemas.openxmlformats.org/officeDocument/2006/relationships/oleObject" Target="../embeddings/oleObject2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307"/>
  <sheetViews>
    <sheetView topLeftCell="D1" zoomScale="70" zoomScaleNormal="70" workbookViewId="0">
      <selection activeCell="S3" sqref="S3"/>
    </sheetView>
  </sheetViews>
  <sheetFormatPr defaultColWidth="10.90625" defaultRowHeight="14.5" x14ac:dyDescent="0.35"/>
  <cols>
    <col min="1" max="1" width="12.81640625" customWidth="1"/>
    <col min="3" max="3" width="13.7265625" customWidth="1"/>
    <col min="4" max="4" width="11.81640625" bestFit="1" customWidth="1"/>
    <col min="5" max="5" width="15.26953125" bestFit="1" customWidth="1"/>
    <col min="6" max="6" width="17.1796875" bestFit="1" customWidth="1"/>
    <col min="7" max="7" width="14.81640625" bestFit="1" customWidth="1"/>
    <col min="10" max="10" width="13" customWidth="1"/>
    <col min="11" max="11" width="13.54296875" bestFit="1" customWidth="1"/>
    <col min="12" max="12" width="16.54296875" bestFit="1" customWidth="1"/>
    <col min="13" max="13" width="14.81640625" bestFit="1" customWidth="1"/>
    <col min="19" max="19" width="11.81640625" bestFit="1" customWidth="1"/>
    <col min="22" max="22" width="11.81640625" bestFit="1" customWidth="1"/>
    <col min="257" max="257" width="12.81640625" customWidth="1"/>
    <col min="259" max="259" width="13.7265625" customWidth="1"/>
    <col min="260" max="260" width="11.81640625" bestFit="1" customWidth="1"/>
    <col min="261" max="261" width="15.26953125" bestFit="1" customWidth="1"/>
    <col min="262" max="262" width="17.1796875" bestFit="1" customWidth="1"/>
    <col min="263" max="263" width="14.81640625" bestFit="1" customWidth="1"/>
    <col min="266" max="266" width="13" customWidth="1"/>
    <col min="267" max="267" width="13.54296875" bestFit="1" customWidth="1"/>
    <col min="268" max="268" width="16.54296875" bestFit="1" customWidth="1"/>
    <col min="269" max="269" width="14.81640625" bestFit="1" customWidth="1"/>
    <col min="273" max="273" width="12.26953125" bestFit="1" customWidth="1"/>
    <col min="277" max="277" width="5.7265625" customWidth="1"/>
    <col min="513" max="513" width="12.81640625" customWidth="1"/>
    <col min="515" max="515" width="13.7265625" customWidth="1"/>
    <col min="516" max="516" width="11.81640625" bestFit="1" customWidth="1"/>
    <col min="517" max="517" width="15.26953125" bestFit="1" customWidth="1"/>
    <col min="518" max="518" width="17.1796875" bestFit="1" customWidth="1"/>
    <col min="519" max="519" width="14.81640625" bestFit="1" customWidth="1"/>
    <col min="522" max="522" width="13" customWidth="1"/>
    <col min="523" max="523" width="13.54296875" bestFit="1" customWidth="1"/>
    <col min="524" max="524" width="16.54296875" bestFit="1" customWidth="1"/>
    <col min="525" max="525" width="14.81640625" bestFit="1" customWidth="1"/>
    <col min="529" max="529" width="12.26953125" bestFit="1" customWidth="1"/>
    <col min="533" max="533" width="5.7265625" customWidth="1"/>
    <col min="769" max="769" width="12.81640625" customWidth="1"/>
    <col min="771" max="771" width="13.7265625" customWidth="1"/>
    <col min="772" max="772" width="11.81640625" bestFit="1" customWidth="1"/>
    <col min="773" max="773" width="15.26953125" bestFit="1" customWidth="1"/>
    <col min="774" max="774" width="17.1796875" bestFit="1" customWidth="1"/>
    <col min="775" max="775" width="14.81640625" bestFit="1" customWidth="1"/>
    <col min="778" max="778" width="13" customWidth="1"/>
    <col min="779" max="779" width="13.54296875" bestFit="1" customWidth="1"/>
    <col min="780" max="780" width="16.54296875" bestFit="1" customWidth="1"/>
    <col min="781" max="781" width="14.81640625" bestFit="1" customWidth="1"/>
    <col min="785" max="785" width="12.26953125" bestFit="1" customWidth="1"/>
    <col min="789" max="789" width="5.7265625" customWidth="1"/>
    <col min="1025" max="1025" width="12.81640625" customWidth="1"/>
    <col min="1027" max="1027" width="13.7265625" customWidth="1"/>
    <col min="1028" max="1028" width="11.81640625" bestFit="1" customWidth="1"/>
    <col min="1029" max="1029" width="15.26953125" bestFit="1" customWidth="1"/>
    <col min="1030" max="1030" width="17.1796875" bestFit="1" customWidth="1"/>
    <col min="1031" max="1031" width="14.81640625" bestFit="1" customWidth="1"/>
    <col min="1034" max="1034" width="13" customWidth="1"/>
    <col min="1035" max="1035" width="13.54296875" bestFit="1" customWidth="1"/>
    <col min="1036" max="1036" width="16.54296875" bestFit="1" customWidth="1"/>
    <col min="1037" max="1037" width="14.81640625" bestFit="1" customWidth="1"/>
    <col min="1041" max="1041" width="12.26953125" bestFit="1" customWidth="1"/>
    <col min="1045" max="1045" width="5.7265625" customWidth="1"/>
    <col min="1281" max="1281" width="12.81640625" customWidth="1"/>
    <col min="1283" max="1283" width="13.7265625" customWidth="1"/>
    <col min="1284" max="1284" width="11.81640625" bestFit="1" customWidth="1"/>
    <col min="1285" max="1285" width="15.26953125" bestFit="1" customWidth="1"/>
    <col min="1286" max="1286" width="17.1796875" bestFit="1" customWidth="1"/>
    <col min="1287" max="1287" width="14.81640625" bestFit="1" customWidth="1"/>
    <col min="1290" max="1290" width="13" customWidth="1"/>
    <col min="1291" max="1291" width="13.54296875" bestFit="1" customWidth="1"/>
    <col min="1292" max="1292" width="16.54296875" bestFit="1" customWidth="1"/>
    <col min="1293" max="1293" width="14.81640625" bestFit="1" customWidth="1"/>
    <col min="1297" max="1297" width="12.26953125" bestFit="1" customWidth="1"/>
    <col min="1301" max="1301" width="5.7265625" customWidth="1"/>
    <col min="1537" max="1537" width="12.81640625" customWidth="1"/>
    <col min="1539" max="1539" width="13.7265625" customWidth="1"/>
    <col min="1540" max="1540" width="11.81640625" bestFit="1" customWidth="1"/>
    <col min="1541" max="1541" width="15.26953125" bestFit="1" customWidth="1"/>
    <col min="1542" max="1542" width="17.1796875" bestFit="1" customWidth="1"/>
    <col min="1543" max="1543" width="14.81640625" bestFit="1" customWidth="1"/>
    <col min="1546" max="1546" width="13" customWidth="1"/>
    <col min="1547" max="1547" width="13.54296875" bestFit="1" customWidth="1"/>
    <col min="1548" max="1548" width="16.54296875" bestFit="1" customWidth="1"/>
    <col min="1549" max="1549" width="14.81640625" bestFit="1" customWidth="1"/>
    <col min="1553" max="1553" width="12.26953125" bestFit="1" customWidth="1"/>
    <col min="1557" max="1557" width="5.7265625" customWidth="1"/>
    <col min="1793" max="1793" width="12.81640625" customWidth="1"/>
    <col min="1795" max="1795" width="13.7265625" customWidth="1"/>
    <col min="1796" max="1796" width="11.81640625" bestFit="1" customWidth="1"/>
    <col min="1797" max="1797" width="15.26953125" bestFit="1" customWidth="1"/>
    <col min="1798" max="1798" width="17.1796875" bestFit="1" customWidth="1"/>
    <col min="1799" max="1799" width="14.81640625" bestFit="1" customWidth="1"/>
    <col min="1802" max="1802" width="13" customWidth="1"/>
    <col min="1803" max="1803" width="13.54296875" bestFit="1" customWidth="1"/>
    <col min="1804" max="1804" width="16.54296875" bestFit="1" customWidth="1"/>
    <col min="1805" max="1805" width="14.81640625" bestFit="1" customWidth="1"/>
    <col min="1809" max="1809" width="12.26953125" bestFit="1" customWidth="1"/>
    <col min="1813" max="1813" width="5.7265625" customWidth="1"/>
    <col min="2049" max="2049" width="12.81640625" customWidth="1"/>
    <col min="2051" max="2051" width="13.7265625" customWidth="1"/>
    <col min="2052" max="2052" width="11.81640625" bestFit="1" customWidth="1"/>
    <col min="2053" max="2053" width="15.26953125" bestFit="1" customWidth="1"/>
    <col min="2054" max="2054" width="17.1796875" bestFit="1" customWidth="1"/>
    <col min="2055" max="2055" width="14.81640625" bestFit="1" customWidth="1"/>
    <col min="2058" max="2058" width="13" customWidth="1"/>
    <col min="2059" max="2059" width="13.54296875" bestFit="1" customWidth="1"/>
    <col min="2060" max="2060" width="16.54296875" bestFit="1" customWidth="1"/>
    <col min="2061" max="2061" width="14.81640625" bestFit="1" customWidth="1"/>
    <col min="2065" max="2065" width="12.26953125" bestFit="1" customWidth="1"/>
    <col min="2069" max="2069" width="5.7265625" customWidth="1"/>
    <col min="2305" max="2305" width="12.81640625" customWidth="1"/>
    <col min="2307" max="2307" width="13.7265625" customWidth="1"/>
    <col min="2308" max="2308" width="11.81640625" bestFit="1" customWidth="1"/>
    <col min="2309" max="2309" width="15.26953125" bestFit="1" customWidth="1"/>
    <col min="2310" max="2310" width="17.1796875" bestFit="1" customWidth="1"/>
    <col min="2311" max="2311" width="14.81640625" bestFit="1" customWidth="1"/>
    <col min="2314" max="2314" width="13" customWidth="1"/>
    <col min="2315" max="2315" width="13.54296875" bestFit="1" customWidth="1"/>
    <col min="2316" max="2316" width="16.54296875" bestFit="1" customWidth="1"/>
    <col min="2317" max="2317" width="14.81640625" bestFit="1" customWidth="1"/>
    <col min="2321" max="2321" width="12.26953125" bestFit="1" customWidth="1"/>
    <col min="2325" max="2325" width="5.7265625" customWidth="1"/>
    <col min="2561" max="2561" width="12.81640625" customWidth="1"/>
    <col min="2563" max="2563" width="13.7265625" customWidth="1"/>
    <col min="2564" max="2564" width="11.81640625" bestFit="1" customWidth="1"/>
    <col min="2565" max="2565" width="15.26953125" bestFit="1" customWidth="1"/>
    <col min="2566" max="2566" width="17.1796875" bestFit="1" customWidth="1"/>
    <col min="2567" max="2567" width="14.81640625" bestFit="1" customWidth="1"/>
    <col min="2570" max="2570" width="13" customWidth="1"/>
    <col min="2571" max="2571" width="13.54296875" bestFit="1" customWidth="1"/>
    <col min="2572" max="2572" width="16.54296875" bestFit="1" customWidth="1"/>
    <col min="2573" max="2573" width="14.81640625" bestFit="1" customWidth="1"/>
    <col min="2577" max="2577" width="12.26953125" bestFit="1" customWidth="1"/>
    <col min="2581" max="2581" width="5.7265625" customWidth="1"/>
    <col min="2817" max="2817" width="12.81640625" customWidth="1"/>
    <col min="2819" max="2819" width="13.7265625" customWidth="1"/>
    <col min="2820" max="2820" width="11.81640625" bestFit="1" customWidth="1"/>
    <col min="2821" max="2821" width="15.26953125" bestFit="1" customWidth="1"/>
    <col min="2822" max="2822" width="17.1796875" bestFit="1" customWidth="1"/>
    <col min="2823" max="2823" width="14.81640625" bestFit="1" customWidth="1"/>
    <col min="2826" max="2826" width="13" customWidth="1"/>
    <col min="2827" max="2827" width="13.54296875" bestFit="1" customWidth="1"/>
    <col min="2828" max="2828" width="16.54296875" bestFit="1" customWidth="1"/>
    <col min="2829" max="2829" width="14.81640625" bestFit="1" customWidth="1"/>
    <col min="2833" max="2833" width="12.26953125" bestFit="1" customWidth="1"/>
    <col min="2837" max="2837" width="5.7265625" customWidth="1"/>
    <col min="3073" max="3073" width="12.81640625" customWidth="1"/>
    <col min="3075" max="3075" width="13.7265625" customWidth="1"/>
    <col min="3076" max="3076" width="11.81640625" bestFit="1" customWidth="1"/>
    <col min="3077" max="3077" width="15.26953125" bestFit="1" customWidth="1"/>
    <col min="3078" max="3078" width="17.1796875" bestFit="1" customWidth="1"/>
    <col min="3079" max="3079" width="14.81640625" bestFit="1" customWidth="1"/>
    <col min="3082" max="3082" width="13" customWidth="1"/>
    <col min="3083" max="3083" width="13.54296875" bestFit="1" customWidth="1"/>
    <col min="3084" max="3084" width="16.54296875" bestFit="1" customWidth="1"/>
    <col min="3085" max="3085" width="14.81640625" bestFit="1" customWidth="1"/>
    <col min="3089" max="3089" width="12.26953125" bestFit="1" customWidth="1"/>
    <col min="3093" max="3093" width="5.7265625" customWidth="1"/>
    <col min="3329" max="3329" width="12.81640625" customWidth="1"/>
    <col min="3331" max="3331" width="13.7265625" customWidth="1"/>
    <col min="3332" max="3332" width="11.81640625" bestFit="1" customWidth="1"/>
    <col min="3333" max="3333" width="15.26953125" bestFit="1" customWidth="1"/>
    <col min="3334" max="3334" width="17.1796875" bestFit="1" customWidth="1"/>
    <col min="3335" max="3335" width="14.81640625" bestFit="1" customWidth="1"/>
    <col min="3338" max="3338" width="13" customWidth="1"/>
    <col min="3339" max="3339" width="13.54296875" bestFit="1" customWidth="1"/>
    <col min="3340" max="3340" width="16.54296875" bestFit="1" customWidth="1"/>
    <col min="3341" max="3341" width="14.81640625" bestFit="1" customWidth="1"/>
    <col min="3345" max="3345" width="12.26953125" bestFit="1" customWidth="1"/>
    <col min="3349" max="3349" width="5.7265625" customWidth="1"/>
    <col min="3585" max="3585" width="12.81640625" customWidth="1"/>
    <col min="3587" max="3587" width="13.7265625" customWidth="1"/>
    <col min="3588" max="3588" width="11.81640625" bestFit="1" customWidth="1"/>
    <col min="3589" max="3589" width="15.26953125" bestFit="1" customWidth="1"/>
    <col min="3590" max="3590" width="17.1796875" bestFit="1" customWidth="1"/>
    <col min="3591" max="3591" width="14.81640625" bestFit="1" customWidth="1"/>
    <col min="3594" max="3594" width="13" customWidth="1"/>
    <col min="3595" max="3595" width="13.54296875" bestFit="1" customWidth="1"/>
    <col min="3596" max="3596" width="16.54296875" bestFit="1" customWidth="1"/>
    <col min="3597" max="3597" width="14.81640625" bestFit="1" customWidth="1"/>
    <col min="3601" max="3601" width="12.26953125" bestFit="1" customWidth="1"/>
    <col min="3605" max="3605" width="5.7265625" customWidth="1"/>
    <col min="3841" max="3841" width="12.81640625" customWidth="1"/>
    <col min="3843" max="3843" width="13.7265625" customWidth="1"/>
    <col min="3844" max="3844" width="11.81640625" bestFit="1" customWidth="1"/>
    <col min="3845" max="3845" width="15.26953125" bestFit="1" customWidth="1"/>
    <col min="3846" max="3846" width="17.1796875" bestFit="1" customWidth="1"/>
    <col min="3847" max="3847" width="14.81640625" bestFit="1" customWidth="1"/>
    <col min="3850" max="3850" width="13" customWidth="1"/>
    <col min="3851" max="3851" width="13.54296875" bestFit="1" customWidth="1"/>
    <col min="3852" max="3852" width="16.54296875" bestFit="1" customWidth="1"/>
    <col min="3853" max="3853" width="14.81640625" bestFit="1" customWidth="1"/>
    <col min="3857" max="3857" width="12.26953125" bestFit="1" customWidth="1"/>
    <col min="3861" max="3861" width="5.7265625" customWidth="1"/>
    <col min="4097" max="4097" width="12.81640625" customWidth="1"/>
    <col min="4099" max="4099" width="13.7265625" customWidth="1"/>
    <col min="4100" max="4100" width="11.81640625" bestFit="1" customWidth="1"/>
    <col min="4101" max="4101" width="15.26953125" bestFit="1" customWidth="1"/>
    <col min="4102" max="4102" width="17.1796875" bestFit="1" customWidth="1"/>
    <col min="4103" max="4103" width="14.81640625" bestFit="1" customWidth="1"/>
    <col min="4106" max="4106" width="13" customWidth="1"/>
    <col min="4107" max="4107" width="13.54296875" bestFit="1" customWidth="1"/>
    <col min="4108" max="4108" width="16.54296875" bestFit="1" customWidth="1"/>
    <col min="4109" max="4109" width="14.81640625" bestFit="1" customWidth="1"/>
    <col min="4113" max="4113" width="12.26953125" bestFit="1" customWidth="1"/>
    <col min="4117" max="4117" width="5.7265625" customWidth="1"/>
    <col min="4353" max="4353" width="12.81640625" customWidth="1"/>
    <col min="4355" max="4355" width="13.7265625" customWidth="1"/>
    <col min="4356" max="4356" width="11.81640625" bestFit="1" customWidth="1"/>
    <col min="4357" max="4357" width="15.26953125" bestFit="1" customWidth="1"/>
    <col min="4358" max="4358" width="17.1796875" bestFit="1" customWidth="1"/>
    <col min="4359" max="4359" width="14.81640625" bestFit="1" customWidth="1"/>
    <col min="4362" max="4362" width="13" customWidth="1"/>
    <col min="4363" max="4363" width="13.54296875" bestFit="1" customWidth="1"/>
    <col min="4364" max="4364" width="16.54296875" bestFit="1" customWidth="1"/>
    <col min="4365" max="4365" width="14.81640625" bestFit="1" customWidth="1"/>
    <col min="4369" max="4369" width="12.26953125" bestFit="1" customWidth="1"/>
    <col min="4373" max="4373" width="5.7265625" customWidth="1"/>
    <col min="4609" max="4609" width="12.81640625" customWidth="1"/>
    <col min="4611" max="4611" width="13.7265625" customWidth="1"/>
    <col min="4612" max="4612" width="11.81640625" bestFit="1" customWidth="1"/>
    <col min="4613" max="4613" width="15.26953125" bestFit="1" customWidth="1"/>
    <col min="4614" max="4614" width="17.1796875" bestFit="1" customWidth="1"/>
    <col min="4615" max="4615" width="14.81640625" bestFit="1" customWidth="1"/>
    <col min="4618" max="4618" width="13" customWidth="1"/>
    <col min="4619" max="4619" width="13.54296875" bestFit="1" customWidth="1"/>
    <col min="4620" max="4620" width="16.54296875" bestFit="1" customWidth="1"/>
    <col min="4621" max="4621" width="14.81640625" bestFit="1" customWidth="1"/>
    <col min="4625" max="4625" width="12.26953125" bestFit="1" customWidth="1"/>
    <col min="4629" max="4629" width="5.7265625" customWidth="1"/>
    <col min="4865" max="4865" width="12.81640625" customWidth="1"/>
    <col min="4867" max="4867" width="13.7265625" customWidth="1"/>
    <col min="4868" max="4868" width="11.81640625" bestFit="1" customWidth="1"/>
    <col min="4869" max="4869" width="15.26953125" bestFit="1" customWidth="1"/>
    <col min="4870" max="4870" width="17.1796875" bestFit="1" customWidth="1"/>
    <col min="4871" max="4871" width="14.81640625" bestFit="1" customWidth="1"/>
    <col min="4874" max="4874" width="13" customWidth="1"/>
    <col min="4875" max="4875" width="13.54296875" bestFit="1" customWidth="1"/>
    <col min="4876" max="4876" width="16.54296875" bestFit="1" customWidth="1"/>
    <col min="4877" max="4877" width="14.81640625" bestFit="1" customWidth="1"/>
    <col min="4881" max="4881" width="12.26953125" bestFit="1" customWidth="1"/>
    <col min="4885" max="4885" width="5.7265625" customWidth="1"/>
    <col min="5121" max="5121" width="12.81640625" customWidth="1"/>
    <col min="5123" max="5123" width="13.7265625" customWidth="1"/>
    <col min="5124" max="5124" width="11.81640625" bestFit="1" customWidth="1"/>
    <col min="5125" max="5125" width="15.26953125" bestFit="1" customWidth="1"/>
    <col min="5126" max="5126" width="17.1796875" bestFit="1" customWidth="1"/>
    <col min="5127" max="5127" width="14.81640625" bestFit="1" customWidth="1"/>
    <col min="5130" max="5130" width="13" customWidth="1"/>
    <col min="5131" max="5131" width="13.54296875" bestFit="1" customWidth="1"/>
    <col min="5132" max="5132" width="16.54296875" bestFit="1" customWidth="1"/>
    <col min="5133" max="5133" width="14.81640625" bestFit="1" customWidth="1"/>
    <col min="5137" max="5137" width="12.26953125" bestFit="1" customWidth="1"/>
    <col min="5141" max="5141" width="5.7265625" customWidth="1"/>
    <col min="5377" max="5377" width="12.81640625" customWidth="1"/>
    <col min="5379" max="5379" width="13.7265625" customWidth="1"/>
    <col min="5380" max="5380" width="11.81640625" bestFit="1" customWidth="1"/>
    <col min="5381" max="5381" width="15.26953125" bestFit="1" customWidth="1"/>
    <col min="5382" max="5382" width="17.1796875" bestFit="1" customWidth="1"/>
    <col min="5383" max="5383" width="14.81640625" bestFit="1" customWidth="1"/>
    <col min="5386" max="5386" width="13" customWidth="1"/>
    <col min="5387" max="5387" width="13.54296875" bestFit="1" customWidth="1"/>
    <col min="5388" max="5388" width="16.54296875" bestFit="1" customWidth="1"/>
    <col min="5389" max="5389" width="14.81640625" bestFit="1" customWidth="1"/>
    <col min="5393" max="5393" width="12.26953125" bestFit="1" customWidth="1"/>
    <col min="5397" max="5397" width="5.7265625" customWidth="1"/>
    <col min="5633" max="5633" width="12.81640625" customWidth="1"/>
    <col min="5635" max="5635" width="13.7265625" customWidth="1"/>
    <col min="5636" max="5636" width="11.81640625" bestFit="1" customWidth="1"/>
    <col min="5637" max="5637" width="15.26953125" bestFit="1" customWidth="1"/>
    <col min="5638" max="5638" width="17.1796875" bestFit="1" customWidth="1"/>
    <col min="5639" max="5639" width="14.81640625" bestFit="1" customWidth="1"/>
    <col min="5642" max="5642" width="13" customWidth="1"/>
    <col min="5643" max="5643" width="13.54296875" bestFit="1" customWidth="1"/>
    <col min="5644" max="5644" width="16.54296875" bestFit="1" customWidth="1"/>
    <col min="5645" max="5645" width="14.81640625" bestFit="1" customWidth="1"/>
    <col min="5649" max="5649" width="12.26953125" bestFit="1" customWidth="1"/>
    <col min="5653" max="5653" width="5.7265625" customWidth="1"/>
    <col min="5889" max="5889" width="12.81640625" customWidth="1"/>
    <col min="5891" max="5891" width="13.7265625" customWidth="1"/>
    <col min="5892" max="5892" width="11.81640625" bestFit="1" customWidth="1"/>
    <col min="5893" max="5893" width="15.26953125" bestFit="1" customWidth="1"/>
    <col min="5894" max="5894" width="17.1796875" bestFit="1" customWidth="1"/>
    <col min="5895" max="5895" width="14.81640625" bestFit="1" customWidth="1"/>
    <col min="5898" max="5898" width="13" customWidth="1"/>
    <col min="5899" max="5899" width="13.54296875" bestFit="1" customWidth="1"/>
    <col min="5900" max="5900" width="16.54296875" bestFit="1" customWidth="1"/>
    <col min="5901" max="5901" width="14.81640625" bestFit="1" customWidth="1"/>
    <col min="5905" max="5905" width="12.26953125" bestFit="1" customWidth="1"/>
    <col min="5909" max="5909" width="5.7265625" customWidth="1"/>
    <col min="6145" max="6145" width="12.81640625" customWidth="1"/>
    <col min="6147" max="6147" width="13.7265625" customWidth="1"/>
    <col min="6148" max="6148" width="11.81640625" bestFit="1" customWidth="1"/>
    <col min="6149" max="6149" width="15.26953125" bestFit="1" customWidth="1"/>
    <col min="6150" max="6150" width="17.1796875" bestFit="1" customWidth="1"/>
    <col min="6151" max="6151" width="14.81640625" bestFit="1" customWidth="1"/>
    <col min="6154" max="6154" width="13" customWidth="1"/>
    <col min="6155" max="6155" width="13.54296875" bestFit="1" customWidth="1"/>
    <col min="6156" max="6156" width="16.54296875" bestFit="1" customWidth="1"/>
    <col min="6157" max="6157" width="14.81640625" bestFit="1" customWidth="1"/>
    <col min="6161" max="6161" width="12.26953125" bestFit="1" customWidth="1"/>
    <col min="6165" max="6165" width="5.7265625" customWidth="1"/>
    <col min="6401" max="6401" width="12.81640625" customWidth="1"/>
    <col min="6403" max="6403" width="13.7265625" customWidth="1"/>
    <col min="6404" max="6404" width="11.81640625" bestFit="1" customWidth="1"/>
    <col min="6405" max="6405" width="15.26953125" bestFit="1" customWidth="1"/>
    <col min="6406" max="6406" width="17.1796875" bestFit="1" customWidth="1"/>
    <col min="6407" max="6407" width="14.81640625" bestFit="1" customWidth="1"/>
    <col min="6410" max="6410" width="13" customWidth="1"/>
    <col min="6411" max="6411" width="13.54296875" bestFit="1" customWidth="1"/>
    <col min="6412" max="6412" width="16.54296875" bestFit="1" customWidth="1"/>
    <col min="6413" max="6413" width="14.81640625" bestFit="1" customWidth="1"/>
    <col min="6417" max="6417" width="12.26953125" bestFit="1" customWidth="1"/>
    <col min="6421" max="6421" width="5.7265625" customWidth="1"/>
    <col min="6657" max="6657" width="12.81640625" customWidth="1"/>
    <col min="6659" max="6659" width="13.7265625" customWidth="1"/>
    <col min="6660" max="6660" width="11.81640625" bestFit="1" customWidth="1"/>
    <col min="6661" max="6661" width="15.26953125" bestFit="1" customWidth="1"/>
    <col min="6662" max="6662" width="17.1796875" bestFit="1" customWidth="1"/>
    <col min="6663" max="6663" width="14.81640625" bestFit="1" customWidth="1"/>
    <col min="6666" max="6666" width="13" customWidth="1"/>
    <col min="6667" max="6667" width="13.54296875" bestFit="1" customWidth="1"/>
    <col min="6668" max="6668" width="16.54296875" bestFit="1" customWidth="1"/>
    <col min="6669" max="6669" width="14.81640625" bestFit="1" customWidth="1"/>
    <col min="6673" max="6673" width="12.26953125" bestFit="1" customWidth="1"/>
    <col min="6677" max="6677" width="5.7265625" customWidth="1"/>
    <col min="6913" max="6913" width="12.81640625" customWidth="1"/>
    <col min="6915" max="6915" width="13.7265625" customWidth="1"/>
    <col min="6916" max="6916" width="11.81640625" bestFit="1" customWidth="1"/>
    <col min="6917" max="6917" width="15.26953125" bestFit="1" customWidth="1"/>
    <col min="6918" max="6918" width="17.1796875" bestFit="1" customWidth="1"/>
    <col min="6919" max="6919" width="14.81640625" bestFit="1" customWidth="1"/>
    <col min="6922" max="6922" width="13" customWidth="1"/>
    <col min="6923" max="6923" width="13.54296875" bestFit="1" customWidth="1"/>
    <col min="6924" max="6924" width="16.54296875" bestFit="1" customWidth="1"/>
    <col min="6925" max="6925" width="14.81640625" bestFit="1" customWidth="1"/>
    <col min="6929" max="6929" width="12.26953125" bestFit="1" customWidth="1"/>
    <col min="6933" max="6933" width="5.7265625" customWidth="1"/>
    <col min="7169" max="7169" width="12.81640625" customWidth="1"/>
    <col min="7171" max="7171" width="13.7265625" customWidth="1"/>
    <col min="7172" max="7172" width="11.81640625" bestFit="1" customWidth="1"/>
    <col min="7173" max="7173" width="15.26953125" bestFit="1" customWidth="1"/>
    <col min="7174" max="7174" width="17.1796875" bestFit="1" customWidth="1"/>
    <col min="7175" max="7175" width="14.81640625" bestFit="1" customWidth="1"/>
    <col min="7178" max="7178" width="13" customWidth="1"/>
    <col min="7179" max="7179" width="13.54296875" bestFit="1" customWidth="1"/>
    <col min="7180" max="7180" width="16.54296875" bestFit="1" customWidth="1"/>
    <col min="7181" max="7181" width="14.81640625" bestFit="1" customWidth="1"/>
    <col min="7185" max="7185" width="12.26953125" bestFit="1" customWidth="1"/>
    <col min="7189" max="7189" width="5.7265625" customWidth="1"/>
    <col min="7425" max="7425" width="12.81640625" customWidth="1"/>
    <col min="7427" max="7427" width="13.7265625" customWidth="1"/>
    <col min="7428" max="7428" width="11.81640625" bestFit="1" customWidth="1"/>
    <col min="7429" max="7429" width="15.26953125" bestFit="1" customWidth="1"/>
    <col min="7430" max="7430" width="17.1796875" bestFit="1" customWidth="1"/>
    <col min="7431" max="7431" width="14.81640625" bestFit="1" customWidth="1"/>
    <col min="7434" max="7434" width="13" customWidth="1"/>
    <col min="7435" max="7435" width="13.54296875" bestFit="1" customWidth="1"/>
    <col min="7436" max="7436" width="16.54296875" bestFit="1" customWidth="1"/>
    <col min="7437" max="7437" width="14.81640625" bestFit="1" customWidth="1"/>
    <col min="7441" max="7441" width="12.26953125" bestFit="1" customWidth="1"/>
    <col min="7445" max="7445" width="5.7265625" customWidth="1"/>
    <col min="7681" max="7681" width="12.81640625" customWidth="1"/>
    <col min="7683" max="7683" width="13.7265625" customWidth="1"/>
    <col min="7684" max="7684" width="11.81640625" bestFit="1" customWidth="1"/>
    <col min="7685" max="7685" width="15.26953125" bestFit="1" customWidth="1"/>
    <col min="7686" max="7686" width="17.1796875" bestFit="1" customWidth="1"/>
    <col min="7687" max="7687" width="14.81640625" bestFit="1" customWidth="1"/>
    <col min="7690" max="7690" width="13" customWidth="1"/>
    <col min="7691" max="7691" width="13.54296875" bestFit="1" customWidth="1"/>
    <col min="7692" max="7692" width="16.54296875" bestFit="1" customWidth="1"/>
    <col min="7693" max="7693" width="14.81640625" bestFit="1" customWidth="1"/>
    <col min="7697" max="7697" width="12.26953125" bestFit="1" customWidth="1"/>
    <col min="7701" max="7701" width="5.7265625" customWidth="1"/>
    <col min="7937" max="7937" width="12.81640625" customWidth="1"/>
    <col min="7939" max="7939" width="13.7265625" customWidth="1"/>
    <col min="7940" max="7940" width="11.81640625" bestFit="1" customWidth="1"/>
    <col min="7941" max="7941" width="15.26953125" bestFit="1" customWidth="1"/>
    <col min="7942" max="7942" width="17.1796875" bestFit="1" customWidth="1"/>
    <col min="7943" max="7943" width="14.81640625" bestFit="1" customWidth="1"/>
    <col min="7946" max="7946" width="13" customWidth="1"/>
    <col min="7947" max="7947" width="13.54296875" bestFit="1" customWidth="1"/>
    <col min="7948" max="7948" width="16.54296875" bestFit="1" customWidth="1"/>
    <col min="7949" max="7949" width="14.81640625" bestFit="1" customWidth="1"/>
    <col min="7953" max="7953" width="12.26953125" bestFit="1" customWidth="1"/>
    <col min="7957" max="7957" width="5.7265625" customWidth="1"/>
    <col min="8193" max="8193" width="12.81640625" customWidth="1"/>
    <col min="8195" max="8195" width="13.7265625" customWidth="1"/>
    <col min="8196" max="8196" width="11.81640625" bestFit="1" customWidth="1"/>
    <col min="8197" max="8197" width="15.26953125" bestFit="1" customWidth="1"/>
    <col min="8198" max="8198" width="17.1796875" bestFit="1" customWidth="1"/>
    <col min="8199" max="8199" width="14.81640625" bestFit="1" customWidth="1"/>
    <col min="8202" max="8202" width="13" customWidth="1"/>
    <col min="8203" max="8203" width="13.54296875" bestFit="1" customWidth="1"/>
    <col min="8204" max="8204" width="16.54296875" bestFit="1" customWidth="1"/>
    <col min="8205" max="8205" width="14.81640625" bestFit="1" customWidth="1"/>
    <col min="8209" max="8209" width="12.26953125" bestFit="1" customWidth="1"/>
    <col min="8213" max="8213" width="5.7265625" customWidth="1"/>
    <col min="8449" max="8449" width="12.81640625" customWidth="1"/>
    <col min="8451" max="8451" width="13.7265625" customWidth="1"/>
    <col min="8452" max="8452" width="11.81640625" bestFit="1" customWidth="1"/>
    <col min="8453" max="8453" width="15.26953125" bestFit="1" customWidth="1"/>
    <col min="8454" max="8454" width="17.1796875" bestFit="1" customWidth="1"/>
    <col min="8455" max="8455" width="14.81640625" bestFit="1" customWidth="1"/>
    <col min="8458" max="8458" width="13" customWidth="1"/>
    <col min="8459" max="8459" width="13.54296875" bestFit="1" customWidth="1"/>
    <col min="8460" max="8460" width="16.54296875" bestFit="1" customWidth="1"/>
    <col min="8461" max="8461" width="14.81640625" bestFit="1" customWidth="1"/>
    <col min="8465" max="8465" width="12.26953125" bestFit="1" customWidth="1"/>
    <col min="8469" max="8469" width="5.7265625" customWidth="1"/>
    <col min="8705" max="8705" width="12.81640625" customWidth="1"/>
    <col min="8707" max="8707" width="13.7265625" customWidth="1"/>
    <col min="8708" max="8708" width="11.81640625" bestFit="1" customWidth="1"/>
    <col min="8709" max="8709" width="15.26953125" bestFit="1" customWidth="1"/>
    <col min="8710" max="8710" width="17.1796875" bestFit="1" customWidth="1"/>
    <col min="8711" max="8711" width="14.81640625" bestFit="1" customWidth="1"/>
    <col min="8714" max="8714" width="13" customWidth="1"/>
    <col min="8715" max="8715" width="13.54296875" bestFit="1" customWidth="1"/>
    <col min="8716" max="8716" width="16.54296875" bestFit="1" customWidth="1"/>
    <col min="8717" max="8717" width="14.81640625" bestFit="1" customWidth="1"/>
    <col min="8721" max="8721" width="12.26953125" bestFit="1" customWidth="1"/>
    <col min="8725" max="8725" width="5.7265625" customWidth="1"/>
    <col min="8961" max="8961" width="12.81640625" customWidth="1"/>
    <col min="8963" max="8963" width="13.7265625" customWidth="1"/>
    <col min="8964" max="8964" width="11.81640625" bestFit="1" customWidth="1"/>
    <col min="8965" max="8965" width="15.26953125" bestFit="1" customWidth="1"/>
    <col min="8966" max="8966" width="17.1796875" bestFit="1" customWidth="1"/>
    <col min="8967" max="8967" width="14.81640625" bestFit="1" customWidth="1"/>
    <col min="8970" max="8970" width="13" customWidth="1"/>
    <col min="8971" max="8971" width="13.54296875" bestFit="1" customWidth="1"/>
    <col min="8972" max="8972" width="16.54296875" bestFit="1" customWidth="1"/>
    <col min="8973" max="8973" width="14.81640625" bestFit="1" customWidth="1"/>
    <col min="8977" max="8977" width="12.26953125" bestFit="1" customWidth="1"/>
    <col min="8981" max="8981" width="5.7265625" customWidth="1"/>
    <col min="9217" max="9217" width="12.81640625" customWidth="1"/>
    <col min="9219" max="9219" width="13.7265625" customWidth="1"/>
    <col min="9220" max="9220" width="11.81640625" bestFit="1" customWidth="1"/>
    <col min="9221" max="9221" width="15.26953125" bestFit="1" customWidth="1"/>
    <col min="9222" max="9222" width="17.1796875" bestFit="1" customWidth="1"/>
    <col min="9223" max="9223" width="14.81640625" bestFit="1" customWidth="1"/>
    <col min="9226" max="9226" width="13" customWidth="1"/>
    <col min="9227" max="9227" width="13.54296875" bestFit="1" customWidth="1"/>
    <col min="9228" max="9228" width="16.54296875" bestFit="1" customWidth="1"/>
    <col min="9229" max="9229" width="14.81640625" bestFit="1" customWidth="1"/>
    <col min="9233" max="9233" width="12.26953125" bestFit="1" customWidth="1"/>
    <col min="9237" max="9237" width="5.7265625" customWidth="1"/>
    <col min="9473" max="9473" width="12.81640625" customWidth="1"/>
    <col min="9475" max="9475" width="13.7265625" customWidth="1"/>
    <col min="9476" max="9476" width="11.81640625" bestFit="1" customWidth="1"/>
    <col min="9477" max="9477" width="15.26953125" bestFit="1" customWidth="1"/>
    <col min="9478" max="9478" width="17.1796875" bestFit="1" customWidth="1"/>
    <col min="9479" max="9479" width="14.81640625" bestFit="1" customWidth="1"/>
    <col min="9482" max="9482" width="13" customWidth="1"/>
    <col min="9483" max="9483" width="13.54296875" bestFit="1" customWidth="1"/>
    <col min="9484" max="9484" width="16.54296875" bestFit="1" customWidth="1"/>
    <col min="9485" max="9485" width="14.81640625" bestFit="1" customWidth="1"/>
    <col min="9489" max="9489" width="12.26953125" bestFit="1" customWidth="1"/>
    <col min="9493" max="9493" width="5.7265625" customWidth="1"/>
    <col min="9729" max="9729" width="12.81640625" customWidth="1"/>
    <col min="9731" max="9731" width="13.7265625" customWidth="1"/>
    <col min="9732" max="9732" width="11.81640625" bestFit="1" customWidth="1"/>
    <col min="9733" max="9733" width="15.26953125" bestFit="1" customWidth="1"/>
    <col min="9734" max="9734" width="17.1796875" bestFit="1" customWidth="1"/>
    <col min="9735" max="9735" width="14.81640625" bestFit="1" customWidth="1"/>
    <col min="9738" max="9738" width="13" customWidth="1"/>
    <col min="9739" max="9739" width="13.54296875" bestFit="1" customWidth="1"/>
    <col min="9740" max="9740" width="16.54296875" bestFit="1" customWidth="1"/>
    <col min="9741" max="9741" width="14.81640625" bestFit="1" customWidth="1"/>
    <col min="9745" max="9745" width="12.26953125" bestFit="1" customWidth="1"/>
    <col min="9749" max="9749" width="5.7265625" customWidth="1"/>
    <col min="9985" max="9985" width="12.81640625" customWidth="1"/>
    <col min="9987" max="9987" width="13.7265625" customWidth="1"/>
    <col min="9988" max="9988" width="11.81640625" bestFit="1" customWidth="1"/>
    <col min="9989" max="9989" width="15.26953125" bestFit="1" customWidth="1"/>
    <col min="9990" max="9990" width="17.1796875" bestFit="1" customWidth="1"/>
    <col min="9991" max="9991" width="14.81640625" bestFit="1" customWidth="1"/>
    <col min="9994" max="9994" width="13" customWidth="1"/>
    <col min="9995" max="9995" width="13.54296875" bestFit="1" customWidth="1"/>
    <col min="9996" max="9996" width="16.54296875" bestFit="1" customWidth="1"/>
    <col min="9997" max="9997" width="14.81640625" bestFit="1" customWidth="1"/>
    <col min="10001" max="10001" width="12.26953125" bestFit="1" customWidth="1"/>
    <col min="10005" max="10005" width="5.7265625" customWidth="1"/>
    <col min="10241" max="10241" width="12.81640625" customWidth="1"/>
    <col min="10243" max="10243" width="13.7265625" customWidth="1"/>
    <col min="10244" max="10244" width="11.81640625" bestFit="1" customWidth="1"/>
    <col min="10245" max="10245" width="15.26953125" bestFit="1" customWidth="1"/>
    <col min="10246" max="10246" width="17.1796875" bestFit="1" customWidth="1"/>
    <col min="10247" max="10247" width="14.81640625" bestFit="1" customWidth="1"/>
    <col min="10250" max="10250" width="13" customWidth="1"/>
    <col min="10251" max="10251" width="13.54296875" bestFit="1" customWidth="1"/>
    <col min="10252" max="10252" width="16.54296875" bestFit="1" customWidth="1"/>
    <col min="10253" max="10253" width="14.81640625" bestFit="1" customWidth="1"/>
    <col min="10257" max="10257" width="12.26953125" bestFit="1" customWidth="1"/>
    <col min="10261" max="10261" width="5.7265625" customWidth="1"/>
    <col min="10497" max="10497" width="12.81640625" customWidth="1"/>
    <col min="10499" max="10499" width="13.7265625" customWidth="1"/>
    <col min="10500" max="10500" width="11.81640625" bestFit="1" customWidth="1"/>
    <col min="10501" max="10501" width="15.26953125" bestFit="1" customWidth="1"/>
    <col min="10502" max="10502" width="17.1796875" bestFit="1" customWidth="1"/>
    <col min="10503" max="10503" width="14.81640625" bestFit="1" customWidth="1"/>
    <col min="10506" max="10506" width="13" customWidth="1"/>
    <col min="10507" max="10507" width="13.54296875" bestFit="1" customWidth="1"/>
    <col min="10508" max="10508" width="16.54296875" bestFit="1" customWidth="1"/>
    <col min="10509" max="10509" width="14.81640625" bestFit="1" customWidth="1"/>
    <col min="10513" max="10513" width="12.26953125" bestFit="1" customWidth="1"/>
    <col min="10517" max="10517" width="5.7265625" customWidth="1"/>
    <col min="10753" max="10753" width="12.81640625" customWidth="1"/>
    <col min="10755" max="10755" width="13.7265625" customWidth="1"/>
    <col min="10756" max="10756" width="11.81640625" bestFit="1" customWidth="1"/>
    <col min="10757" max="10757" width="15.26953125" bestFit="1" customWidth="1"/>
    <col min="10758" max="10758" width="17.1796875" bestFit="1" customWidth="1"/>
    <col min="10759" max="10759" width="14.81640625" bestFit="1" customWidth="1"/>
    <col min="10762" max="10762" width="13" customWidth="1"/>
    <col min="10763" max="10763" width="13.54296875" bestFit="1" customWidth="1"/>
    <col min="10764" max="10764" width="16.54296875" bestFit="1" customWidth="1"/>
    <col min="10765" max="10765" width="14.81640625" bestFit="1" customWidth="1"/>
    <col min="10769" max="10769" width="12.26953125" bestFit="1" customWidth="1"/>
    <col min="10773" max="10773" width="5.7265625" customWidth="1"/>
    <col min="11009" max="11009" width="12.81640625" customWidth="1"/>
    <col min="11011" max="11011" width="13.7265625" customWidth="1"/>
    <col min="11012" max="11012" width="11.81640625" bestFit="1" customWidth="1"/>
    <col min="11013" max="11013" width="15.26953125" bestFit="1" customWidth="1"/>
    <col min="11014" max="11014" width="17.1796875" bestFit="1" customWidth="1"/>
    <col min="11015" max="11015" width="14.81640625" bestFit="1" customWidth="1"/>
    <col min="11018" max="11018" width="13" customWidth="1"/>
    <col min="11019" max="11019" width="13.54296875" bestFit="1" customWidth="1"/>
    <col min="11020" max="11020" width="16.54296875" bestFit="1" customWidth="1"/>
    <col min="11021" max="11021" width="14.81640625" bestFit="1" customWidth="1"/>
    <col min="11025" max="11025" width="12.26953125" bestFit="1" customWidth="1"/>
    <col min="11029" max="11029" width="5.7265625" customWidth="1"/>
    <col min="11265" max="11265" width="12.81640625" customWidth="1"/>
    <col min="11267" max="11267" width="13.7265625" customWidth="1"/>
    <col min="11268" max="11268" width="11.81640625" bestFit="1" customWidth="1"/>
    <col min="11269" max="11269" width="15.26953125" bestFit="1" customWidth="1"/>
    <col min="11270" max="11270" width="17.1796875" bestFit="1" customWidth="1"/>
    <col min="11271" max="11271" width="14.81640625" bestFit="1" customWidth="1"/>
    <col min="11274" max="11274" width="13" customWidth="1"/>
    <col min="11275" max="11275" width="13.54296875" bestFit="1" customWidth="1"/>
    <col min="11276" max="11276" width="16.54296875" bestFit="1" customWidth="1"/>
    <col min="11277" max="11277" width="14.81640625" bestFit="1" customWidth="1"/>
    <col min="11281" max="11281" width="12.26953125" bestFit="1" customWidth="1"/>
    <col min="11285" max="11285" width="5.7265625" customWidth="1"/>
    <col min="11521" max="11521" width="12.81640625" customWidth="1"/>
    <col min="11523" max="11523" width="13.7265625" customWidth="1"/>
    <col min="11524" max="11524" width="11.81640625" bestFit="1" customWidth="1"/>
    <col min="11525" max="11525" width="15.26953125" bestFit="1" customWidth="1"/>
    <col min="11526" max="11526" width="17.1796875" bestFit="1" customWidth="1"/>
    <col min="11527" max="11527" width="14.81640625" bestFit="1" customWidth="1"/>
    <col min="11530" max="11530" width="13" customWidth="1"/>
    <col min="11531" max="11531" width="13.54296875" bestFit="1" customWidth="1"/>
    <col min="11532" max="11532" width="16.54296875" bestFit="1" customWidth="1"/>
    <col min="11533" max="11533" width="14.81640625" bestFit="1" customWidth="1"/>
    <col min="11537" max="11537" width="12.26953125" bestFit="1" customWidth="1"/>
    <col min="11541" max="11541" width="5.7265625" customWidth="1"/>
    <col min="11777" max="11777" width="12.81640625" customWidth="1"/>
    <col min="11779" max="11779" width="13.7265625" customWidth="1"/>
    <col min="11780" max="11780" width="11.81640625" bestFit="1" customWidth="1"/>
    <col min="11781" max="11781" width="15.26953125" bestFit="1" customWidth="1"/>
    <col min="11782" max="11782" width="17.1796875" bestFit="1" customWidth="1"/>
    <col min="11783" max="11783" width="14.81640625" bestFit="1" customWidth="1"/>
    <col min="11786" max="11786" width="13" customWidth="1"/>
    <col min="11787" max="11787" width="13.54296875" bestFit="1" customWidth="1"/>
    <col min="11788" max="11788" width="16.54296875" bestFit="1" customWidth="1"/>
    <col min="11789" max="11789" width="14.81640625" bestFit="1" customWidth="1"/>
    <col min="11793" max="11793" width="12.26953125" bestFit="1" customWidth="1"/>
    <col min="11797" max="11797" width="5.7265625" customWidth="1"/>
    <col min="12033" max="12033" width="12.81640625" customWidth="1"/>
    <col min="12035" max="12035" width="13.7265625" customWidth="1"/>
    <col min="12036" max="12036" width="11.81640625" bestFit="1" customWidth="1"/>
    <col min="12037" max="12037" width="15.26953125" bestFit="1" customWidth="1"/>
    <col min="12038" max="12038" width="17.1796875" bestFit="1" customWidth="1"/>
    <col min="12039" max="12039" width="14.81640625" bestFit="1" customWidth="1"/>
    <col min="12042" max="12042" width="13" customWidth="1"/>
    <col min="12043" max="12043" width="13.54296875" bestFit="1" customWidth="1"/>
    <col min="12044" max="12044" width="16.54296875" bestFit="1" customWidth="1"/>
    <col min="12045" max="12045" width="14.81640625" bestFit="1" customWidth="1"/>
    <col min="12049" max="12049" width="12.26953125" bestFit="1" customWidth="1"/>
    <col min="12053" max="12053" width="5.7265625" customWidth="1"/>
    <col min="12289" max="12289" width="12.81640625" customWidth="1"/>
    <col min="12291" max="12291" width="13.7265625" customWidth="1"/>
    <col min="12292" max="12292" width="11.81640625" bestFit="1" customWidth="1"/>
    <col min="12293" max="12293" width="15.26953125" bestFit="1" customWidth="1"/>
    <col min="12294" max="12294" width="17.1796875" bestFit="1" customWidth="1"/>
    <col min="12295" max="12295" width="14.81640625" bestFit="1" customWidth="1"/>
    <col min="12298" max="12298" width="13" customWidth="1"/>
    <col min="12299" max="12299" width="13.54296875" bestFit="1" customWidth="1"/>
    <col min="12300" max="12300" width="16.54296875" bestFit="1" customWidth="1"/>
    <col min="12301" max="12301" width="14.81640625" bestFit="1" customWidth="1"/>
    <col min="12305" max="12305" width="12.26953125" bestFit="1" customWidth="1"/>
    <col min="12309" max="12309" width="5.7265625" customWidth="1"/>
    <col min="12545" max="12545" width="12.81640625" customWidth="1"/>
    <col min="12547" max="12547" width="13.7265625" customWidth="1"/>
    <col min="12548" max="12548" width="11.81640625" bestFit="1" customWidth="1"/>
    <col min="12549" max="12549" width="15.26953125" bestFit="1" customWidth="1"/>
    <col min="12550" max="12550" width="17.1796875" bestFit="1" customWidth="1"/>
    <col min="12551" max="12551" width="14.81640625" bestFit="1" customWidth="1"/>
    <col min="12554" max="12554" width="13" customWidth="1"/>
    <col min="12555" max="12555" width="13.54296875" bestFit="1" customWidth="1"/>
    <col min="12556" max="12556" width="16.54296875" bestFit="1" customWidth="1"/>
    <col min="12557" max="12557" width="14.81640625" bestFit="1" customWidth="1"/>
    <col min="12561" max="12561" width="12.26953125" bestFit="1" customWidth="1"/>
    <col min="12565" max="12565" width="5.7265625" customWidth="1"/>
    <col min="12801" max="12801" width="12.81640625" customWidth="1"/>
    <col min="12803" max="12803" width="13.7265625" customWidth="1"/>
    <col min="12804" max="12804" width="11.81640625" bestFit="1" customWidth="1"/>
    <col min="12805" max="12805" width="15.26953125" bestFit="1" customWidth="1"/>
    <col min="12806" max="12806" width="17.1796875" bestFit="1" customWidth="1"/>
    <col min="12807" max="12807" width="14.81640625" bestFit="1" customWidth="1"/>
    <col min="12810" max="12810" width="13" customWidth="1"/>
    <col min="12811" max="12811" width="13.54296875" bestFit="1" customWidth="1"/>
    <col min="12812" max="12812" width="16.54296875" bestFit="1" customWidth="1"/>
    <col min="12813" max="12813" width="14.81640625" bestFit="1" customWidth="1"/>
    <col min="12817" max="12817" width="12.26953125" bestFit="1" customWidth="1"/>
    <col min="12821" max="12821" width="5.7265625" customWidth="1"/>
    <col min="13057" max="13057" width="12.81640625" customWidth="1"/>
    <col min="13059" max="13059" width="13.7265625" customWidth="1"/>
    <col min="13060" max="13060" width="11.81640625" bestFit="1" customWidth="1"/>
    <col min="13061" max="13061" width="15.26953125" bestFit="1" customWidth="1"/>
    <col min="13062" max="13062" width="17.1796875" bestFit="1" customWidth="1"/>
    <col min="13063" max="13063" width="14.81640625" bestFit="1" customWidth="1"/>
    <col min="13066" max="13066" width="13" customWidth="1"/>
    <col min="13067" max="13067" width="13.54296875" bestFit="1" customWidth="1"/>
    <col min="13068" max="13068" width="16.54296875" bestFit="1" customWidth="1"/>
    <col min="13069" max="13069" width="14.81640625" bestFit="1" customWidth="1"/>
    <col min="13073" max="13073" width="12.26953125" bestFit="1" customWidth="1"/>
    <col min="13077" max="13077" width="5.7265625" customWidth="1"/>
    <col min="13313" max="13313" width="12.81640625" customWidth="1"/>
    <col min="13315" max="13315" width="13.7265625" customWidth="1"/>
    <col min="13316" max="13316" width="11.81640625" bestFit="1" customWidth="1"/>
    <col min="13317" max="13317" width="15.26953125" bestFit="1" customWidth="1"/>
    <col min="13318" max="13318" width="17.1796875" bestFit="1" customWidth="1"/>
    <col min="13319" max="13319" width="14.81640625" bestFit="1" customWidth="1"/>
    <col min="13322" max="13322" width="13" customWidth="1"/>
    <col min="13323" max="13323" width="13.54296875" bestFit="1" customWidth="1"/>
    <col min="13324" max="13324" width="16.54296875" bestFit="1" customWidth="1"/>
    <col min="13325" max="13325" width="14.81640625" bestFit="1" customWidth="1"/>
    <col min="13329" max="13329" width="12.26953125" bestFit="1" customWidth="1"/>
    <col min="13333" max="13333" width="5.7265625" customWidth="1"/>
    <col min="13569" max="13569" width="12.81640625" customWidth="1"/>
    <col min="13571" max="13571" width="13.7265625" customWidth="1"/>
    <col min="13572" max="13572" width="11.81640625" bestFit="1" customWidth="1"/>
    <col min="13573" max="13573" width="15.26953125" bestFit="1" customWidth="1"/>
    <col min="13574" max="13574" width="17.1796875" bestFit="1" customWidth="1"/>
    <col min="13575" max="13575" width="14.81640625" bestFit="1" customWidth="1"/>
    <col min="13578" max="13578" width="13" customWidth="1"/>
    <col min="13579" max="13579" width="13.54296875" bestFit="1" customWidth="1"/>
    <col min="13580" max="13580" width="16.54296875" bestFit="1" customWidth="1"/>
    <col min="13581" max="13581" width="14.81640625" bestFit="1" customWidth="1"/>
    <col min="13585" max="13585" width="12.26953125" bestFit="1" customWidth="1"/>
    <col min="13589" max="13589" width="5.7265625" customWidth="1"/>
    <col min="13825" max="13825" width="12.81640625" customWidth="1"/>
    <col min="13827" max="13827" width="13.7265625" customWidth="1"/>
    <col min="13828" max="13828" width="11.81640625" bestFit="1" customWidth="1"/>
    <col min="13829" max="13829" width="15.26953125" bestFit="1" customWidth="1"/>
    <col min="13830" max="13830" width="17.1796875" bestFit="1" customWidth="1"/>
    <col min="13831" max="13831" width="14.81640625" bestFit="1" customWidth="1"/>
    <col min="13834" max="13834" width="13" customWidth="1"/>
    <col min="13835" max="13835" width="13.54296875" bestFit="1" customWidth="1"/>
    <col min="13836" max="13836" width="16.54296875" bestFit="1" customWidth="1"/>
    <col min="13837" max="13837" width="14.81640625" bestFit="1" customWidth="1"/>
    <col min="13841" max="13841" width="12.26953125" bestFit="1" customWidth="1"/>
    <col min="13845" max="13845" width="5.7265625" customWidth="1"/>
    <col min="14081" max="14081" width="12.81640625" customWidth="1"/>
    <col min="14083" max="14083" width="13.7265625" customWidth="1"/>
    <col min="14084" max="14084" width="11.81640625" bestFit="1" customWidth="1"/>
    <col min="14085" max="14085" width="15.26953125" bestFit="1" customWidth="1"/>
    <col min="14086" max="14086" width="17.1796875" bestFit="1" customWidth="1"/>
    <col min="14087" max="14087" width="14.81640625" bestFit="1" customWidth="1"/>
    <col min="14090" max="14090" width="13" customWidth="1"/>
    <col min="14091" max="14091" width="13.54296875" bestFit="1" customWidth="1"/>
    <col min="14092" max="14092" width="16.54296875" bestFit="1" customWidth="1"/>
    <col min="14093" max="14093" width="14.81640625" bestFit="1" customWidth="1"/>
    <col min="14097" max="14097" width="12.26953125" bestFit="1" customWidth="1"/>
    <col min="14101" max="14101" width="5.7265625" customWidth="1"/>
    <col min="14337" max="14337" width="12.81640625" customWidth="1"/>
    <col min="14339" max="14339" width="13.7265625" customWidth="1"/>
    <col min="14340" max="14340" width="11.81640625" bestFit="1" customWidth="1"/>
    <col min="14341" max="14341" width="15.26953125" bestFit="1" customWidth="1"/>
    <col min="14342" max="14342" width="17.1796875" bestFit="1" customWidth="1"/>
    <col min="14343" max="14343" width="14.81640625" bestFit="1" customWidth="1"/>
    <col min="14346" max="14346" width="13" customWidth="1"/>
    <col min="14347" max="14347" width="13.54296875" bestFit="1" customWidth="1"/>
    <col min="14348" max="14348" width="16.54296875" bestFit="1" customWidth="1"/>
    <col min="14349" max="14349" width="14.81640625" bestFit="1" customWidth="1"/>
    <col min="14353" max="14353" width="12.26953125" bestFit="1" customWidth="1"/>
    <col min="14357" max="14357" width="5.7265625" customWidth="1"/>
    <col min="14593" max="14593" width="12.81640625" customWidth="1"/>
    <col min="14595" max="14595" width="13.7265625" customWidth="1"/>
    <col min="14596" max="14596" width="11.81640625" bestFit="1" customWidth="1"/>
    <col min="14597" max="14597" width="15.26953125" bestFit="1" customWidth="1"/>
    <col min="14598" max="14598" width="17.1796875" bestFit="1" customWidth="1"/>
    <col min="14599" max="14599" width="14.81640625" bestFit="1" customWidth="1"/>
    <col min="14602" max="14602" width="13" customWidth="1"/>
    <col min="14603" max="14603" width="13.54296875" bestFit="1" customWidth="1"/>
    <col min="14604" max="14604" width="16.54296875" bestFit="1" customWidth="1"/>
    <col min="14605" max="14605" width="14.81640625" bestFit="1" customWidth="1"/>
    <col min="14609" max="14609" width="12.26953125" bestFit="1" customWidth="1"/>
    <col min="14613" max="14613" width="5.7265625" customWidth="1"/>
    <col min="14849" max="14849" width="12.81640625" customWidth="1"/>
    <col min="14851" max="14851" width="13.7265625" customWidth="1"/>
    <col min="14852" max="14852" width="11.81640625" bestFit="1" customWidth="1"/>
    <col min="14853" max="14853" width="15.26953125" bestFit="1" customWidth="1"/>
    <col min="14854" max="14854" width="17.1796875" bestFit="1" customWidth="1"/>
    <col min="14855" max="14855" width="14.81640625" bestFit="1" customWidth="1"/>
    <col min="14858" max="14858" width="13" customWidth="1"/>
    <col min="14859" max="14859" width="13.54296875" bestFit="1" customWidth="1"/>
    <col min="14860" max="14860" width="16.54296875" bestFit="1" customWidth="1"/>
    <col min="14861" max="14861" width="14.81640625" bestFit="1" customWidth="1"/>
    <col min="14865" max="14865" width="12.26953125" bestFit="1" customWidth="1"/>
    <col min="14869" max="14869" width="5.7265625" customWidth="1"/>
    <col min="15105" max="15105" width="12.81640625" customWidth="1"/>
    <col min="15107" max="15107" width="13.7265625" customWidth="1"/>
    <col min="15108" max="15108" width="11.81640625" bestFit="1" customWidth="1"/>
    <col min="15109" max="15109" width="15.26953125" bestFit="1" customWidth="1"/>
    <col min="15110" max="15110" width="17.1796875" bestFit="1" customWidth="1"/>
    <col min="15111" max="15111" width="14.81640625" bestFit="1" customWidth="1"/>
    <col min="15114" max="15114" width="13" customWidth="1"/>
    <col min="15115" max="15115" width="13.54296875" bestFit="1" customWidth="1"/>
    <col min="15116" max="15116" width="16.54296875" bestFit="1" customWidth="1"/>
    <col min="15117" max="15117" width="14.81640625" bestFit="1" customWidth="1"/>
    <col min="15121" max="15121" width="12.26953125" bestFit="1" customWidth="1"/>
    <col min="15125" max="15125" width="5.7265625" customWidth="1"/>
    <col min="15361" max="15361" width="12.81640625" customWidth="1"/>
    <col min="15363" max="15363" width="13.7265625" customWidth="1"/>
    <col min="15364" max="15364" width="11.81640625" bestFit="1" customWidth="1"/>
    <col min="15365" max="15365" width="15.26953125" bestFit="1" customWidth="1"/>
    <col min="15366" max="15366" width="17.1796875" bestFit="1" customWidth="1"/>
    <col min="15367" max="15367" width="14.81640625" bestFit="1" customWidth="1"/>
    <col min="15370" max="15370" width="13" customWidth="1"/>
    <col min="15371" max="15371" width="13.54296875" bestFit="1" customWidth="1"/>
    <col min="15372" max="15372" width="16.54296875" bestFit="1" customWidth="1"/>
    <col min="15373" max="15373" width="14.81640625" bestFit="1" customWidth="1"/>
    <col min="15377" max="15377" width="12.26953125" bestFit="1" customWidth="1"/>
    <col min="15381" max="15381" width="5.7265625" customWidth="1"/>
    <col min="15617" max="15617" width="12.81640625" customWidth="1"/>
    <col min="15619" max="15619" width="13.7265625" customWidth="1"/>
    <col min="15620" max="15620" width="11.81640625" bestFit="1" customWidth="1"/>
    <col min="15621" max="15621" width="15.26953125" bestFit="1" customWidth="1"/>
    <col min="15622" max="15622" width="17.1796875" bestFit="1" customWidth="1"/>
    <col min="15623" max="15623" width="14.81640625" bestFit="1" customWidth="1"/>
    <col min="15626" max="15626" width="13" customWidth="1"/>
    <col min="15627" max="15627" width="13.54296875" bestFit="1" customWidth="1"/>
    <col min="15628" max="15628" width="16.54296875" bestFit="1" customWidth="1"/>
    <col min="15629" max="15629" width="14.81640625" bestFit="1" customWidth="1"/>
    <col min="15633" max="15633" width="12.26953125" bestFit="1" customWidth="1"/>
    <col min="15637" max="15637" width="5.7265625" customWidth="1"/>
    <col min="15873" max="15873" width="12.81640625" customWidth="1"/>
    <col min="15875" max="15875" width="13.7265625" customWidth="1"/>
    <col min="15876" max="15876" width="11.81640625" bestFit="1" customWidth="1"/>
    <col min="15877" max="15877" width="15.26953125" bestFit="1" customWidth="1"/>
    <col min="15878" max="15878" width="17.1796875" bestFit="1" customWidth="1"/>
    <col min="15879" max="15879" width="14.81640625" bestFit="1" customWidth="1"/>
    <col min="15882" max="15882" width="13" customWidth="1"/>
    <col min="15883" max="15883" width="13.54296875" bestFit="1" customWidth="1"/>
    <col min="15884" max="15884" width="16.54296875" bestFit="1" customWidth="1"/>
    <col min="15885" max="15885" width="14.81640625" bestFit="1" customWidth="1"/>
    <col min="15889" max="15889" width="12.26953125" bestFit="1" customWidth="1"/>
    <col min="15893" max="15893" width="5.7265625" customWidth="1"/>
    <col min="16129" max="16129" width="12.81640625" customWidth="1"/>
    <col min="16131" max="16131" width="13.7265625" customWidth="1"/>
    <col min="16132" max="16132" width="11.81640625" bestFit="1" customWidth="1"/>
    <col min="16133" max="16133" width="15.26953125" bestFit="1" customWidth="1"/>
    <col min="16134" max="16134" width="17.1796875" bestFit="1" customWidth="1"/>
    <col min="16135" max="16135" width="14.81640625" bestFit="1" customWidth="1"/>
    <col min="16138" max="16138" width="13" customWidth="1"/>
    <col min="16139" max="16139" width="13.54296875" bestFit="1" customWidth="1"/>
    <col min="16140" max="16140" width="16.54296875" bestFit="1" customWidth="1"/>
    <col min="16141" max="16141" width="14.81640625" bestFit="1" customWidth="1"/>
    <col min="16145" max="16145" width="12.26953125" bestFit="1" customWidth="1"/>
    <col min="16149" max="16149" width="5.7265625" customWidth="1"/>
  </cols>
  <sheetData>
    <row r="1" spans="1:30" ht="18.5" thickBot="1" x14ac:dyDescent="0.45">
      <c r="B1" s="1" t="s">
        <v>0</v>
      </c>
      <c r="O1" s="51" t="s">
        <v>20</v>
      </c>
      <c r="P1" s="52">
        <f>S1*D6+V1*D7+Y1*D8</f>
        <v>661.55929999999989</v>
      </c>
      <c r="R1" s="8" t="s">
        <v>27</v>
      </c>
      <c r="S1" s="14">
        <f>AVERAGE(S6:S205)</f>
        <v>398.07304999999985</v>
      </c>
      <c r="V1" s="14">
        <f>AVERAGE(V6:V305)</f>
        <v>657.23170000000027</v>
      </c>
      <c r="Y1" s="14">
        <f>AVERAGE(Y6:Y405)</f>
        <v>796.54812499999969</v>
      </c>
    </row>
    <row r="2" spans="1:30" ht="15" thickBot="1" x14ac:dyDescent="0.4">
      <c r="P2" s="14">
        <f>AVERAGE(Y6:Y405,V6:V305,S6:S205)</f>
        <v>661.55929999999944</v>
      </c>
      <c r="R2" s="36" t="s">
        <v>21</v>
      </c>
      <c r="S2">
        <v>200</v>
      </c>
      <c r="T2">
        <f>COUNTA(S6:S205)</f>
        <v>200</v>
      </c>
      <c r="V2">
        <v>300</v>
      </c>
      <c r="W2">
        <f>COUNTA(V6:V305)</f>
        <v>300</v>
      </c>
      <c r="Y2">
        <v>400</v>
      </c>
      <c r="Z2">
        <f>COUNTA(Y6:Y405)</f>
        <v>400</v>
      </c>
    </row>
    <row r="3" spans="1:30" ht="16" thickBot="1" x14ac:dyDescent="0.4">
      <c r="B3" s="56"/>
      <c r="C3" s="57"/>
      <c r="D3" s="58"/>
      <c r="E3" s="60" t="s">
        <v>1</v>
      </c>
      <c r="F3" s="61"/>
      <c r="G3" s="61"/>
      <c r="H3" s="62"/>
      <c r="I3" s="60" t="s">
        <v>2</v>
      </c>
      <c r="J3" s="61"/>
      <c r="K3" s="61"/>
      <c r="L3" s="61"/>
      <c r="M3" s="62"/>
      <c r="P3" s="27"/>
      <c r="Q3" s="37" t="s">
        <v>22</v>
      </c>
      <c r="R3" s="8" t="s">
        <v>19</v>
      </c>
      <c r="S3" s="34">
        <f>AVERAGE(S6:S71)</f>
        <v>407.71575757575761</v>
      </c>
      <c r="V3" s="34">
        <f>AVERAGE(V6:V71)</f>
        <v>622.20893939393932</v>
      </c>
      <c r="Y3" s="34">
        <f>AVERAGE(Y6:Y71)</f>
        <v>793.00984848484848</v>
      </c>
    </row>
    <row r="4" spans="1:30" ht="40.5" customHeight="1" thickBot="1" x14ac:dyDescent="0.4">
      <c r="B4" s="53" t="s">
        <v>3</v>
      </c>
      <c r="C4" s="55"/>
      <c r="D4" s="55"/>
      <c r="E4" s="55"/>
      <c r="F4" s="55"/>
      <c r="G4" s="55"/>
      <c r="H4" s="53"/>
      <c r="I4" s="53" t="s">
        <v>4</v>
      </c>
      <c r="J4" s="54" t="s">
        <v>5</v>
      </c>
      <c r="K4" s="54"/>
      <c r="L4" s="54"/>
      <c r="M4" s="54"/>
      <c r="N4" s="54" t="s">
        <v>29</v>
      </c>
      <c r="O4" s="14"/>
      <c r="Q4" s="38"/>
      <c r="R4" s="8" t="s">
        <v>18</v>
      </c>
      <c r="S4" s="34">
        <f>VAR(S6:S71)</f>
        <v>8911.6018617248883</v>
      </c>
      <c r="T4">
        <f>SQRT(S4)</f>
        <v>94.401281038579597</v>
      </c>
      <c r="V4" s="34">
        <f>VAR(V6:V71)</f>
        <v>17348.804221934766</v>
      </c>
      <c r="Y4" s="34">
        <f>VAR(Y6:Y71)</f>
        <v>16419.842395360996</v>
      </c>
    </row>
    <row r="5" spans="1:30" x14ac:dyDescent="0.35">
      <c r="S5" t="s">
        <v>23</v>
      </c>
      <c r="T5" t="s">
        <v>24</v>
      </c>
      <c r="V5" t="s">
        <v>25</v>
      </c>
      <c r="W5" t="s">
        <v>24</v>
      </c>
      <c r="Y5" t="s">
        <v>26</v>
      </c>
      <c r="Z5" t="s">
        <v>24</v>
      </c>
      <c r="AB5" t="s">
        <v>30</v>
      </c>
      <c r="AC5" t="s">
        <v>31</v>
      </c>
      <c r="AD5" t="s">
        <v>29</v>
      </c>
    </row>
    <row r="6" spans="1:30" x14ac:dyDescent="0.35">
      <c r="A6" s="7"/>
      <c r="B6" s="8">
        <v>1</v>
      </c>
      <c r="C6" s="9">
        <v>200</v>
      </c>
      <c r="D6" s="41">
        <f>C6/$C$9</f>
        <v>0.22222222222222221</v>
      </c>
      <c r="E6" s="10">
        <v>7698.2350542857312</v>
      </c>
      <c r="F6" s="11">
        <f>C6*C6*E6</f>
        <v>307929402.17142928</v>
      </c>
      <c r="G6" s="12">
        <f>C6*E6</f>
        <v>1539647.0108571462</v>
      </c>
      <c r="H6" s="13">
        <f>198/3</f>
        <v>66</v>
      </c>
      <c r="I6" s="14">
        <f>S3</f>
        <v>407.71575757575761</v>
      </c>
      <c r="J6" s="15">
        <f>D6*I6</f>
        <v>90.60350168350169</v>
      </c>
      <c r="K6" s="15">
        <f>S4</f>
        <v>8911.6018617248883</v>
      </c>
      <c r="L6" s="15">
        <f>C6*C6*K6</f>
        <v>356464074.46899551</v>
      </c>
      <c r="M6" s="15">
        <f>C6*K6</f>
        <v>1782320.3723449777</v>
      </c>
      <c r="N6" s="59">
        <f>C6/H6</f>
        <v>3.0303030303030303</v>
      </c>
      <c r="R6" s="43">
        <v>1</v>
      </c>
      <c r="S6" s="14">
        <v>435.66</v>
      </c>
      <c r="T6">
        <f t="shared" ref="T6:T37" ca="1" si="0">RAND()</f>
        <v>0.90078581756030696</v>
      </c>
      <c r="U6" s="44">
        <v>1</v>
      </c>
      <c r="V6" s="14">
        <v>899.08</v>
      </c>
      <c r="W6">
        <f t="shared" ref="W6:W69" ca="1" si="1">RAND()</f>
        <v>0.94090061502873701</v>
      </c>
      <c r="X6" s="44">
        <v>1</v>
      </c>
      <c r="Y6" s="14">
        <v>617.30999999999995</v>
      </c>
      <c r="Z6">
        <f t="shared" ref="Z6:Z69" ca="1" si="2">RAND()</f>
        <v>0.94802550016123532</v>
      </c>
      <c r="AC6" s="14"/>
    </row>
    <row r="7" spans="1:30" x14ac:dyDescent="0.35">
      <c r="A7" s="7"/>
      <c r="B7" s="8">
        <v>2</v>
      </c>
      <c r="C7" s="9">
        <v>300</v>
      </c>
      <c r="D7" s="41">
        <f t="shared" ref="D7:D8" si="3">C7/$C$9</f>
        <v>0.33333333333333331</v>
      </c>
      <c r="E7" s="10">
        <v>30483.021235238095</v>
      </c>
      <c r="F7" s="11">
        <f t="shared" ref="F7:F8" si="4">C7*C7*E7</f>
        <v>2743471911.1714287</v>
      </c>
      <c r="G7" s="12">
        <f t="shared" ref="G7:G8" si="5">C7*E7</f>
        <v>9144906.3705714289</v>
      </c>
      <c r="H7" s="13">
        <f t="shared" ref="H7:H8" si="6">198/3</f>
        <v>66</v>
      </c>
      <c r="I7" s="16">
        <f>V3</f>
        <v>622.20893939393932</v>
      </c>
      <c r="J7" s="15">
        <f t="shared" ref="J7:J8" si="7">D7*I7</f>
        <v>207.40297979797975</v>
      </c>
      <c r="K7" s="15">
        <f>V4</f>
        <v>17348.804221934766</v>
      </c>
      <c r="L7" s="15">
        <f t="shared" ref="L7:L8" si="8">C7*C7*K7</f>
        <v>1561392379.974129</v>
      </c>
      <c r="M7" s="15">
        <f t="shared" ref="M7:M8" si="9">C7*K7</f>
        <v>5204641.2665804299</v>
      </c>
      <c r="N7" s="59">
        <f t="shared" ref="N7:N8" si="10">C7/H7</f>
        <v>4.5454545454545459</v>
      </c>
      <c r="R7" s="43">
        <v>2</v>
      </c>
      <c r="S7" s="14">
        <v>398.27</v>
      </c>
      <c r="T7">
        <f t="shared" ca="1" si="0"/>
        <v>0.53002081749824792</v>
      </c>
      <c r="U7" s="44">
        <v>2</v>
      </c>
      <c r="V7" s="14">
        <v>528.04</v>
      </c>
      <c r="W7">
        <f t="shared" ca="1" si="1"/>
        <v>3.7779648980492575E-2</v>
      </c>
      <c r="X7" s="44">
        <v>2</v>
      </c>
      <c r="Y7" s="14">
        <v>826.65</v>
      </c>
      <c r="Z7">
        <f t="shared" ca="1" si="2"/>
        <v>0.8315680002350887</v>
      </c>
      <c r="AC7" s="14"/>
    </row>
    <row r="8" spans="1:30" ht="15" thickBot="1" x14ac:dyDescent="0.4">
      <c r="A8" s="7"/>
      <c r="B8" s="8">
        <v>3</v>
      </c>
      <c r="C8" s="9">
        <v>400</v>
      </c>
      <c r="D8" s="41">
        <f t="shared" si="3"/>
        <v>0.44444444444444442</v>
      </c>
      <c r="E8" s="12">
        <v>16047.419606666746</v>
      </c>
      <c r="F8" s="11">
        <f t="shared" si="4"/>
        <v>2567587137.0666795</v>
      </c>
      <c r="G8" s="12">
        <f t="shared" si="5"/>
        <v>6418967.8426666986</v>
      </c>
      <c r="H8" s="13">
        <f t="shared" si="6"/>
        <v>66</v>
      </c>
      <c r="I8" s="16">
        <f>Y3</f>
        <v>793.00984848484848</v>
      </c>
      <c r="J8" s="15">
        <f t="shared" si="7"/>
        <v>352.44882154882151</v>
      </c>
      <c r="K8" s="15">
        <f>Y4</f>
        <v>16419.842395360996</v>
      </c>
      <c r="L8" s="15">
        <f t="shared" si="8"/>
        <v>2627174783.2577596</v>
      </c>
      <c r="M8" s="15">
        <f t="shared" si="9"/>
        <v>6567936.9581443984</v>
      </c>
      <c r="N8" s="59">
        <f t="shared" si="10"/>
        <v>6.0606060606060606</v>
      </c>
      <c r="R8" s="43">
        <v>3</v>
      </c>
      <c r="S8" s="14">
        <v>349.79</v>
      </c>
      <c r="T8">
        <f t="shared" ca="1" si="0"/>
        <v>0.86836438797446347</v>
      </c>
      <c r="U8" s="44">
        <v>3</v>
      </c>
      <c r="V8" s="14">
        <v>373.39</v>
      </c>
      <c r="W8">
        <f t="shared" ca="1" si="1"/>
        <v>4.7636328953839957E-2</v>
      </c>
      <c r="X8" s="44">
        <v>3</v>
      </c>
      <c r="Y8" s="14">
        <v>579</v>
      </c>
      <c r="Z8">
        <f t="shared" ca="1" si="2"/>
        <v>0.40829375656411282</v>
      </c>
      <c r="AC8" s="14"/>
    </row>
    <row r="9" spans="1:30" ht="15" thickBot="1" x14ac:dyDescent="0.4">
      <c r="C9" s="42">
        <f>SUM(C6:C8)</f>
        <v>900</v>
      </c>
      <c r="D9" s="17">
        <f>SUM(D6:D8)</f>
        <v>1</v>
      </c>
      <c r="E9" s="36"/>
      <c r="F9" s="42">
        <f t="shared" ref="F9:H9" si="11">SUM(F6:F8)</f>
        <v>5618988450.4095373</v>
      </c>
      <c r="G9" s="42">
        <f t="shared" si="11"/>
        <v>17103521.224095274</v>
      </c>
      <c r="H9" s="42">
        <f t="shared" si="11"/>
        <v>198</v>
      </c>
      <c r="I9" s="15"/>
      <c r="J9" s="18">
        <f>SUM(J6:J8)</f>
        <v>650.45530303030296</v>
      </c>
      <c r="K9" s="36"/>
      <c r="L9" s="15">
        <f>SUM(L6:L8)</f>
        <v>4545031237.7008839</v>
      </c>
      <c r="M9" s="15">
        <f>SUM(M6:M8)</f>
        <v>13554898.597069805</v>
      </c>
      <c r="R9" s="43">
        <v>4</v>
      </c>
      <c r="S9" s="14">
        <v>580.35</v>
      </c>
      <c r="T9">
        <f t="shared" ca="1" si="0"/>
        <v>0.84563722577547129</v>
      </c>
      <c r="U9" s="44">
        <v>4</v>
      </c>
      <c r="V9" s="14">
        <v>611.70000000000005</v>
      </c>
      <c r="W9">
        <f t="shared" ca="1" si="1"/>
        <v>0.49614983352996433</v>
      </c>
      <c r="X9" s="44">
        <v>4</v>
      </c>
      <c r="Y9" s="14">
        <v>910.99</v>
      </c>
      <c r="Z9">
        <f t="shared" ca="1" si="2"/>
        <v>0.94678042124775363</v>
      </c>
      <c r="AC9" s="14"/>
    </row>
    <row r="10" spans="1:30" x14ac:dyDescent="0.35">
      <c r="C10" s="8"/>
      <c r="D10" s="8"/>
      <c r="E10" s="8"/>
      <c r="F10" s="8"/>
      <c r="G10" s="8"/>
      <c r="H10" s="8"/>
      <c r="I10" s="8"/>
      <c r="J10" s="12"/>
      <c r="R10" s="43">
        <v>5</v>
      </c>
      <c r="S10" s="14">
        <v>435.99</v>
      </c>
      <c r="T10">
        <f t="shared" ca="1" si="0"/>
        <v>0.91183269196465044</v>
      </c>
      <c r="U10" s="44">
        <v>5</v>
      </c>
      <c r="V10" s="14">
        <v>607.92999999999995</v>
      </c>
      <c r="W10">
        <f t="shared" ca="1" si="1"/>
        <v>0.82542576433816894</v>
      </c>
      <c r="X10" s="44">
        <v>5</v>
      </c>
      <c r="Y10" s="14">
        <v>764.72</v>
      </c>
      <c r="Z10">
        <f t="shared" ca="1" si="2"/>
        <v>1.6894804485738213E-2</v>
      </c>
      <c r="AC10" s="14"/>
    </row>
    <row r="11" spans="1:30" ht="15" thickBot="1" x14ac:dyDescent="0.4">
      <c r="R11" s="43">
        <v>6</v>
      </c>
      <c r="S11" s="14">
        <v>426.47</v>
      </c>
      <c r="T11">
        <f t="shared" ca="1" si="0"/>
        <v>6.2346128770913722E-2</v>
      </c>
      <c r="U11" s="44">
        <v>6</v>
      </c>
      <c r="V11" s="14">
        <v>476.4</v>
      </c>
      <c r="W11">
        <f t="shared" ca="1" si="1"/>
        <v>0.29237137714033423</v>
      </c>
      <c r="X11" s="44">
        <v>6</v>
      </c>
      <c r="Y11" s="14">
        <v>780.9</v>
      </c>
      <c r="Z11">
        <f t="shared" ca="1" si="2"/>
        <v>0.30339295343611594</v>
      </c>
      <c r="AC11" s="14"/>
    </row>
    <row r="12" spans="1:30" x14ac:dyDescent="0.35">
      <c r="B12" s="20" t="s">
        <v>6</v>
      </c>
      <c r="C12" s="21">
        <v>1.96</v>
      </c>
      <c r="E12" s="27">
        <f>C17/3</f>
        <v>65.781631460394109</v>
      </c>
      <c r="F12">
        <f>66*3</f>
        <v>198</v>
      </c>
      <c r="I12" s="22"/>
      <c r="R12" s="43">
        <v>7</v>
      </c>
      <c r="S12" s="14">
        <v>423.82</v>
      </c>
      <c r="T12">
        <f t="shared" ca="1" si="0"/>
        <v>0.35649203189844791</v>
      </c>
      <c r="U12" s="44">
        <v>7</v>
      </c>
      <c r="V12" s="14">
        <v>987.85</v>
      </c>
      <c r="W12">
        <f t="shared" ca="1" si="1"/>
        <v>0.56361823865776339</v>
      </c>
      <c r="X12" s="44">
        <v>7</v>
      </c>
      <c r="Y12" s="14">
        <v>707.64</v>
      </c>
      <c r="Z12">
        <f t="shared" ca="1" si="2"/>
        <v>0.83639580384163981</v>
      </c>
      <c r="AC12" s="14"/>
    </row>
    <row r="13" spans="1:30" x14ac:dyDescent="0.35">
      <c r="B13" s="23" t="s">
        <v>7</v>
      </c>
      <c r="C13" s="24">
        <v>18</v>
      </c>
      <c r="R13" s="43">
        <v>8</v>
      </c>
      <c r="S13" s="14">
        <v>339.91</v>
      </c>
      <c r="T13">
        <f t="shared" ca="1" si="0"/>
        <v>0.5114210463112826</v>
      </c>
      <c r="U13" s="44">
        <v>8</v>
      </c>
      <c r="V13" s="14">
        <v>743.26</v>
      </c>
      <c r="W13">
        <f t="shared" ca="1" si="1"/>
        <v>0.56422899728954345</v>
      </c>
      <c r="X13" s="44">
        <v>8</v>
      </c>
      <c r="Y13" s="14">
        <v>856.8</v>
      </c>
      <c r="Z13">
        <f t="shared" ca="1" si="2"/>
        <v>0.93606238347836412</v>
      </c>
      <c r="AC13" s="14"/>
    </row>
    <row r="14" spans="1:30" ht="16" thickBot="1" x14ac:dyDescent="0.4">
      <c r="B14" s="25" t="s">
        <v>8</v>
      </c>
      <c r="C14" s="26">
        <f>POWER(C13/C12,2)</f>
        <v>84.339858392336538</v>
      </c>
      <c r="D14" s="27"/>
      <c r="J14" s="27"/>
      <c r="R14" s="43">
        <v>9</v>
      </c>
      <c r="S14" s="14">
        <v>390.93</v>
      </c>
      <c r="T14">
        <f t="shared" ca="1" si="0"/>
        <v>0.70720661158786602</v>
      </c>
      <c r="U14" s="44">
        <v>9</v>
      </c>
      <c r="V14" s="14">
        <v>735.93</v>
      </c>
      <c r="W14">
        <f t="shared" ca="1" si="1"/>
        <v>0.94148048950156116</v>
      </c>
      <c r="X14" s="44">
        <v>9</v>
      </c>
      <c r="Y14" s="14">
        <v>447.26</v>
      </c>
      <c r="Z14">
        <f t="shared" ca="1" si="2"/>
        <v>0.38607938225361693</v>
      </c>
      <c r="AC14" s="14"/>
    </row>
    <row r="15" spans="1:30" x14ac:dyDescent="0.35">
      <c r="J15" s="27"/>
      <c r="R15" s="43">
        <v>10</v>
      </c>
      <c r="S15" s="14">
        <v>578.16</v>
      </c>
      <c r="T15">
        <f t="shared" ca="1" si="0"/>
        <v>0.92236802595770839</v>
      </c>
      <c r="U15" s="44">
        <v>10</v>
      </c>
      <c r="V15" s="14">
        <v>511.48</v>
      </c>
      <c r="W15">
        <f t="shared" ca="1" si="1"/>
        <v>0.93740077724940329</v>
      </c>
      <c r="X15" s="44">
        <v>10</v>
      </c>
      <c r="Y15" s="14">
        <v>875.41</v>
      </c>
      <c r="Z15">
        <f t="shared" ca="1" si="2"/>
        <v>9.6435359722013114E-2</v>
      </c>
      <c r="AC15" s="14"/>
    </row>
    <row r="16" spans="1:30" x14ac:dyDescent="0.35">
      <c r="R16" s="43">
        <v>11</v>
      </c>
      <c r="S16" s="14">
        <v>518.79999999999995</v>
      </c>
      <c r="T16">
        <f t="shared" ca="1" si="0"/>
        <v>0.50067298636410196</v>
      </c>
      <c r="U16" s="44">
        <v>11</v>
      </c>
      <c r="V16" s="14">
        <v>685.23</v>
      </c>
      <c r="W16">
        <f t="shared" ca="1" si="1"/>
        <v>0.58713697137636933</v>
      </c>
      <c r="X16" s="44">
        <v>11</v>
      </c>
      <c r="Y16" s="14">
        <v>742.73</v>
      </c>
      <c r="Z16">
        <f t="shared" ca="1" si="2"/>
        <v>0.48457125996709682</v>
      </c>
      <c r="AC16" s="14"/>
    </row>
    <row r="17" spans="2:29" ht="18" x14ac:dyDescent="0.4">
      <c r="B17" s="28" t="s">
        <v>9</v>
      </c>
      <c r="C17" s="29">
        <f>3*F9/(C9*C9*C14+G9)</f>
        <v>197.34489438118234</v>
      </c>
      <c r="G17" s="3"/>
      <c r="H17" s="30"/>
      <c r="R17" s="43">
        <v>12</v>
      </c>
      <c r="S17" s="14">
        <v>420.37</v>
      </c>
      <c r="T17">
        <f t="shared" ca="1" si="0"/>
        <v>9.8808970155883746E-2</v>
      </c>
      <c r="U17" s="44">
        <v>12</v>
      </c>
      <c r="V17" s="14">
        <v>509.88</v>
      </c>
      <c r="W17">
        <f t="shared" ca="1" si="1"/>
        <v>0.90683245822323566</v>
      </c>
      <c r="X17" s="44">
        <v>12</v>
      </c>
      <c r="Y17" s="14">
        <v>666.92</v>
      </c>
      <c r="Z17">
        <f t="shared" ca="1" si="2"/>
        <v>0.92133522629241016</v>
      </c>
      <c r="AC17" s="14"/>
    </row>
    <row r="18" spans="2:29" x14ac:dyDescent="0.35">
      <c r="C18" s="36">
        <v>69</v>
      </c>
      <c r="G18" s="27"/>
      <c r="R18" s="43">
        <v>13</v>
      </c>
      <c r="S18" s="14">
        <v>292.20999999999998</v>
      </c>
      <c r="T18">
        <f t="shared" ca="1" si="0"/>
        <v>0.57948095450218751</v>
      </c>
      <c r="U18" s="44">
        <v>13</v>
      </c>
      <c r="V18" s="14">
        <v>847.54</v>
      </c>
      <c r="W18">
        <f t="shared" ca="1" si="1"/>
        <v>0.6141623665156738</v>
      </c>
      <c r="X18" s="44">
        <v>13</v>
      </c>
      <c r="Y18" s="14">
        <v>708.38</v>
      </c>
      <c r="Z18">
        <f t="shared" ca="1" si="2"/>
        <v>0.9266911682947333</v>
      </c>
      <c r="AC18" s="14"/>
    </row>
    <row r="19" spans="2:29" ht="15" thickBot="1" x14ac:dyDescent="0.4">
      <c r="G19" s="36" t="s">
        <v>28</v>
      </c>
      <c r="R19" s="43">
        <v>14</v>
      </c>
      <c r="S19" s="14">
        <v>463.51</v>
      </c>
      <c r="T19">
        <f t="shared" ca="1" si="0"/>
        <v>0.35756945308541499</v>
      </c>
      <c r="U19" s="44">
        <v>14</v>
      </c>
      <c r="V19" s="14">
        <v>555.02</v>
      </c>
      <c r="W19">
        <f t="shared" ca="1" si="1"/>
        <v>2.2262869702276644E-2</v>
      </c>
      <c r="X19" s="44">
        <v>14</v>
      </c>
      <c r="Y19" s="14">
        <v>879.89</v>
      </c>
      <c r="Z19">
        <f t="shared" ca="1" si="2"/>
        <v>0.24300039661707717</v>
      </c>
      <c r="AC19" s="14"/>
    </row>
    <row r="20" spans="2:29" x14ac:dyDescent="0.35">
      <c r="G20" s="45" t="s">
        <v>10</v>
      </c>
      <c r="H20" s="46">
        <f>J9-C12*K22</f>
        <v>634.25913425503461</v>
      </c>
      <c r="J20" s="31" t="s">
        <v>11</v>
      </c>
      <c r="K20" s="32">
        <f>3/(C9*C9)*L9/198-1/(C9*C9)*M9</f>
        <v>68.282976623536783</v>
      </c>
      <c r="R20" s="43">
        <v>15</v>
      </c>
      <c r="S20" s="14">
        <v>293.52</v>
      </c>
      <c r="T20">
        <f t="shared" ca="1" si="0"/>
        <v>0.72573186354288144</v>
      </c>
      <c r="U20" s="44">
        <v>15</v>
      </c>
      <c r="V20" s="14">
        <v>495.63</v>
      </c>
      <c r="W20">
        <f t="shared" ca="1" si="1"/>
        <v>0.88718533999996163</v>
      </c>
      <c r="X20" s="44">
        <v>15</v>
      </c>
      <c r="Y20" s="14">
        <v>745.26</v>
      </c>
      <c r="Z20">
        <f t="shared" ca="1" si="2"/>
        <v>0.26861694272872416</v>
      </c>
      <c r="AC20" s="14"/>
    </row>
    <row r="21" spans="2:29" x14ac:dyDescent="0.35">
      <c r="E21" s="27"/>
      <c r="G21" s="47"/>
      <c r="H21" s="48"/>
      <c r="J21" s="31"/>
      <c r="K21" s="33"/>
      <c r="R21" s="43">
        <v>16</v>
      </c>
      <c r="S21" s="14">
        <v>297.23</v>
      </c>
      <c r="T21">
        <f t="shared" ca="1" si="0"/>
        <v>0.61544088574580613</v>
      </c>
      <c r="U21" s="44">
        <v>16</v>
      </c>
      <c r="V21" s="14">
        <v>879.39</v>
      </c>
      <c r="W21">
        <f t="shared" ca="1" si="1"/>
        <v>0.90555527360176202</v>
      </c>
      <c r="X21" s="44">
        <v>16</v>
      </c>
      <c r="Y21" s="14">
        <v>1021.14</v>
      </c>
      <c r="Z21">
        <f t="shared" ca="1" si="2"/>
        <v>0.39384694620042926</v>
      </c>
      <c r="AC21" s="14"/>
    </row>
    <row r="22" spans="2:29" ht="15" thickBot="1" x14ac:dyDescent="0.4">
      <c r="C22" s="34"/>
      <c r="G22" s="49" t="s">
        <v>12</v>
      </c>
      <c r="H22" s="50">
        <f>J9+C12*K22</f>
        <v>666.6514718055713</v>
      </c>
      <c r="J22" s="31" t="s">
        <v>13</v>
      </c>
      <c r="K22" s="35">
        <f>SQRT(K20)</f>
        <v>8.2633514159532613</v>
      </c>
      <c r="R22" s="43">
        <v>17</v>
      </c>
      <c r="S22" s="14">
        <v>277.10000000000002</v>
      </c>
      <c r="T22">
        <f t="shared" ca="1" si="0"/>
        <v>0.43727542580125445</v>
      </c>
      <c r="U22" s="44">
        <v>17</v>
      </c>
      <c r="V22" s="14">
        <v>722.94</v>
      </c>
      <c r="W22">
        <f t="shared" ca="1" si="1"/>
        <v>0.35929804656557829</v>
      </c>
      <c r="X22" s="44">
        <v>17</v>
      </c>
      <c r="Y22" s="14">
        <v>736.64</v>
      </c>
      <c r="Z22">
        <f t="shared" ca="1" si="2"/>
        <v>0.13834722766412122</v>
      </c>
      <c r="AC22" s="14"/>
    </row>
    <row r="23" spans="2:29" x14ac:dyDescent="0.35">
      <c r="B23">
        <f>_xlfn.VAR.S(S6:S28)</f>
        <v>10643.625962845917</v>
      </c>
      <c r="C23" s="34"/>
      <c r="R23" s="43">
        <v>18</v>
      </c>
      <c r="S23" s="14">
        <v>529.73</v>
      </c>
      <c r="T23">
        <f t="shared" ca="1" si="0"/>
        <v>0.36180508590497984</v>
      </c>
      <c r="U23" s="44">
        <v>18</v>
      </c>
      <c r="V23" s="14">
        <v>572.21</v>
      </c>
      <c r="W23">
        <f t="shared" ca="1" si="1"/>
        <v>0.79898547654566532</v>
      </c>
      <c r="X23" s="44">
        <v>18</v>
      </c>
      <c r="Y23" s="14">
        <v>746.75</v>
      </c>
      <c r="Z23">
        <f t="shared" ca="1" si="2"/>
        <v>0.87989727639577098</v>
      </c>
      <c r="AC23" s="14"/>
    </row>
    <row r="24" spans="2:29" x14ac:dyDescent="0.35">
      <c r="R24" s="43">
        <v>19</v>
      </c>
      <c r="S24" s="14">
        <v>563.11</v>
      </c>
      <c r="T24">
        <f t="shared" ca="1" si="0"/>
        <v>0.84791598845597571</v>
      </c>
      <c r="U24" s="44">
        <v>19</v>
      </c>
      <c r="V24" s="14">
        <v>542.05999999999995</v>
      </c>
      <c r="W24">
        <f t="shared" ca="1" si="1"/>
        <v>0.42048918085403864</v>
      </c>
      <c r="X24" s="44">
        <v>19</v>
      </c>
      <c r="Y24" s="14">
        <v>762.82</v>
      </c>
      <c r="Z24">
        <f t="shared" ca="1" si="2"/>
        <v>0.80092140843266002</v>
      </c>
      <c r="AC24" s="14"/>
    </row>
    <row r="25" spans="2:29" x14ac:dyDescent="0.35">
      <c r="R25" s="43">
        <v>20</v>
      </c>
      <c r="S25" s="14">
        <v>567.76</v>
      </c>
      <c r="T25">
        <f t="shared" ca="1" si="0"/>
        <v>0.6203552424033506</v>
      </c>
      <c r="U25" s="44">
        <v>20</v>
      </c>
      <c r="V25" s="14">
        <v>521.39</v>
      </c>
      <c r="W25">
        <f t="shared" ca="1" si="1"/>
        <v>0.88662980636806321</v>
      </c>
      <c r="X25" s="44">
        <v>20</v>
      </c>
      <c r="Y25" s="14">
        <v>767.53</v>
      </c>
      <c r="Z25">
        <f t="shared" ca="1" si="2"/>
        <v>0.11915677358114618</v>
      </c>
      <c r="AC25" s="14"/>
    </row>
    <row r="26" spans="2:29" x14ac:dyDescent="0.35">
      <c r="R26" s="43">
        <v>21</v>
      </c>
      <c r="S26" s="14">
        <v>305.33</v>
      </c>
      <c r="T26">
        <f t="shared" ca="1" si="0"/>
        <v>0.37609435266611368</v>
      </c>
      <c r="U26" s="44">
        <v>21</v>
      </c>
      <c r="V26" s="14">
        <v>668.39</v>
      </c>
      <c r="W26">
        <f t="shared" ca="1" si="1"/>
        <v>0.88919232238878987</v>
      </c>
      <c r="X26" s="44">
        <v>21</v>
      </c>
      <c r="Y26" s="14">
        <v>682.45</v>
      </c>
      <c r="Z26">
        <f t="shared" ca="1" si="2"/>
        <v>0.63556764513348252</v>
      </c>
      <c r="AC26" s="14"/>
    </row>
    <row r="27" spans="2:29" x14ac:dyDescent="0.35">
      <c r="R27" s="43">
        <v>22</v>
      </c>
      <c r="S27" s="14">
        <v>400.25</v>
      </c>
      <c r="T27">
        <f t="shared" ca="1" si="0"/>
        <v>0.3231773587871174</v>
      </c>
      <c r="U27" s="44">
        <v>22</v>
      </c>
      <c r="V27" s="14">
        <v>734.27</v>
      </c>
      <c r="W27">
        <f t="shared" ca="1" si="1"/>
        <v>0.62156693475207558</v>
      </c>
      <c r="X27" s="44">
        <v>22</v>
      </c>
      <c r="Y27" s="14">
        <v>932.77</v>
      </c>
      <c r="Z27">
        <f t="shared" ca="1" si="2"/>
        <v>0.63882833774446524</v>
      </c>
      <c r="AC27" s="14"/>
    </row>
    <row r="28" spans="2:29" x14ac:dyDescent="0.35">
      <c r="R28" s="43">
        <v>23</v>
      </c>
      <c r="S28" s="14">
        <v>267.29000000000002</v>
      </c>
      <c r="T28">
        <f t="shared" ca="1" si="0"/>
        <v>0.39182082819578445</v>
      </c>
      <c r="U28" s="44">
        <v>23</v>
      </c>
      <c r="V28" s="14">
        <v>696.86</v>
      </c>
      <c r="W28">
        <f t="shared" ca="1" si="1"/>
        <v>0.58269173253480711</v>
      </c>
      <c r="X28" s="44">
        <v>23</v>
      </c>
      <c r="Y28" s="14">
        <v>877.46</v>
      </c>
      <c r="Z28">
        <f t="shared" ca="1" si="2"/>
        <v>0.75504008131444489</v>
      </c>
      <c r="AC28" s="14"/>
    </row>
    <row r="29" spans="2:29" x14ac:dyDescent="0.35">
      <c r="R29" s="39">
        <v>24</v>
      </c>
      <c r="S29" s="14">
        <v>405.68</v>
      </c>
      <c r="T29">
        <f t="shared" ca="1" si="0"/>
        <v>0.86410709438328204</v>
      </c>
      <c r="U29" s="40">
        <v>24</v>
      </c>
      <c r="V29" s="14">
        <v>724.39</v>
      </c>
      <c r="W29">
        <f t="shared" ca="1" si="1"/>
        <v>3.0485268269761279E-2</v>
      </c>
      <c r="X29" s="40">
        <v>24</v>
      </c>
      <c r="Y29" s="14">
        <v>653.1</v>
      </c>
      <c r="Z29">
        <f t="shared" ca="1" si="2"/>
        <v>0.36039665685885369</v>
      </c>
      <c r="AC29" s="14"/>
    </row>
    <row r="30" spans="2:29" x14ac:dyDescent="0.35">
      <c r="R30" s="39">
        <v>25</v>
      </c>
      <c r="S30" s="14">
        <v>559.70000000000005</v>
      </c>
      <c r="T30">
        <f t="shared" ca="1" si="0"/>
        <v>0.19519041406235216</v>
      </c>
      <c r="U30" s="40">
        <v>25</v>
      </c>
      <c r="V30" s="14">
        <v>592.55999999999995</v>
      </c>
      <c r="W30">
        <f t="shared" ca="1" si="1"/>
        <v>0.52782088211488654</v>
      </c>
      <c r="X30" s="40">
        <v>25</v>
      </c>
      <c r="Y30" s="14">
        <v>552.34</v>
      </c>
      <c r="Z30">
        <f t="shared" ca="1" si="2"/>
        <v>0.58816209156906907</v>
      </c>
      <c r="AC30" s="14"/>
    </row>
    <row r="31" spans="2:29" x14ac:dyDescent="0.35">
      <c r="R31" s="39">
        <v>26</v>
      </c>
      <c r="S31" s="14">
        <v>315.86</v>
      </c>
      <c r="T31">
        <f t="shared" ca="1" si="0"/>
        <v>0.16781435608671369</v>
      </c>
      <c r="U31" s="40">
        <v>26</v>
      </c>
      <c r="V31" s="14">
        <v>448.27</v>
      </c>
      <c r="W31">
        <f t="shared" ca="1" si="1"/>
        <v>0.45098038508780602</v>
      </c>
      <c r="X31" s="40">
        <v>26</v>
      </c>
      <c r="Y31" s="14">
        <v>834.03</v>
      </c>
      <c r="Z31">
        <f t="shared" ca="1" si="2"/>
        <v>2.3932201654872087E-2</v>
      </c>
      <c r="AC31" s="14"/>
    </row>
    <row r="32" spans="2:29" x14ac:dyDescent="0.35">
      <c r="R32" s="39">
        <v>27</v>
      </c>
      <c r="S32" s="14">
        <v>318.12</v>
      </c>
      <c r="T32">
        <f t="shared" ca="1" si="0"/>
        <v>0.53236210711594822</v>
      </c>
      <c r="U32" s="40">
        <v>27</v>
      </c>
      <c r="V32" s="14">
        <v>458.55</v>
      </c>
      <c r="W32">
        <f t="shared" ca="1" si="1"/>
        <v>9.4802323289714385E-2</v>
      </c>
      <c r="X32" s="40">
        <v>27</v>
      </c>
      <c r="Y32" s="14">
        <v>789.71</v>
      </c>
      <c r="Z32">
        <f t="shared" ca="1" si="2"/>
        <v>0.37623496039881077</v>
      </c>
      <c r="AC32" s="14"/>
    </row>
    <row r="33" spans="18:29" x14ac:dyDescent="0.35">
      <c r="R33" s="39">
        <v>28</v>
      </c>
      <c r="S33" s="14">
        <v>233.94</v>
      </c>
      <c r="T33">
        <f t="shared" ca="1" si="0"/>
        <v>0.12388490258394758</v>
      </c>
      <c r="U33" s="40">
        <v>28</v>
      </c>
      <c r="V33" s="14">
        <v>548.41999999999996</v>
      </c>
      <c r="W33">
        <f t="shared" ca="1" si="1"/>
        <v>0.28955891481315066</v>
      </c>
      <c r="X33" s="40">
        <v>28</v>
      </c>
      <c r="Y33" s="14">
        <v>935.8</v>
      </c>
      <c r="Z33">
        <f t="shared" ca="1" si="2"/>
        <v>7.8416919832654086E-2</v>
      </c>
      <c r="AC33" s="14"/>
    </row>
    <row r="34" spans="18:29" x14ac:dyDescent="0.35">
      <c r="R34" s="39">
        <v>29</v>
      </c>
      <c r="S34" s="14">
        <v>272.35000000000002</v>
      </c>
      <c r="T34">
        <f t="shared" ca="1" si="0"/>
        <v>0.35850425151247445</v>
      </c>
      <c r="U34" s="40">
        <v>29</v>
      </c>
      <c r="V34" s="14">
        <v>692.06</v>
      </c>
      <c r="W34">
        <f t="shared" ca="1" si="1"/>
        <v>0.94787752886469456</v>
      </c>
      <c r="X34" s="40">
        <v>29</v>
      </c>
      <c r="Y34" s="14">
        <v>880.28</v>
      </c>
      <c r="Z34">
        <f t="shared" ca="1" si="2"/>
        <v>0.96635449633421777</v>
      </c>
      <c r="AC34" s="14"/>
    </row>
    <row r="35" spans="18:29" x14ac:dyDescent="0.35">
      <c r="R35" s="39">
        <v>30</v>
      </c>
      <c r="S35" s="14">
        <v>474.81</v>
      </c>
      <c r="T35">
        <f t="shared" ca="1" si="0"/>
        <v>0.34943862828924355</v>
      </c>
      <c r="U35" s="40">
        <v>30</v>
      </c>
      <c r="V35" s="14">
        <v>493.64</v>
      </c>
      <c r="W35">
        <f t="shared" ca="1" si="1"/>
        <v>0.2017671167379026</v>
      </c>
      <c r="X35" s="40">
        <v>30</v>
      </c>
      <c r="Y35" s="14">
        <v>1000.84</v>
      </c>
      <c r="Z35">
        <f t="shared" ca="1" si="2"/>
        <v>0.62559489313551231</v>
      </c>
      <c r="AC35" s="14"/>
    </row>
    <row r="36" spans="18:29" x14ac:dyDescent="0.35">
      <c r="R36" s="39">
        <v>31</v>
      </c>
      <c r="S36" s="14">
        <v>350.08</v>
      </c>
      <c r="T36">
        <f t="shared" ca="1" si="0"/>
        <v>0.16169655316256759</v>
      </c>
      <c r="U36" s="40">
        <v>31</v>
      </c>
      <c r="V36" s="14">
        <v>621.22</v>
      </c>
      <c r="W36">
        <f t="shared" ca="1" si="1"/>
        <v>0.1801784801933487</v>
      </c>
      <c r="X36" s="40">
        <v>31</v>
      </c>
      <c r="Y36" s="14">
        <v>792.85</v>
      </c>
      <c r="Z36">
        <f t="shared" ca="1" si="2"/>
        <v>0.17600943143742309</v>
      </c>
      <c r="AC36" s="14"/>
    </row>
    <row r="37" spans="18:29" x14ac:dyDescent="0.35">
      <c r="R37" s="39">
        <v>32</v>
      </c>
      <c r="S37" s="14">
        <v>377.43</v>
      </c>
      <c r="T37">
        <f t="shared" ca="1" si="0"/>
        <v>0.13537975138803982</v>
      </c>
      <c r="U37" s="40">
        <v>32</v>
      </c>
      <c r="V37" s="14">
        <v>474.85</v>
      </c>
      <c r="W37">
        <f t="shared" ca="1" si="1"/>
        <v>0.32567913575075969</v>
      </c>
      <c r="X37" s="40">
        <v>32</v>
      </c>
      <c r="Y37" s="14">
        <v>585.79</v>
      </c>
      <c r="Z37">
        <f t="shared" ca="1" si="2"/>
        <v>0.41829277420279309</v>
      </c>
      <c r="AC37" s="14"/>
    </row>
    <row r="38" spans="18:29" x14ac:dyDescent="0.35">
      <c r="R38" s="39">
        <v>33</v>
      </c>
      <c r="S38" s="14">
        <v>415.49</v>
      </c>
      <c r="T38">
        <f t="shared" ref="T38:T69" ca="1" si="12">RAND()</f>
        <v>0.95763227747969304</v>
      </c>
      <c r="U38" s="40">
        <v>33</v>
      </c>
      <c r="V38" s="14">
        <v>812.94</v>
      </c>
      <c r="W38">
        <f t="shared" ca="1" si="1"/>
        <v>0.52644768774589279</v>
      </c>
      <c r="X38" s="40">
        <v>33</v>
      </c>
      <c r="Y38" s="14">
        <v>915.24</v>
      </c>
      <c r="Z38">
        <f t="shared" ca="1" si="2"/>
        <v>0.74018067348780836</v>
      </c>
      <c r="AC38" s="14"/>
    </row>
    <row r="39" spans="18:29" x14ac:dyDescent="0.35">
      <c r="R39" s="39">
        <v>34</v>
      </c>
      <c r="S39" s="14">
        <v>576.73</v>
      </c>
      <c r="T39">
        <f t="shared" ca="1" si="12"/>
        <v>5.8660639946354176E-2</v>
      </c>
      <c r="U39" s="40">
        <v>34</v>
      </c>
      <c r="V39" s="14">
        <v>676.58</v>
      </c>
      <c r="W39">
        <f t="shared" ca="1" si="1"/>
        <v>0.31925874620870931</v>
      </c>
      <c r="X39" s="40">
        <v>34</v>
      </c>
      <c r="Y39" s="14">
        <v>887.74</v>
      </c>
      <c r="Z39">
        <f t="shared" ca="1" si="2"/>
        <v>2.8804587001228898E-2</v>
      </c>
      <c r="AC39" s="14"/>
    </row>
    <row r="40" spans="18:29" x14ac:dyDescent="0.35">
      <c r="R40" s="39">
        <v>35</v>
      </c>
      <c r="S40" s="14">
        <v>459.73</v>
      </c>
      <c r="T40">
        <f t="shared" ca="1" si="12"/>
        <v>0.15072494257178048</v>
      </c>
      <c r="U40" s="40">
        <v>35</v>
      </c>
      <c r="V40" s="14">
        <v>549.97</v>
      </c>
      <c r="W40">
        <f t="shared" ca="1" si="1"/>
        <v>0.43343377716226039</v>
      </c>
      <c r="X40" s="40">
        <v>35</v>
      </c>
      <c r="Y40" s="14">
        <v>822.85</v>
      </c>
      <c r="Z40">
        <f t="shared" ca="1" si="2"/>
        <v>0.12325713172230057</v>
      </c>
      <c r="AC40" s="14"/>
    </row>
    <row r="41" spans="18:29" x14ac:dyDescent="0.35">
      <c r="R41" s="39">
        <v>36</v>
      </c>
      <c r="S41" s="14">
        <v>422.28</v>
      </c>
      <c r="T41">
        <f t="shared" ca="1" si="12"/>
        <v>0.94507777878013399</v>
      </c>
      <c r="U41" s="40">
        <v>36</v>
      </c>
      <c r="V41" s="14">
        <v>707.1</v>
      </c>
      <c r="W41">
        <f t="shared" ca="1" si="1"/>
        <v>0.93169530379361509</v>
      </c>
      <c r="X41" s="40">
        <v>36</v>
      </c>
      <c r="Y41" s="14">
        <v>753.85</v>
      </c>
      <c r="Z41">
        <f t="shared" ca="1" si="2"/>
        <v>0.5396420953221458</v>
      </c>
      <c r="AC41" s="14"/>
    </row>
    <row r="42" spans="18:29" x14ac:dyDescent="0.35">
      <c r="R42" s="39">
        <v>37</v>
      </c>
      <c r="S42" s="14">
        <v>501.27</v>
      </c>
      <c r="T42">
        <f t="shared" ca="1" si="12"/>
        <v>0.45709338273802269</v>
      </c>
      <c r="U42" s="40">
        <v>37</v>
      </c>
      <c r="V42" s="14">
        <v>654.07000000000005</v>
      </c>
      <c r="W42">
        <f t="shared" ca="1" si="1"/>
        <v>0.34613422859021525</v>
      </c>
      <c r="X42" s="40">
        <v>37</v>
      </c>
      <c r="Y42" s="14">
        <v>695.13</v>
      </c>
      <c r="Z42">
        <f t="shared" ca="1" si="2"/>
        <v>7.7951243654296731E-2</v>
      </c>
      <c r="AC42" s="14"/>
    </row>
    <row r="43" spans="18:29" x14ac:dyDescent="0.35">
      <c r="R43" s="39">
        <v>38</v>
      </c>
      <c r="S43" s="14">
        <v>318.88</v>
      </c>
      <c r="T43">
        <f t="shared" ca="1" si="12"/>
        <v>0.40959545337715608</v>
      </c>
      <c r="U43" s="40">
        <v>38</v>
      </c>
      <c r="V43" s="14">
        <v>677.7</v>
      </c>
      <c r="W43">
        <f t="shared" ca="1" si="1"/>
        <v>0.68583502210162506</v>
      </c>
      <c r="X43" s="40">
        <v>38</v>
      </c>
      <c r="Y43" s="14">
        <v>943.31</v>
      </c>
      <c r="Z43">
        <f t="shared" ca="1" si="2"/>
        <v>0.78569936244791871</v>
      </c>
      <c r="AC43" s="14"/>
    </row>
    <row r="44" spans="18:29" x14ac:dyDescent="0.35">
      <c r="R44" s="39">
        <v>39</v>
      </c>
      <c r="S44" s="14">
        <v>430.11</v>
      </c>
      <c r="T44">
        <f t="shared" ca="1" si="12"/>
        <v>0.99282369246233693</v>
      </c>
      <c r="U44" s="40">
        <v>39</v>
      </c>
      <c r="V44" s="14">
        <v>551.05999999999995</v>
      </c>
      <c r="W44">
        <f t="shared" ca="1" si="1"/>
        <v>0.99248963725125172</v>
      </c>
      <c r="X44" s="40">
        <v>39</v>
      </c>
      <c r="Y44" s="14">
        <v>878.24</v>
      </c>
      <c r="Z44">
        <f t="shared" ca="1" si="2"/>
        <v>0.16789782818917187</v>
      </c>
      <c r="AC44" s="14"/>
    </row>
    <row r="45" spans="18:29" x14ac:dyDescent="0.35">
      <c r="R45" s="39">
        <v>40</v>
      </c>
      <c r="S45" s="14">
        <v>438.59</v>
      </c>
      <c r="T45">
        <f t="shared" ca="1" si="12"/>
        <v>0.65966068599595207</v>
      </c>
      <c r="U45" s="40">
        <v>40</v>
      </c>
      <c r="V45" s="14">
        <v>545.54</v>
      </c>
      <c r="W45">
        <f t="shared" ca="1" si="1"/>
        <v>0.49454932522942396</v>
      </c>
      <c r="X45" s="40">
        <v>40</v>
      </c>
      <c r="Y45" s="14">
        <v>609.80999999999995</v>
      </c>
      <c r="Z45">
        <f t="shared" ca="1" si="2"/>
        <v>0.53839983451069739</v>
      </c>
      <c r="AC45" s="14"/>
    </row>
    <row r="46" spans="18:29" x14ac:dyDescent="0.35">
      <c r="R46" s="39">
        <v>41</v>
      </c>
      <c r="S46" s="14">
        <v>487.66</v>
      </c>
      <c r="T46">
        <f t="shared" ca="1" si="12"/>
        <v>0.39087671931528534</v>
      </c>
      <c r="U46" s="40">
        <v>41</v>
      </c>
      <c r="V46" s="14">
        <v>591.42999999999995</v>
      </c>
      <c r="W46">
        <f t="shared" ca="1" si="1"/>
        <v>0.76080053557233152</v>
      </c>
      <c r="X46" s="40">
        <v>41</v>
      </c>
      <c r="Y46" s="14">
        <v>887.25</v>
      </c>
      <c r="Z46">
        <f t="shared" ca="1" si="2"/>
        <v>0.92479547043616006</v>
      </c>
      <c r="AC46" s="14"/>
    </row>
    <row r="47" spans="18:29" x14ac:dyDescent="0.35">
      <c r="R47" s="39">
        <v>42</v>
      </c>
      <c r="S47" s="14">
        <v>487.29</v>
      </c>
      <c r="T47">
        <f t="shared" ca="1" si="12"/>
        <v>0.38379536495621769</v>
      </c>
      <c r="U47" s="40">
        <v>42</v>
      </c>
      <c r="V47" s="14">
        <v>428.99</v>
      </c>
      <c r="W47">
        <f t="shared" ca="1" si="1"/>
        <v>0.84423033087658417</v>
      </c>
      <c r="X47" s="40">
        <v>42</v>
      </c>
      <c r="Y47" s="14">
        <v>1041.97</v>
      </c>
      <c r="Z47">
        <f t="shared" ca="1" si="2"/>
        <v>0.70988640443937256</v>
      </c>
      <c r="AC47" s="14"/>
    </row>
    <row r="48" spans="18:29" x14ac:dyDescent="0.35">
      <c r="R48" s="39">
        <v>43</v>
      </c>
      <c r="S48" s="14">
        <v>470.39</v>
      </c>
      <c r="T48">
        <f t="shared" ca="1" si="12"/>
        <v>0.23916072795338972</v>
      </c>
      <c r="U48" s="40">
        <v>43</v>
      </c>
      <c r="V48" s="14">
        <v>764.51</v>
      </c>
      <c r="W48">
        <f t="shared" ca="1" si="1"/>
        <v>0.69626555799435208</v>
      </c>
      <c r="X48" s="40">
        <v>43</v>
      </c>
      <c r="Y48" s="14">
        <v>893.43</v>
      </c>
      <c r="Z48">
        <f t="shared" ca="1" si="2"/>
        <v>0.80179200267072059</v>
      </c>
      <c r="AC48" s="14"/>
    </row>
    <row r="49" spans="18:29" x14ac:dyDescent="0.35">
      <c r="R49" s="39">
        <v>44</v>
      </c>
      <c r="S49" s="14">
        <v>423</v>
      </c>
      <c r="T49">
        <f t="shared" ca="1" si="12"/>
        <v>0.11453023648391547</v>
      </c>
      <c r="U49" s="40">
        <v>44</v>
      </c>
      <c r="V49" s="14">
        <v>620.13</v>
      </c>
      <c r="W49">
        <f t="shared" ca="1" si="1"/>
        <v>0.7419352830380721</v>
      </c>
      <c r="X49" s="40">
        <v>44</v>
      </c>
      <c r="Y49" s="14">
        <v>855.78</v>
      </c>
      <c r="Z49">
        <f t="shared" ca="1" si="2"/>
        <v>0.911169551248312</v>
      </c>
      <c r="AC49" s="14"/>
    </row>
    <row r="50" spans="18:29" x14ac:dyDescent="0.35">
      <c r="R50" s="39">
        <v>45</v>
      </c>
      <c r="S50" s="14">
        <v>428.57</v>
      </c>
      <c r="T50">
        <f t="shared" ca="1" si="12"/>
        <v>0.12947980741765419</v>
      </c>
      <c r="U50" s="40">
        <v>45</v>
      </c>
      <c r="V50" s="14">
        <v>753.54</v>
      </c>
      <c r="W50">
        <f t="shared" ca="1" si="1"/>
        <v>0.73547471858722857</v>
      </c>
      <c r="X50" s="40">
        <v>45</v>
      </c>
      <c r="Y50" s="14">
        <v>767.65</v>
      </c>
      <c r="Z50">
        <f t="shared" ca="1" si="2"/>
        <v>0.36822984620751398</v>
      </c>
      <c r="AC50" s="14"/>
    </row>
    <row r="51" spans="18:29" x14ac:dyDescent="0.35">
      <c r="R51" s="39">
        <v>46</v>
      </c>
      <c r="S51" s="14">
        <v>597.28</v>
      </c>
      <c r="T51">
        <f t="shared" ca="1" si="12"/>
        <v>0.96243103924536944</v>
      </c>
      <c r="U51" s="40">
        <v>46</v>
      </c>
      <c r="V51" s="14">
        <v>659.53</v>
      </c>
      <c r="W51">
        <f t="shared" ca="1" si="1"/>
        <v>0.61575272095632927</v>
      </c>
      <c r="X51" s="40">
        <v>46</v>
      </c>
      <c r="Y51" s="14">
        <v>765.45</v>
      </c>
      <c r="Z51">
        <f t="shared" ca="1" si="2"/>
        <v>0.2525953578838821</v>
      </c>
      <c r="AC51" s="14"/>
    </row>
    <row r="52" spans="18:29" x14ac:dyDescent="0.35">
      <c r="R52" s="39">
        <v>47</v>
      </c>
      <c r="S52" s="14">
        <v>309.68</v>
      </c>
      <c r="T52">
        <f t="shared" ca="1" si="12"/>
        <v>0.78860059103302504</v>
      </c>
      <c r="U52" s="40">
        <v>47</v>
      </c>
      <c r="V52" s="14">
        <v>547.19000000000005</v>
      </c>
      <c r="W52">
        <f t="shared" ca="1" si="1"/>
        <v>0.60413492904480692</v>
      </c>
      <c r="X52" s="40">
        <v>47</v>
      </c>
      <c r="Y52" s="14">
        <v>814.49</v>
      </c>
      <c r="Z52">
        <f t="shared" ca="1" si="2"/>
        <v>0.62718480124728448</v>
      </c>
      <c r="AC52" s="14"/>
    </row>
    <row r="53" spans="18:29" x14ac:dyDescent="0.35">
      <c r="R53" s="39">
        <v>48</v>
      </c>
      <c r="S53" s="14">
        <v>386.34</v>
      </c>
      <c r="T53">
        <f t="shared" ca="1" si="12"/>
        <v>0.15669202925767456</v>
      </c>
      <c r="U53" s="40">
        <v>48</v>
      </c>
      <c r="V53" s="14">
        <v>813.59</v>
      </c>
      <c r="W53">
        <f t="shared" ca="1" si="1"/>
        <v>7.3287292725627839E-2</v>
      </c>
      <c r="X53" s="40">
        <v>48</v>
      </c>
      <c r="Y53" s="14">
        <v>640.64</v>
      </c>
      <c r="Z53">
        <f t="shared" ca="1" si="2"/>
        <v>0.55735788365239369</v>
      </c>
      <c r="AC53" s="14"/>
    </row>
    <row r="54" spans="18:29" x14ac:dyDescent="0.35">
      <c r="R54" s="39">
        <v>49</v>
      </c>
      <c r="S54" s="14">
        <v>358.83</v>
      </c>
      <c r="T54">
        <f t="shared" ca="1" si="12"/>
        <v>0.50614485135464393</v>
      </c>
      <c r="U54" s="40">
        <v>49</v>
      </c>
      <c r="V54" s="14">
        <v>693.73</v>
      </c>
      <c r="W54">
        <f t="shared" ca="1" si="1"/>
        <v>4.619388654810086E-2</v>
      </c>
      <c r="X54" s="40">
        <v>49</v>
      </c>
      <c r="Y54" s="14">
        <v>795.68</v>
      </c>
      <c r="Z54">
        <f t="shared" ca="1" si="2"/>
        <v>0.43277554449083488</v>
      </c>
      <c r="AC54" s="14"/>
    </row>
    <row r="55" spans="18:29" x14ac:dyDescent="0.35">
      <c r="R55" s="39">
        <v>50</v>
      </c>
      <c r="S55" s="14">
        <v>249.87</v>
      </c>
      <c r="T55">
        <f t="shared" ca="1" si="12"/>
        <v>0.4584155755943512</v>
      </c>
      <c r="U55" s="40">
        <v>50</v>
      </c>
      <c r="V55" s="14">
        <v>507.71</v>
      </c>
      <c r="W55">
        <f t="shared" ca="1" si="1"/>
        <v>0.76721798222223259</v>
      </c>
      <c r="X55" s="40">
        <v>50</v>
      </c>
      <c r="Y55" s="14">
        <v>902.73</v>
      </c>
      <c r="Z55">
        <f t="shared" ca="1" si="2"/>
        <v>0.27681047869923658</v>
      </c>
      <c r="AC55" s="14"/>
    </row>
    <row r="56" spans="18:29" x14ac:dyDescent="0.35">
      <c r="R56" s="39">
        <v>51</v>
      </c>
      <c r="S56" s="14">
        <v>507.81</v>
      </c>
      <c r="T56">
        <f t="shared" ca="1" si="12"/>
        <v>0.20738832945592078</v>
      </c>
      <c r="U56" s="40">
        <v>51</v>
      </c>
      <c r="V56" s="14">
        <v>459.26</v>
      </c>
      <c r="W56">
        <f t="shared" ca="1" si="1"/>
        <v>0.23680258060059389</v>
      </c>
      <c r="X56" s="40">
        <v>51</v>
      </c>
      <c r="Y56" s="14">
        <v>973.8</v>
      </c>
      <c r="Z56">
        <f t="shared" ca="1" si="2"/>
        <v>0.15149658044544456</v>
      </c>
      <c r="AC56" s="14"/>
    </row>
    <row r="57" spans="18:29" x14ac:dyDescent="0.35">
      <c r="R57" s="39">
        <v>52</v>
      </c>
      <c r="S57" s="14">
        <v>376.9</v>
      </c>
      <c r="T57">
        <f t="shared" ca="1" si="12"/>
        <v>0.89491708325139308</v>
      </c>
      <c r="U57" s="40">
        <v>52</v>
      </c>
      <c r="V57" s="14">
        <v>517.38</v>
      </c>
      <c r="W57">
        <f t="shared" ca="1" si="1"/>
        <v>0.6731736775022874</v>
      </c>
      <c r="X57" s="40">
        <v>52</v>
      </c>
      <c r="Y57" s="14">
        <v>877.65</v>
      </c>
      <c r="Z57">
        <f t="shared" ca="1" si="2"/>
        <v>0.16400128958156079</v>
      </c>
      <c r="AC57" s="14"/>
    </row>
    <row r="58" spans="18:29" x14ac:dyDescent="0.35">
      <c r="R58" s="39">
        <v>53</v>
      </c>
      <c r="S58" s="14">
        <v>370.54</v>
      </c>
      <c r="T58">
        <f t="shared" ca="1" si="12"/>
        <v>5.2243588459909285E-2</v>
      </c>
      <c r="U58" s="40">
        <v>53</v>
      </c>
      <c r="V58" s="14">
        <v>631.72</v>
      </c>
      <c r="W58">
        <f t="shared" ca="1" si="1"/>
        <v>8.9838610194361679E-2</v>
      </c>
      <c r="X58" s="40">
        <v>53</v>
      </c>
      <c r="Y58" s="14">
        <v>880.58</v>
      </c>
      <c r="Z58">
        <f t="shared" ca="1" si="2"/>
        <v>0.7845724719824233</v>
      </c>
      <c r="AC58" s="14"/>
    </row>
    <row r="59" spans="18:29" x14ac:dyDescent="0.35">
      <c r="R59" s="39">
        <v>54</v>
      </c>
      <c r="S59" s="14">
        <v>387.17</v>
      </c>
      <c r="T59">
        <f t="shared" ca="1" si="12"/>
        <v>0.38104295242087871</v>
      </c>
      <c r="U59" s="40">
        <v>54</v>
      </c>
      <c r="V59" s="14">
        <v>687.89</v>
      </c>
      <c r="W59">
        <f t="shared" ca="1" si="1"/>
        <v>0.21468691821817742</v>
      </c>
      <c r="X59" s="40">
        <v>54</v>
      </c>
      <c r="Y59" s="14">
        <v>888.14</v>
      </c>
      <c r="Z59">
        <f t="shared" ca="1" si="2"/>
        <v>4.7663843281118834E-2</v>
      </c>
      <c r="AC59" s="14"/>
    </row>
    <row r="60" spans="18:29" x14ac:dyDescent="0.35">
      <c r="R60" s="39">
        <v>55</v>
      </c>
      <c r="S60" s="14">
        <v>416.88</v>
      </c>
      <c r="T60">
        <f t="shared" ca="1" si="12"/>
        <v>0.10309564571405905</v>
      </c>
      <c r="U60" s="40">
        <v>55</v>
      </c>
      <c r="V60" s="14">
        <v>790.97</v>
      </c>
      <c r="W60">
        <f t="shared" ca="1" si="1"/>
        <v>0.44147721956763686</v>
      </c>
      <c r="X60" s="40">
        <v>55</v>
      </c>
      <c r="Y60" s="14">
        <v>530.24</v>
      </c>
      <c r="Z60">
        <f t="shared" ca="1" si="2"/>
        <v>0.87106014598832748</v>
      </c>
      <c r="AC60" s="14"/>
    </row>
    <row r="61" spans="18:29" x14ac:dyDescent="0.35">
      <c r="R61" s="39">
        <v>56</v>
      </c>
      <c r="S61" s="14">
        <v>302.20999999999998</v>
      </c>
      <c r="T61">
        <f t="shared" ca="1" si="12"/>
        <v>0.58867714265516136</v>
      </c>
      <c r="U61" s="40">
        <v>56</v>
      </c>
      <c r="V61" s="14">
        <v>653.04</v>
      </c>
      <c r="W61">
        <f t="shared" ca="1" si="1"/>
        <v>0.21673480351910834</v>
      </c>
      <c r="X61" s="40">
        <v>56</v>
      </c>
      <c r="Y61" s="14">
        <v>519.83000000000004</v>
      </c>
      <c r="Z61">
        <f t="shared" ca="1" si="2"/>
        <v>0.75069430679967242</v>
      </c>
      <c r="AC61" s="14"/>
    </row>
    <row r="62" spans="18:29" x14ac:dyDescent="0.35">
      <c r="R62" s="39">
        <v>57</v>
      </c>
      <c r="S62" s="14">
        <v>297.27999999999997</v>
      </c>
      <c r="T62">
        <f t="shared" ca="1" si="12"/>
        <v>0.43119951887305952</v>
      </c>
      <c r="U62" s="40">
        <v>57</v>
      </c>
      <c r="V62" s="14">
        <v>470.44</v>
      </c>
      <c r="W62">
        <f t="shared" ca="1" si="1"/>
        <v>0.88186477886879422</v>
      </c>
      <c r="X62" s="40">
        <v>57</v>
      </c>
      <c r="Y62" s="14">
        <v>715.5</v>
      </c>
      <c r="Z62">
        <f t="shared" ca="1" si="2"/>
        <v>0.63427689630967798</v>
      </c>
      <c r="AC62" s="14"/>
    </row>
    <row r="63" spans="18:29" x14ac:dyDescent="0.35">
      <c r="R63" s="39">
        <v>58</v>
      </c>
      <c r="S63" s="14">
        <v>404.72</v>
      </c>
      <c r="T63">
        <f t="shared" ca="1" si="12"/>
        <v>0.47298323464634395</v>
      </c>
      <c r="U63" s="40">
        <v>58</v>
      </c>
      <c r="V63" s="14">
        <v>374.29</v>
      </c>
      <c r="W63">
        <f t="shared" ca="1" si="1"/>
        <v>0.68801187063146141</v>
      </c>
      <c r="X63" s="40">
        <v>58</v>
      </c>
      <c r="Y63" s="14">
        <v>727.95</v>
      </c>
      <c r="Z63">
        <f t="shared" ca="1" si="2"/>
        <v>0.57408419581729719</v>
      </c>
      <c r="AC63" s="14"/>
    </row>
    <row r="64" spans="18:29" x14ac:dyDescent="0.35">
      <c r="R64" s="39">
        <v>59</v>
      </c>
      <c r="S64" s="14">
        <v>462.67</v>
      </c>
      <c r="T64">
        <f t="shared" ca="1" si="12"/>
        <v>0.82966604640328434</v>
      </c>
      <c r="U64" s="40">
        <v>59</v>
      </c>
      <c r="V64" s="14">
        <v>780.6</v>
      </c>
      <c r="W64">
        <f t="shared" ca="1" si="1"/>
        <v>0.85816489694015319</v>
      </c>
      <c r="X64" s="40">
        <v>59</v>
      </c>
      <c r="Y64" s="14">
        <v>912.75</v>
      </c>
      <c r="Z64">
        <f t="shared" ca="1" si="2"/>
        <v>4.0241851488080904E-3</v>
      </c>
      <c r="AC64" s="14"/>
    </row>
    <row r="65" spans="18:29" x14ac:dyDescent="0.35">
      <c r="R65" s="39">
        <v>60</v>
      </c>
      <c r="S65" s="14">
        <v>323.2</v>
      </c>
      <c r="T65">
        <f t="shared" ca="1" si="12"/>
        <v>0.5156188564045564</v>
      </c>
      <c r="U65" s="40">
        <v>60</v>
      </c>
      <c r="V65" s="14">
        <v>508.67</v>
      </c>
      <c r="W65">
        <f t="shared" ca="1" si="1"/>
        <v>0.89287014886208171</v>
      </c>
      <c r="X65" s="40">
        <v>60</v>
      </c>
      <c r="Y65" s="14">
        <v>716.22</v>
      </c>
      <c r="Z65">
        <f t="shared" ca="1" si="2"/>
        <v>0.57885501400205652</v>
      </c>
      <c r="AC65" s="14"/>
    </row>
    <row r="66" spans="18:29" x14ac:dyDescent="0.35">
      <c r="R66" s="39">
        <v>61</v>
      </c>
      <c r="S66" s="14">
        <v>476.76</v>
      </c>
      <c r="T66">
        <f t="shared" ca="1" si="12"/>
        <v>0.92573950079981326</v>
      </c>
      <c r="U66" s="40">
        <v>61</v>
      </c>
      <c r="V66" s="14">
        <v>514.02</v>
      </c>
      <c r="W66">
        <f t="shared" ca="1" si="1"/>
        <v>0.60022335348202205</v>
      </c>
      <c r="X66" s="40">
        <v>61</v>
      </c>
      <c r="Y66" s="14">
        <v>855.35</v>
      </c>
      <c r="Z66">
        <f t="shared" ca="1" si="2"/>
        <v>0.1876066719000411</v>
      </c>
      <c r="AC66" s="14"/>
    </row>
    <row r="67" spans="18:29" x14ac:dyDescent="0.35">
      <c r="R67" s="39">
        <v>62</v>
      </c>
      <c r="S67" s="14">
        <v>412.44</v>
      </c>
      <c r="T67">
        <f t="shared" ca="1" si="12"/>
        <v>0.16012006418268176</v>
      </c>
      <c r="U67" s="40">
        <v>62</v>
      </c>
      <c r="V67" s="14">
        <v>582.57000000000005</v>
      </c>
      <c r="W67">
        <f t="shared" ca="1" si="1"/>
        <v>0.51258948654013181</v>
      </c>
      <c r="X67" s="40">
        <v>62</v>
      </c>
      <c r="Y67" s="14">
        <v>724.41</v>
      </c>
      <c r="Z67">
        <f t="shared" ca="1" si="2"/>
        <v>0.37591428009066952</v>
      </c>
      <c r="AC67" s="14"/>
    </row>
    <row r="68" spans="18:29" x14ac:dyDescent="0.35">
      <c r="R68" s="39">
        <v>63</v>
      </c>
      <c r="S68" s="14">
        <v>566.42999999999995</v>
      </c>
      <c r="T68">
        <f t="shared" ca="1" si="12"/>
        <v>0.15138414133235423</v>
      </c>
      <c r="U68" s="40">
        <v>63</v>
      </c>
      <c r="V68" s="14">
        <v>796.52</v>
      </c>
      <c r="W68">
        <f t="shared" ca="1" si="1"/>
        <v>0.96029900522014977</v>
      </c>
      <c r="X68" s="40">
        <v>63</v>
      </c>
      <c r="Y68" s="14">
        <v>987.16</v>
      </c>
      <c r="Z68">
        <f t="shared" ca="1" si="2"/>
        <v>0.93414061935932569</v>
      </c>
      <c r="AC68" s="14"/>
    </row>
    <row r="69" spans="18:29" x14ac:dyDescent="0.35">
      <c r="R69" s="39">
        <v>64</v>
      </c>
      <c r="S69" s="14">
        <v>306.83</v>
      </c>
      <c r="T69">
        <f t="shared" ca="1" si="12"/>
        <v>0.74038193231793881</v>
      </c>
      <c r="U69" s="40">
        <v>64</v>
      </c>
      <c r="V69" s="14">
        <v>567.70000000000005</v>
      </c>
      <c r="W69">
        <f t="shared" ca="1" si="1"/>
        <v>0.25109239821044171</v>
      </c>
      <c r="X69" s="40">
        <v>64</v>
      </c>
      <c r="Y69" s="14">
        <v>784.6</v>
      </c>
      <c r="Z69">
        <f t="shared" ca="1" si="2"/>
        <v>0.86180755711440371</v>
      </c>
      <c r="AC69" s="14"/>
    </row>
    <row r="70" spans="18:29" x14ac:dyDescent="0.35">
      <c r="R70" s="39">
        <v>65</v>
      </c>
      <c r="S70" s="14">
        <v>265.95</v>
      </c>
      <c r="T70">
        <f t="shared" ref="T70:T101" ca="1" si="13">RAND()</f>
        <v>0.5071749413752048</v>
      </c>
      <c r="U70" s="40">
        <v>65</v>
      </c>
      <c r="V70" s="14">
        <v>706.03</v>
      </c>
      <c r="W70">
        <f t="shared" ref="W70:W133" ca="1" si="14">RAND()</f>
        <v>0.39964621592827443</v>
      </c>
      <c r="X70" s="40">
        <v>65</v>
      </c>
      <c r="Y70" s="14">
        <v>901</v>
      </c>
      <c r="Z70">
        <f t="shared" ref="Z70:Z133" ca="1" si="15">RAND()</f>
        <v>0.98774463179085381</v>
      </c>
      <c r="AC70" s="14"/>
    </row>
    <row r="71" spans="18:29" x14ac:dyDescent="0.35">
      <c r="R71" s="39">
        <v>66</v>
      </c>
      <c r="S71" s="14">
        <v>405.93</v>
      </c>
      <c r="T71">
        <f t="shared" ca="1" si="13"/>
        <v>1.3436957655305726E-2</v>
      </c>
      <c r="U71" s="40">
        <v>66</v>
      </c>
      <c r="V71" s="14">
        <v>509.55</v>
      </c>
      <c r="W71">
        <f t="shared" ca="1" si="14"/>
        <v>0.16338300005963491</v>
      </c>
      <c r="X71" s="40">
        <v>66</v>
      </c>
      <c r="Y71" s="14">
        <v>810.07</v>
      </c>
      <c r="Z71">
        <f t="shared" ca="1" si="15"/>
        <v>0.69864022021895378</v>
      </c>
      <c r="AC71" s="14"/>
    </row>
    <row r="72" spans="18:29" x14ac:dyDescent="0.35">
      <c r="R72" s="39">
        <v>67</v>
      </c>
      <c r="S72" s="14">
        <v>345.72</v>
      </c>
      <c r="T72">
        <f t="shared" ca="1" si="13"/>
        <v>0.13253819478239526</v>
      </c>
      <c r="U72" s="40">
        <v>67</v>
      </c>
      <c r="V72" s="14">
        <v>760.95</v>
      </c>
      <c r="W72">
        <f t="shared" ca="1" si="14"/>
        <v>0.5310141601508962</v>
      </c>
      <c r="X72" s="40">
        <v>67</v>
      </c>
      <c r="Y72" s="14">
        <v>924.97</v>
      </c>
      <c r="Z72">
        <f t="shared" ca="1" si="15"/>
        <v>0.58994367604764386</v>
      </c>
      <c r="AC72" s="14"/>
    </row>
    <row r="73" spans="18:29" x14ac:dyDescent="0.35">
      <c r="R73" s="39">
        <v>68</v>
      </c>
      <c r="S73" s="14">
        <v>364.18</v>
      </c>
      <c r="T73">
        <f t="shared" ca="1" si="13"/>
        <v>0.30888075601011566</v>
      </c>
      <c r="U73" s="40">
        <v>68</v>
      </c>
      <c r="V73" s="14">
        <v>570.63</v>
      </c>
      <c r="W73">
        <f t="shared" ca="1" si="14"/>
        <v>0.47770095065946394</v>
      </c>
      <c r="X73" s="40">
        <v>68</v>
      </c>
      <c r="Y73" s="14">
        <v>940.42</v>
      </c>
      <c r="Z73">
        <f t="shared" ca="1" si="15"/>
        <v>0.39830430480960077</v>
      </c>
      <c r="AC73" s="14"/>
    </row>
    <row r="74" spans="18:29" x14ac:dyDescent="0.35">
      <c r="R74" s="39">
        <v>69</v>
      </c>
      <c r="S74" s="14">
        <v>280.2</v>
      </c>
      <c r="T74">
        <f t="shared" ca="1" si="13"/>
        <v>0.11742844580697753</v>
      </c>
      <c r="U74" s="40">
        <v>69</v>
      </c>
      <c r="V74" s="14">
        <v>756.53</v>
      </c>
      <c r="W74">
        <f t="shared" ca="1" si="14"/>
        <v>0.55199409925322418</v>
      </c>
      <c r="X74" s="40">
        <v>69</v>
      </c>
      <c r="Y74" s="14">
        <v>881.67</v>
      </c>
      <c r="Z74">
        <f t="shared" ca="1" si="15"/>
        <v>0.8262721065020624</v>
      </c>
      <c r="AC74" s="14"/>
    </row>
    <row r="75" spans="18:29" x14ac:dyDescent="0.35">
      <c r="R75" s="39">
        <v>70</v>
      </c>
      <c r="S75" s="14">
        <v>350.44</v>
      </c>
      <c r="T75">
        <f t="shared" ca="1" si="13"/>
        <v>0.30679712140616011</v>
      </c>
      <c r="U75" s="40">
        <v>70</v>
      </c>
      <c r="V75" s="14">
        <v>634.70000000000005</v>
      </c>
      <c r="W75">
        <f t="shared" ca="1" si="14"/>
        <v>6.2099010598438475E-2</v>
      </c>
      <c r="X75" s="40">
        <v>70</v>
      </c>
      <c r="Y75" s="14">
        <v>781.98</v>
      </c>
      <c r="Z75">
        <f t="shared" ca="1" si="15"/>
        <v>0.26579685225801042</v>
      </c>
      <c r="AC75" s="14"/>
    </row>
    <row r="76" spans="18:29" x14ac:dyDescent="0.35">
      <c r="R76" s="39">
        <v>71</v>
      </c>
      <c r="S76" s="14">
        <v>371.44</v>
      </c>
      <c r="T76">
        <f t="shared" ca="1" si="13"/>
        <v>5.0415714446354509E-2</v>
      </c>
      <c r="U76" s="40">
        <v>71</v>
      </c>
      <c r="V76" s="14">
        <v>843.7</v>
      </c>
      <c r="W76">
        <f t="shared" ca="1" si="14"/>
        <v>0.4146764805571701</v>
      </c>
      <c r="X76" s="40">
        <v>71</v>
      </c>
      <c r="Y76" s="14">
        <v>738.99</v>
      </c>
      <c r="Z76">
        <f t="shared" ca="1" si="15"/>
        <v>0.91013173594679353</v>
      </c>
      <c r="AC76" s="14"/>
    </row>
    <row r="77" spans="18:29" x14ac:dyDescent="0.35">
      <c r="R77" s="39">
        <v>72</v>
      </c>
      <c r="S77" s="14">
        <v>457.51</v>
      </c>
      <c r="T77">
        <f t="shared" ca="1" si="13"/>
        <v>0.42294989869531374</v>
      </c>
      <c r="U77" s="40">
        <v>72</v>
      </c>
      <c r="V77" s="14">
        <v>763.73</v>
      </c>
      <c r="W77">
        <f t="shared" ca="1" si="14"/>
        <v>0.76308774037859994</v>
      </c>
      <c r="X77" s="40">
        <v>72</v>
      </c>
      <c r="Y77" s="14">
        <v>609.78</v>
      </c>
      <c r="Z77">
        <f t="shared" ca="1" si="15"/>
        <v>0.72105763458690564</v>
      </c>
      <c r="AC77" s="14"/>
    </row>
    <row r="78" spans="18:29" x14ac:dyDescent="0.35">
      <c r="R78" s="39">
        <v>73</v>
      </c>
      <c r="S78" s="14">
        <v>489.06</v>
      </c>
      <c r="T78">
        <f t="shared" ca="1" si="13"/>
        <v>0.68678270132234176</v>
      </c>
      <c r="U78" s="40">
        <v>73</v>
      </c>
      <c r="V78" s="14">
        <v>615.17999999999995</v>
      </c>
      <c r="W78">
        <f t="shared" ca="1" si="14"/>
        <v>0.91174985547305543</v>
      </c>
      <c r="X78" s="40">
        <v>73</v>
      </c>
      <c r="Y78" s="14">
        <v>674.43</v>
      </c>
      <c r="Z78">
        <f t="shared" ca="1" si="15"/>
        <v>0.47961771769797135</v>
      </c>
      <c r="AC78" s="14"/>
    </row>
    <row r="79" spans="18:29" x14ac:dyDescent="0.35">
      <c r="R79" s="39">
        <v>74</v>
      </c>
      <c r="S79" s="14">
        <v>271.05</v>
      </c>
      <c r="T79">
        <f t="shared" ca="1" si="13"/>
        <v>0.29227669836389247</v>
      </c>
      <c r="U79" s="40">
        <v>74</v>
      </c>
      <c r="V79" s="14">
        <v>549.07000000000005</v>
      </c>
      <c r="W79">
        <f t="shared" ca="1" si="14"/>
        <v>0.46979608237483228</v>
      </c>
      <c r="X79" s="40">
        <v>74</v>
      </c>
      <c r="Y79" s="14">
        <v>615.02</v>
      </c>
      <c r="Z79">
        <f t="shared" ca="1" si="15"/>
        <v>0.70389022478447727</v>
      </c>
      <c r="AC79" s="14"/>
    </row>
    <row r="80" spans="18:29" x14ac:dyDescent="0.35">
      <c r="R80" s="39">
        <v>75</v>
      </c>
      <c r="S80" s="14">
        <v>276.69</v>
      </c>
      <c r="T80">
        <f t="shared" ca="1" si="13"/>
        <v>0.80264945861408754</v>
      </c>
      <c r="U80" s="40">
        <v>75</v>
      </c>
      <c r="V80" s="14">
        <v>792.59</v>
      </c>
      <c r="W80">
        <f t="shared" ca="1" si="14"/>
        <v>0.82844900618520323</v>
      </c>
      <c r="X80" s="40">
        <v>75</v>
      </c>
      <c r="Y80" s="14">
        <v>658.34</v>
      </c>
      <c r="Z80">
        <f t="shared" ca="1" si="15"/>
        <v>0.81551633703593296</v>
      </c>
      <c r="AC80" s="14"/>
    </row>
    <row r="81" spans="18:29" x14ac:dyDescent="0.35">
      <c r="R81" s="39">
        <v>76</v>
      </c>
      <c r="S81" s="14">
        <v>437.98</v>
      </c>
      <c r="T81">
        <f t="shared" ca="1" si="13"/>
        <v>0.52771544912349677</v>
      </c>
      <c r="U81" s="40">
        <v>76</v>
      </c>
      <c r="V81" s="14">
        <v>643.46</v>
      </c>
      <c r="W81">
        <f t="shared" ca="1" si="14"/>
        <v>0.46801544901837033</v>
      </c>
      <c r="X81" s="40">
        <v>76</v>
      </c>
      <c r="Y81" s="14">
        <v>825.87</v>
      </c>
      <c r="Z81">
        <f t="shared" ca="1" si="15"/>
        <v>0.34837991867067364</v>
      </c>
      <c r="AC81" s="14"/>
    </row>
    <row r="82" spans="18:29" x14ac:dyDescent="0.35">
      <c r="R82" s="39">
        <v>77</v>
      </c>
      <c r="S82" s="14">
        <v>514.72</v>
      </c>
      <c r="T82">
        <f t="shared" ca="1" si="13"/>
        <v>0.40147702141209729</v>
      </c>
      <c r="U82" s="40">
        <v>77</v>
      </c>
      <c r="V82" s="14">
        <v>709.45</v>
      </c>
      <c r="W82">
        <f t="shared" ca="1" si="14"/>
        <v>0.73046566869924801</v>
      </c>
      <c r="X82" s="40">
        <v>77</v>
      </c>
      <c r="Y82" s="14">
        <v>742.27</v>
      </c>
      <c r="Z82">
        <f t="shared" ca="1" si="15"/>
        <v>0.59132386978923357</v>
      </c>
      <c r="AC82" s="14"/>
    </row>
    <row r="83" spans="18:29" x14ac:dyDescent="0.35">
      <c r="R83" s="39">
        <v>78</v>
      </c>
      <c r="S83" s="14">
        <v>604.23</v>
      </c>
      <c r="T83">
        <f t="shared" ca="1" si="13"/>
        <v>0.22676148371086435</v>
      </c>
      <c r="U83" s="40">
        <v>78</v>
      </c>
      <c r="V83" s="14">
        <v>673.28</v>
      </c>
      <c r="W83">
        <f t="shared" ca="1" si="14"/>
        <v>0.25837217658653711</v>
      </c>
      <c r="X83" s="40">
        <v>78</v>
      </c>
      <c r="Y83" s="14">
        <v>690.11</v>
      </c>
      <c r="Z83">
        <f t="shared" ca="1" si="15"/>
        <v>7.4910924777434773E-2</v>
      </c>
      <c r="AC83" s="14"/>
    </row>
    <row r="84" spans="18:29" x14ac:dyDescent="0.35">
      <c r="R84" s="39">
        <v>79</v>
      </c>
      <c r="S84" s="14">
        <v>385.26</v>
      </c>
      <c r="T84">
        <f t="shared" ca="1" si="13"/>
        <v>0.74644158968263929</v>
      </c>
      <c r="U84" s="40">
        <v>79</v>
      </c>
      <c r="V84" s="14">
        <v>661.31</v>
      </c>
      <c r="W84">
        <f t="shared" ca="1" si="14"/>
        <v>8.0225130770374964E-2</v>
      </c>
      <c r="X84" s="40">
        <v>79</v>
      </c>
      <c r="Y84" s="14">
        <v>714.45</v>
      </c>
      <c r="Z84">
        <f t="shared" ca="1" si="15"/>
        <v>0.34192057545453713</v>
      </c>
      <c r="AC84" s="14"/>
    </row>
    <row r="85" spans="18:29" x14ac:dyDescent="0.35">
      <c r="R85" s="39">
        <v>80</v>
      </c>
      <c r="S85" s="14">
        <v>535.11</v>
      </c>
      <c r="T85">
        <f t="shared" ca="1" si="13"/>
        <v>9.5868130416697395E-2</v>
      </c>
      <c r="U85" s="40">
        <v>80</v>
      </c>
      <c r="V85" s="14">
        <v>508.75</v>
      </c>
      <c r="W85">
        <f t="shared" ca="1" si="14"/>
        <v>0.73552841837425531</v>
      </c>
      <c r="X85" s="40">
        <v>80</v>
      </c>
      <c r="Y85" s="14">
        <v>864.53</v>
      </c>
      <c r="Z85">
        <f t="shared" ca="1" si="15"/>
        <v>0.21628113216090716</v>
      </c>
      <c r="AC85" s="14"/>
    </row>
    <row r="86" spans="18:29" x14ac:dyDescent="0.35">
      <c r="R86" s="39">
        <v>81</v>
      </c>
      <c r="S86" s="14">
        <v>473.77</v>
      </c>
      <c r="T86">
        <f t="shared" ca="1" si="13"/>
        <v>0.38769262745336963</v>
      </c>
      <c r="U86" s="40">
        <v>81</v>
      </c>
      <c r="V86" s="14">
        <v>490.09</v>
      </c>
      <c r="W86">
        <f t="shared" ca="1" si="14"/>
        <v>0.86812090014536025</v>
      </c>
      <c r="X86" s="40">
        <v>81</v>
      </c>
      <c r="Y86" s="14">
        <v>749.64</v>
      </c>
      <c r="Z86">
        <f t="shared" ca="1" si="15"/>
        <v>7.0961501309971919E-2</v>
      </c>
      <c r="AC86" s="14"/>
    </row>
    <row r="87" spans="18:29" x14ac:dyDescent="0.35">
      <c r="R87" s="39">
        <v>82</v>
      </c>
      <c r="S87" s="14">
        <v>447.76</v>
      </c>
      <c r="T87">
        <f t="shared" ca="1" si="13"/>
        <v>0.14924372764728633</v>
      </c>
      <c r="U87" s="40">
        <v>82</v>
      </c>
      <c r="V87" s="14">
        <v>511.46</v>
      </c>
      <c r="W87">
        <f t="shared" ca="1" si="14"/>
        <v>0.22891467796071607</v>
      </c>
      <c r="X87" s="40">
        <v>82</v>
      </c>
      <c r="Y87" s="14">
        <v>948.6</v>
      </c>
      <c r="Z87">
        <f t="shared" ca="1" si="15"/>
        <v>0.45151321336919725</v>
      </c>
      <c r="AC87" s="14"/>
    </row>
    <row r="88" spans="18:29" x14ac:dyDescent="0.35">
      <c r="R88" s="39">
        <v>83</v>
      </c>
      <c r="S88" s="14">
        <v>437.93</v>
      </c>
      <c r="T88">
        <f t="shared" ca="1" si="13"/>
        <v>0.69058685465309988</v>
      </c>
      <c r="U88" s="40">
        <v>83</v>
      </c>
      <c r="V88" s="14">
        <v>776.74</v>
      </c>
      <c r="W88">
        <f t="shared" ca="1" si="14"/>
        <v>0.56863723471272309</v>
      </c>
      <c r="X88" s="40">
        <v>83</v>
      </c>
      <c r="Y88" s="14">
        <v>675.93</v>
      </c>
      <c r="Z88">
        <f t="shared" ca="1" si="15"/>
        <v>0.74855685424169771</v>
      </c>
      <c r="AC88" s="14"/>
    </row>
    <row r="89" spans="18:29" x14ac:dyDescent="0.35">
      <c r="R89" s="39">
        <v>84</v>
      </c>
      <c r="S89" s="14">
        <v>367.64</v>
      </c>
      <c r="T89">
        <f t="shared" ca="1" si="13"/>
        <v>0.69276714336398459</v>
      </c>
      <c r="U89" s="40">
        <v>84</v>
      </c>
      <c r="V89" s="14">
        <v>532.85</v>
      </c>
      <c r="W89">
        <f t="shared" ca="1" si="14"/>
        <v>0.6146040260258917</v>
      </c>
      <c r="X89" s="40">
        <v>84</v>
      </c>
      <c r="Y89" s="14">
        <v>793.75</v>
      </c>
      <c r="Z89">
        <f t="shared" ca="1" si="15"/>
        <v>0.89102517158572569</v>
      </c>
      <c r="AC89" s="14"/>
    </row>
    <row r="90" spans="18:29" x14ac:dyDescent="0.35">
      <c r="R90" s="39">
        <v>85</v>
      </c>
      <c r="S90" s="14">
        <v>347.71</v>
      </c>
      <c r="T90">
        <f t="shared" ca="1" si="13"/>
        <v>0.96155540335452394</v>
      </c>
      <c r="U90" s="40">
        <v>85</v>
      </c>
      <c r="V90" s="14">
        <v>517.02</v>
      </c>
      <c r="W90">
        <f t="shared" ca="1" si="14"/>
        <v>8.222235668968414E-2</v>
      </c>
      <c r="X90" s="40">
        <v>85</v>
      </c>
      <c r="Y90" s="14">
        <v>763.12</v>
      </c>
      <c r="Z90">
        <f t="shared" ca="1" si="15"/>
        <v>0.57653169723397224</v>
      </c>
      <c r="AC90" s="14"/>
    </row>
    <row r="91" spans="18:29" x14ac:dyDescent="0.35">
      <c r="R91" s="39">
        <v>86</v>
      </c>
      <c r="S91" s="14">
        <v>542.25</v>
      </c>
      <c r="T91">
        <f t="shared" ca="1" si="13"/>
        <v>0.6312638478602689</v>
      </c>
      <c r="U91" s="40">
        <v>86</v>
      </c>
      <c r="V91" s="14">
        <v>857.2</v>
      </c>
      <c r="W91">
        <f t="shared" ca="1" si="14"/>
        <v>0.88426936748652152</v>
      </c>
      <c r="X91" s="40">
        <v>86</v>
      </c>
      <c r="Y91" s="14">
        <v>1025.3399999999999</v>
      </c>
      <c r="Z91">
        <f t="shared" ca="1" si="15"/>
        <v>0.45179704140088428</v>
      </c>
      <c r="AC91" s="14"/>
    </row>
    <row r="92" spans="18:29" x14ac:dyDescent="0.35">
      <c r="R92" s="39">
        <v>87</v>
      </c>
      <c r="S92" s="14">
        <v>224.02</v>
      </c>
      <c r="T92">
        <f t="shared" ca="1" si="13"/>
        <v>0.95209271065491308</v>
      </c>
      <c r="U92" s="40">
        <v>87</v>
      </c>
      <c r="V92" s="14">
        <v>805.69</v>
      </c>
      <c r="W92">
        <f t="shared" ca="1" si="14"/>
        <v>0.39155605756215162</v>
      </c>
      <c r="X92" s="40">
        <v>87</v>
      </c>
      <c r="Y92" s="14">
        <v>656.92</v>
      </c>
      <c r="Z92">
        <f t="shared" ca="1" si="15"/>
        <v>0.64582027311714396</v>
      </c>
      <c r="AC92" s="14"/>
    </row>
    <row r="93" spans="18:29" x14ac:dyDescent="0.35">
      <c r="R93" s="39">
        <v>88</v>
      </c>
      <c r="S93" s="14">
        <v>247.17</v>
      </c>
      <c r="T93">
        <f t="shared" ca="1" si="13"/>
        <v>0.10001557545789608</v>
      </c>
      <c r="U93" s="40">
        <v>88</v>
      </c>
      <c r="V93" s="14">
        <v>706.59</v>
      </c>
      <c r="W93">
        <f t="shared" ca="1" si="14"/>
        <v>0.77105157277660619</v>
      </c>
      <c r="X93" s="40">
        <v>88</v>
      </c>
      <c r="Y93" s="14">
        <v>907.03</v>
      </c>
      <c r="Z93">
        <f t="shared" ca="1" si="15"/>
        <v>0.96668563131633112</v>
      </c>
      <c r="AC93" s="14"/>
    </row>
    <row r="94" spans="18:29" x14ac:dyDescent="0.35">
      <c r="R94" s="39">
        <v>89</v>
      </c>
      <c r="S94" s="14">
        <v>511.73</v>
      </c>
      <c r="T94">
        <f t="shared" ca="1" si="13"/>
        <v>0.45603832018614976</v>
      </c>
      <c r="U94" s="40">
        <v>89</v>
      </c>
      <c r="V94" s="14">
        <v>727.17</v>
      </c>
      <c r="W94">
        <f t="shared" ca="1" si="14"/>
        <v>0.11262450303817229</v>
      </c>
      <c r="X94" s="40">
        <v>89</v>
      </c>
      <c r="Y94" s="14">
        <v>762.67</v>
      </c>
      <c r="Z94">
        <f t="shared" ca="1" si="15"/>
        <v>0.58301507184278245</v>
      </c>
      <c r="AC94" s="14"/>
    </row>
    <row r="95" spans="18:29" x14ac:dyDescent="0.35">
      <c r="R95" s="39">
        <v>90</v>
      </c>
      <c r="S95" s="14">
        <v>626.59</v>
      </c>
      <c r="T95">
        <f t="shared" ca="1" si="13"/>
        <v>0.75070598557214596</v>
      </c>
      <c r="U95" s="40">
        <v>90</v>
      </c>
      <c r="V95" s="14">
        <v>872.99</v>
      </c>
      <c r="W95">
        <f t="shared" ca="1" si="14"/>
        <v>0.28487647980371822</v>
      </c>
      <c r="X95" s="40">
        <v>90</v>
      </c>
      <c r="Y95" s="14">
        <v>838.39</v>
      </c>
      <c r="Z95">
        <f t="shared" ca="1" si="15"/>
        <v>0.86065082952589833</v>
      </c>
      <c r="AC95" s="14"/>
    </row>
    <row r="96" spans="18:29" x14ac:dyDescent="0.35">
      <c r="R96" s="39">
        <v>91</v>
      </c>
      <c r="S96" s="14">
        <v>358.45</v>
      </c>
      <c r="T96">
        <f t="shared" ca="1" si="13"/>
        <v>0.90784297039902573</v>
      </c>
      <c r="U96" s="40">
        <v>91</v>
      </c>
      <c r="V96" s="14">
        <v>648.5</v>
      </c>
      <c r="W96">
        <f t="shared" ca="1" si="14"/>
        <v>0.19162078890851142</v>
      </c>
      <c r="X96" s="40">
        <v>91</v>
      </c>
      <c r="Y96" s="14">
        <v>792.73</v>
      </c>
      <c r="Z96">
        <f t="shared" ca="1" si="15"/>
        <v>0.61737178015092631</v>
      </c>
      <c r="AC96" s="14"/>
    </row>
    <row r="97" spans="18:29" x14ac:dyDescent="0.35">
      <c r="R97" s="39">
        <v>92</v>
      </c>
      <c r="S97" s="14">
        <v>268.67</v>
      </c>
      <c r="T97">
        <f t="shared" ca="1" si="13"/>
        <v>0.19810596613592024</v>
      </c>
      <c r="U97" s="40">
        <v>92</v>
      </c>
      <c r="V97" s="14">
        <v>404.38</v>
      </c>
      <c r="W97">
        <f t="shared" ca="1" si="14"/>
        <v>0.1290954866395374</v>
      </c>
      <c r="X97" s="40">
        <v>92</v>
      </c>
      <c r="Y97" s="14">
        <v>819.28</v>
      </c>
      <c r="Z97">
        <f t="shared" ca="1" si="15"/>
        <v>4.7262965163815451E-2</v>
      </c>
      <c r="AC97" s="14"/>
    </row>
    <row r="98" spans="18:29" x14ac:dyDescent="0.35">
      <c r="R98" s="39">
        <v>93</v>
      </c>
      <c r="S98" s="14">
        <v>471.86</v>
      </c>
      <c r="T98">
        <f t="shared" ca="1" si="13"/>
        <v>0.42358958899215282</v>
      </c>
      <c r="U98" s="40">
        <v>93</v>
      </c>
      <c r="V98" s="14">
        <v>796.87</v>
      </c>
      <c r="W98">
        <f t="shared" ca="1" si="14"/>
        <v>0.59585985017795862</v>
      </c>
      <c r="X98" s="40">
        <v>93</v>
      </c>
      <c r="Y98" s="14">
        <v>772.49</v>
      </c>
      <c r="Z98">
        <f t="shared" ca="1" si="15"/>
        <v>0.26289168620707104</v>
      </c>
      <c r="AC98" s="14"/>
    </row>
    <row r="99" spans="18:29" x14ac:dyDescent="0.35">
      <c r="R99" s="39">
        <v>94</v>
      </c>
      <c r="S99" s="14">
        <v>324.11</v>
      </c>
      <c r="T99">
        <f t="shared" ca="1" si="13"/>
        <v>0.1503565246826708</v>
      </c>
      <c r="U99" s="40">
        <v>94</v>
      </c>
      <c r="V99" s="14">
        <v>939.25</v>
      </c>
      <c r="W99">
        <f t="shared" ca="1" si="14"/>
        <v>0.3301018078592074</v>
      </c>
      <c r="X99" s="40">
        <v>94</v>
      </c>
      <c r="Y99" s="14">
        <v>783.72</v>
      </c>
      <c r="Z99">
        <f t="shared" ca="1" si="15"/>
        <v>0.10658790321796141</v>
      </c>
      <c r="AC99" s="14"/>
    </row>
    <row r="100" spans="18:29" x14ac:dyDescent="0.35">
      <c r="R100" s="39">
        <v>95</v>
      </c>
      <c r="S100" s="14">
        <v>511.29</v>
      </c>
      <c r="T100">
        <f t="shared" ca="1" si="13"/>
        <v>0.38131208188738641</v>
      </c>
      <c r="U100" s="40">
        <v>95</v>
      </c>
      <c r="V100" s="14">
        <v>747.75</v>
      </c>
      <c r="W100">
        <f t="shared" ca="1" si="14"/>
        <v>0.20540558770130846</v>
      </c>
      <c r="X100" s="40">
        <v>95</v>
      </c>
      <c r="Y100" s="14">
        <v>605.07000000000005</v>
      </c>
      <c r="Z100">
        <f t="shared" ca="1" si="15"/>
        <v>0.42941067443555903</v>
      </c>
      <c r="AC100" s="14"/>
    </row>
    <row r="101" spans="18:29" x14ac:dyDescent="0.35">
      <c r="R101" s="39">
        <v>96</v>
      </c>
      <c r="S101" s="14">
        <v>291.42</v>
      </c>
      <c r="T101">
        <f t="shared" ca="1" si="13"/>
        <v>0.52753521090293243</v>
      </c>
      <c r="U101" s="40">
        <v>96</v>
      </c>
      <c r="V101" s="14">
        <v>804.13</v>
      </c>
      <c r="W101">
        <f t="shared" ca="1" si="14"/>
        <v>0.49184058586118651</v>
      </c>
      <c r="X101" s="40">
        <v>96</v>
      </c>
      <c r="Y101" s="14">
        <v>769.63</v>
      </c>
      <c r="Z101">
        <f t="shared" ca="1" si="15"/>
        <v>0.39088712180352769</v>
      </c>
      <c r="AC101" s="14"/>
    </row>
    <row r="102" spans="18:29" x14ac:dyDescent="0.35">
      <c r="R102" s="39">
        <v>97</v>
      </c>
      <c r="S102" s="14">
        <v>444.04</v>
      </c>
      <c r="T102">
        <f t="shared" ref="T102:T133" ca="1" si="16">RAND()</f>
        <v>0.37635231839457672</v>
      </c>
      <c r="U102" s="40">
        <v>97</v>
      </c>
      <c r="V102" s="14">
        <v>817.21</v>
      </c>
      <c r="W102">
        <f t="shared" ca="1" si="14"/>
        <v>1.6890110954914661E-3</v>
      </c>
      <c r="X102" s="40">
        <v>97</v>
      </c>
      <c r="Y102" s="14">
        <v>700.86</v>
      </c>
      <c r="Z102">
        <f t="shared" ca="1" si="15"/>
        <v>0.45839503044597918</v>
      </c>
      <c r="AC102" s="14"/>
    </row>
    <row r="103" spans="18:29" x14ac:dyDescent="0.35">
      <c r="R103" s="39">
        <v>98</v>
      </c>
      <c r="S103" s="14">
        <v>320.86</v>
      </c>
      <c r="T103">
        <f t="shared" ca="1" si="16"/>
        <v>0.15299225341597211</v>
      </c>
      <c r="U103" s="40">
        <v>98</v>
      </c>
      <c r="V103" s="14">
        <v>567.54</v>
      </c>
      <c r="W103">
        <f t="shared" ca="1" si="14"/>
        <v>0.92673928636663472</v>
      </c>
      <c r="X103" s="40">
        <v>98</v>
      </c>
      <c r="Y103" s="14">
        <v>776.55</v>
      </c>
      <c r="Z103">
        <f t="shared" ca="1" si="15"/>
        <v>0.43736894293382444</v>
      </c>
      <c r="AC103" s="14"/>
    </row>
    <row r="104" spans="18:29" x14ac:dyDescent="0.35">
      <c r="R104" s="39">
        <v>99</v>
      </c>
      <c r="S104" s="14">
        <v>476.28</v>
      </c>
      <c r="T104">
        <f t="shared" ca="1" si="16"/>
        <v>7.1446760883678628E-2</v>
      </c>
      <c r="U104" s="40">
        <v>99</v>
      </c>
      <c r="V104" s="14">
        <v>622.65</v>
      </c>
      <c r="W104">
        <f t="shared" ca="1" si="14"/>
        <v>0.83929721030276294</v>
      </c>
      <c r="X104" s="40">
        <v>99</v>
      </c>
      <c r="Y104" s="14">
        <v>905.59</v>
      </c>
      <c r="Z104">
        <f t="shared" ca="1" si="15"/>
        <v>2.9144509882496061E-2</v>
      </c>
      <c r="AC104" s="14"/>
    </row>
    <row r="105" spans="18:29" x14ac:dyDescent="0.35">
      <c r="R105" s="39">
        <v>100</v>
      </c>
      <c r="S105" s="14">
        <v>342.03</v>
      </c>
      <c r="T105">
        <f t="shared" ca="1" si="16"/>
        <v>0.39735861764455238</v>
      </c>
      <c r="U105" s="40">
        <v>100</v>
      </c>
      <c r="V105" s="14">
        <v>892.74</v>
      </c>
      <c r="W105">
        <f t="shared" ca="1" si="14"/>
        <v>0.3430712193134553</v>
      </c>
      <c r="X105" s="40">
        <v>100</v>
      </c>
      <c r="Y105" s="14">
        <v>805.48</v>
      </c>
      <c r="Z105">
        <f t="shared" ca="1" si="15"/>
        <v>1.2446669175487646E-2</v>
      </c>
      <c r="AC105" s="14"/>
    </row>
    <row r="106" spans="18:29" x14ac:dyDescent="0.35">
      <c r="R106" s="39">
        <v>101</v>
      </c>
      <c r="S106" s="14">
        <v>439.63</v>
      </c>
      <c r="T106">
        <f t="shared" ca="1" si="16"/>
        <v>0.29180493025095156</v>
      </c>
      <c r="U106" s="40">
        <v>101</v>
      </c>
      <c r="V106" s="14">
        <v>677.35</v>
      </c>
      <c r="W106">
        <f t="shared" ca="1" si="14"/>
        <v>0.33149219335927371</v>
      </c>
      <c r="X106" s="40">
        <v>101</v>
      </c>
      <c r="Y106" s="14">
        <v>786.51</v>
      </c>
      <c r="Z106">
        <f t="shared" ca="1" si="15"/>
        <v>0.61546093759489484</v>
      </c>
      <c r="AC106" s="14"/>
    </row>
    <row r="107" spans="18:29" x14ac:dyDescent="0.35">
      <c r="R107" s="39">
        <v>102</v>
      </c>
      <c r="S107" s="14">
        <v>470.31</v>
      </c>
      <c r="T107">
        <f t="shared" ca="1" si="16"/>
        <v>0.61503466114528771</v>
      </c>
      <c r="U107" s="40">
        <v>102</v>
      </c>
      <c r="V107" s="14">
        <v>433.35</v>
      </c>
      <c r="W107">
        <f t="shared" ca="1" si="14"/>
        <v>0.10961772719128826</v>
      </c>
      <c r="X107" s="40">
        <v>102</v>
      </c>
      <c r="Y107" s="14">
        <v>867.67</v>
      </c>
      <c r="Z107">
        <f t="shared" ca="1" si="15"/>
        <v>0.10813994828654072</v>
      </c>
      <c r="AC107" s="14"/>
    </row>
    <row r="108" spans="18:29" x14ac:dyDescent="0.35">
      <c r="R108" s="39">
        <v>103</v>
      </c>
      <c r="S108" s="14">
        <v>378.84</v>
      </c>
      <c r="T108">
        <f t="shared" ca="1" si="16"/>
        <v>0.66906554697960519</v>
      </c>
      <c r="U108" s="40">
        <v>103</v>
      </c>
      <c r="V108" s="14">
        <v>678.84</v>
      </c>
      <c r="W108">
        <f t="shared" ca="1" si="14"/>
        <v>0.59443832011304887</v>
      </c>
      <c r="X108" s="40">
        <v>103</v>
      </c>
      <c r="Y108" s="14">
        <v>951.51</v>
      </c>
      <c r="Z108">
        <f t="shared" ca="1" si="15"/>
        <v>0.64336768809683109</v>
      </c>
      <c r="AC108" s="14"/>
    </row>
    <row r="109" spans="18:29" x14ac:dyDescent="0.35">
      <c r="R109" s="39">
        <v>104</v>
      </c>
      <c r="S109" s="14">
        <v>266.38</v>
      </c>
      <c r="T109">
        <f t="shared" ca="1" si="16"/>
        <v>0.41807817314737217</v>
      </c>
      <c r="U109" s="40">
        <v>104</v>
      </c>
      <c r="V109" s="14">
        <v>748.38</v>
      </c>
      <c r="W109">
        <f t="shared" ca="1" si="14"/>
        <v>0.81911918613182078</v>
      </c>
      <c r="X109" s="40">
        <v>104</v>
      </c>
      <c r="Y109" s="14">
        <v>845.63</v>
      </c>
      <c r="Z109">
        <f t="shared" ca="1" si="15"/>
        <v>0.97876498914765919</v>
      </c>
      <c r="AC109" s="14"/>
    </row>
    <row r="110" spans="18:29" x14ac:dyDescent="0.35">
      <c r="R110" s="39">
        <v>105</v>
      </c>
      <c r="S110" s="14">
        <v>375.17</v>
      </c>
      <c r="T110">
        <f t="shared" ca="1" si="16"/>
        <v>0.40284406129345918</v>
      </c>
      <c r="U110" s="40">
        <v>105</v>
      </c>
      <c r="V110" s="14">
        <v>457.69</v>
      </c>
      <c r="W110">
        <f t="shared" ca="1" si="14"/>
        <v>0.70442368797162047</v>
      </c>
      <c r="X110" s="40">
        <v>105</v>
      </c>
      <c r="Y110" s="14">
        <v>931.77</v>
      </c>
      <c r="Z110">
        <f t="shared" ca="1" si="15"/>
        <v>0.13359444110794916</v>
      </c>
      <c r="AC110" s="14"/>
    </row>
    <row r="111" spans="18:29" x14ac:dyDescent="0.35">
      <c r="R111" s="39">
        <v>106</v>
      </c>
      <c r="S111" s="14">
        <v>464.8</v>
      </c>
      <c r="T111">
        <f t="shared" ca="1" si="16"/>
        <v>0.32677754877623399</v>
      </c>
      <c r="U111" s="40">
        <v>106</v>
      </c>
      <c r="V111" s="14">
        <v>728.39</v>
      </c>
      <c r="W111">
        <f t="shared" ca="1" si="14"/>
        <v>0.55538136782422665</v>
      </c>
      <c r="X111" s="40">
        <v>106</v>
      </c>
      <c r="Y111" s="14">
        <v>819.01</v>
      </c>
      <c r="Z111">
        <f t="shared" ca="1" si="15"/>
        <v>0.34944535206692318</v>
      </c>
      <c r="AC111" s="14"/>
    </row>
    <row r="112" spans="18:29" x14ac:dyDescent="0.35">
      <c r="R112" s="39">
        <v>107</v>
      </c>
      <c r="S112" s="14">
        <v>361.39</v>
      </c>
      <c r="T112">
        <f t="shared" ca="1" si="16"/>
        <v>0.50733826572652529</v>
      </c>
      <c r="U112" s="40">
        <v>107</v>
      </c>
      <c r="V112" s="14">
        <v>553.82000000000005</v>
      </c>
      <c r="W112">
        <f t="shared" ca="1" si="14"/>
        <v>0.51724114038934654</v>
      </c>
      <c r="X112" s="40">
        <v>107</v>
      </c>
      <c r="Y112" s="14">
        <v>900.8</v>
      </c>
      <c r="Z112">
        <f t="shared" ca="1" si="15"/>
        <v>0.27266978859651136</v>
      </c>
      <c r="AC112" s="14"/>
    </row>
    <row r="113" spans="18:29" x14ac:dyDescent="0.35">
      <c r="R113" s="39">
        <v>108</v>
      </c>
      <c r="S113" s="14">
        <v>381.1</v>
      </c>
      <c r="T113">
        <f t="shared" ca="1" si="16"/>
        <v>0.98000772632149846</v>
      </c>
      <c r="U113" s="40">
        <v>108</v>
      </c>
      <c r="V113" s="14">
        <v>732.9</v>
      </c>
      <c r="W113">
        <f t="shared" ca="1" si="14"/>
        <v>0.48141944649604085</v>
      </c>
      <c r="X113" s="40">
        <v>108</v>
      </c>
      <c r="Y113" s="14">
        <v>748.42</v>
      </c>
      <c r="Z113">
        <f t="shared" ca="1" si="15"/>
        <v>0.57193546992246913</v>
      </c>
      <c r="AC113" s="14"/>
    </row>
    <row r="114" spans="18:29" x14ac:dyDescent="0.35">
      <c r="R114" s="39">
        <v>109</v>
      </c>
      <c r="S114" s="14">
        <v>305.92</v>
      </c>
      <c r="T114">
        <f t="shared" ca="1" si="16"/>
        <v>0.96238503556664945</v>
      </c>
      <c r="U114" s="40">
        <v>109</v>
      </c>
      <c r="V114" s="14">
        <v>752.91</v>
      </c>
      <c r="W114">
        <f t="shared" ca="1" si="14"/>
        <v>0.35837171129310585</v>
      </c>
      <c r="X114" s="40">
        <v>109</v>
      </c>
      <c r="Y114" s="14">
        <v>783.74</v>
      </c>
      <c r="Z114">
        <f t="shared" ca="1" si="15"/>
        <v>0.41367823353367106</v>
      </c>
      <c r="AC114" s="14"/>
    </row>
    <row r="115" spans="18:29" x14ac:dyDescent="0.35">
      <c r="R115" s="39">
        <v>110</v>
      </c>
      <c r="S115" s="14">
        <v>361.56</v>
      </c>
      <c r="T115">
        <f t="shared" ca="1" si="16"/>
        <v>0.58946354098134501</v>
      </c>
      <c r="U115" s="40">
        <v>110</v>
      </c>
      <c r="V115" s="14">
        <v>687.66</v>
      </c>
      <c r="W115">
        <f t="shared" ca="1" si="14"/>
        <v>0.43137150415344061</v>
      </c>
      <c r="X115" s="40">
        <v>110</v>
      </c>
      <c r="Y115" s="14">
        <v>737.1</v>
      </c>
      <c r="Z115">
        <f t="shared" ca="1" si="15"/>
        <v>5.9358590462207483E-2</v>
      </c>
      <c r="AC115" s="14"/>
    </row>
    <row r="116" spans="18:29" x14ac:dyDescent="0.35">
      <c r="R116" s="39">
        <v>111</v>
      </c>
      <c r="S116" s="14">
        <v>467.22</v>
      </c>
      <c r="T116">
        <f t="shared" ca="1" si="16"/>
        <v>0.95439449214241567</v>
      </c>
      <c r="U116" s="40">
        <v>111</v>
      </c>
      <c r="V116" s="14">
        <v>707.34</v>
      </c>
      <c r="W116">
        <f t="shared" ca="1" si="14"/>
        <v>0.55332562300939148</v>
      </c>
      <c r="X116" s="40">
        <v>111</v>
      </c>
      <c r="Y116" s="14">
        <v>857.35</v>
      </c>
      <c r="Z116">
        <f t="shared" ca="1" si="15"/>
        <v>0.53692767749150394</v>
      </c>
      <c r="AC116" s="14"/>
    </row>
    <row r="117" spans="18:29" x14ac:dyDescent="0.35">
      <c r="R117" s="39">
        <v>112</v>
      </c>
      <c r="S117" s="14">
        <v>333.82</v>
      </c>
      <c r="T117">
        <f t="shared" ca="1" si="16"/>
        <v>0.17650459661050455</v>
      </c>
      <c r="U117" s="40">
        <v>112</v>
      </c>
      <c r="V117" s="14">
        <v>780.06</v>
      </c>
      <c r="W117">
        <f t="shared" ca="1" si="14"/>
        <v>0.345361255191867</v>
      </c>
      <c r="X117" s="40">
        <v>112</v>
      </c>
      <c r="Y117" s="14">
        <v>582.30999999999995</v>
      </c>
      <c r="Z117">
        <f t="shared" ca="1" si="15"/>
        <v>0.8282156366504515</v>
      </c>
      <c r="AC117" s="14"/>
    </row>
    <row r="118" spans="18:29" x14ac:dyDescent="0.35">
      <c r="R118" s="39">
        <v>113</v>
      </c>
      <c r="S118" s="14">
        <v>390.82</v>
      </c>
      <c r="T118">
        <f t="shared" ca="1" si="16"/>
        <v>0.44210346412198187</v>
      </c>
      <c r="U118" s="40">
        <v>113</v>
      </c>
      <c r="V118" s="14">
        <v>739.12</v>
      </c>
      <c r="W118">
        <f t="shared" ca="1" si="14"/>
        <v>0.23573725676975077</v>
      </c>
      <c r="X118" s="40">
        <v>113</v>
      </c>
      <c r="Y118" s="14">
        <v>750.66</v>
      </c>
      <c r="Z118">
        <f t="shared" ca="1" si="15"/>
        <v>0.60225595510969743</v>
      </c>
      <c r="AC118" s="14"/>
    </row>
    <row r="119" spans="18:29" x14ac:dyDescent="0.35">
      <c r="R119" s="39">
        <v>114</v>
      </c>
      <c r="S119" s="14">
        <v>316.83999999999997</v>
      </c>
      <c r="T119">
        <f t="shared" ca="1" si="16"/>
        <v>0.21923402277039805</v>
      </c>
      <c r="U119" s="40">
        <v>114</v>
      </c>
      <c r="V119" s="14">
        <v>677.64</v>
      </c>
      <c r="W119">
        <f t="shared" ca="1" si="14"/>
        <v>0.19649613810046274</v>
      </c>
      <c r="X119" s="40">
        <v>114</v>
      </c>
      <c r="Y119" s="14">
        <v>705.16</v>
      </c>
      <c r="Z119">
        <f t="shared" ca="1" si="15"/>
        <v>0.50258452911771234</v>
      </c>
      <c r="AC119" s="14"/>
    </row>
    <row r="120" spans="18:29" x14ac:dyDescent="0.35">
      <c r="R120" s="39">
        <v>115</v>
      </c>
      <c r="S120" s="14">
        <v>556.25</v>
      </c>
      <c r="T120">
        <f t="shared" ca="1" si="16"/>
        <v>0.6978388507907376</v>
      </c>
      <c r="U120" s="40">
        <v>115</v>
      </c>
      <c r="V120" s="14">
        <v>559.07000000000005</v>
      </c>
      <c r="W120">
        <f t="shared" ca="1" si="14"/>
        <v>0.44558444448040591</v>
      </c>
      <c r="X120" s="40">
        <v>115</v>
      </c>
      <c r="Y120" s="14">
        <v>872.33</v>
      </c>
      <c r="Z120">
        <f t="shared" ca="1" si="15"/>
        <v>0.26674194237390381</v>
      </c>
      <c r="AC120" s="14"/>
    </row>
    <row r="121" spans="18:29" x14ac:dyDescent="0.35">
      <c r="R121" s="39">
        <v>116</v>
      </c>
      <c r="S121" s="14">
        <v>356.5</v>
      </c>
      <c r="T121">
        <f t="shared" ca="1" si="16"/>
        <v>0.68961500969975975</v>
      </c>
      <c r="U121" s="40">
        <v>116</v>
      </c>
      <c r="V121" s="14">
        <v>588.54</v>
      </c>
      <c r="W121">
        <f t="shared" ca="1" si="14"/>
        <v>0.86391692909089302</v>
      </c>
      <c r="X121" s="40">
        <v>116</v>
      </c>
      <c r="Y121" s="14">
        <v>688.41</v>
      </c>
      <c r="Z121">
        <f t="shared" ca="1" si="15"/>
        <v>0.86932691928867678</v>
      </c>
      <c r="AC121" s="14"/>
    </row>
    <row r="122" spans="18:29" x14ac:dyDescent="0.35">
      <c r="R122" s="39">
        <v>117</v>
      </c>
      <c r="S122" s="14">
        <v>277.60000000000002</v>
      </c>
      <c r="T122">
        <f t="shared" ca="1" si="16"/>
        <v>0.66425372588496379</v>
      </c>
      <c r="U122" s="40">
        <v>117</v>
      </c>
      <c r="V122" s="14">
        <v>832.09</v>
      </c>
      <c r="W122">
        <f t="shared" ca="1" si="14"/>
        <v>0.37643354092282066</v>
      </c>
      <c r="X122" s="40">
        <v>117</v>
      </c>
      <c r="Y122" s="14">
        <v>746.98</v>
      </c>
      <c r="Z122">
        <f t="shared" ca="1" si="15"/>
        <v>0.49835085721328654</v>
      </c>
      <c r="AC122" s="14"/>
    </row>
    <row r="123" spans="18:29" x14ac:dyDescent="0.35">
      <c r="R123" s="39">
        <v>118</v>
      </c>
      <c r="S123" s="14">
        <v>391.85</v>
      </c>
      <c r="T123">
        <f t="shared" ca="1" si="16"/>
        <v>0.35507333128286189</v>
      </c>
      <c r="U123" s="40">
        <v>118</v>
      </c>
      <c r="V123" s="14">
        <v>753.45</v>
      </c>
      <c r="W123">
        <f t="shared" ca="1" si="14"/>
        <v>0.15388888271606782</v>
      </c>
      <c r="X123" s="40">
        <v>118</v>
      </c>
      <c r="Y123" s="14">
        <v>934.94</v>
      </c>
      <c r="Z123">
        <f t="shared" ca="1" si="15"/>
        <v>0.27471072662684837</v>
      </c>
      <c r="AC123" s="14"/>
    </row>
    <row r="124" spans="18:29" x14ac:dyDescent="0.35">
      <c r="R124" s="39">
        <v>119</v>
      </c>
      <c r="S124" s="14">
        <v>435.12</v>
      </c>
      <c r="T124">
        <f t="shared" ca="1" si="16"/>
        <v>0.23440713609921682</v>
      </c>
      <c r="U124" s="40">
        <v>119</v>
      </c>
      <c r="V124" s="14">
        <v>605.76</v>
      </c>
      <c r="W124">
        <f t="shared" ca="1" si="14"/>
        <v>3.8072527976643622E-3</v>
      </c>
      <c r="X124" s="40">
        <v>119</v>
      </c>
      <c r="Y124" s="14">
        <v>869.94</v>
      </c>
      <c r="Z124">
        <f t="shared" ca="1" si="15"/>
        <v>0.63345175936141085</v>
      </c>
      <c r="AC124" s="14"/>
    </row>
    <row r="125" spans="18:29" x14ac:dyDescent="0.35">
      <c r="R125" s="39">
        <v>120</v>
      </c>
      <c r="S125" s="14">
        <v>407.44</v>
      </c>
      <c r="T125">
        <f t="shared" ca="1" si="16"/>
        <v>0.87776214254592544</v>
      </c>
      <c r="U125" s="40">
        <v>120</v>
      </c>
      <c r="V125" s="14">
        <v>631.09</v>
      </c>
      <c r="W125">
        <f t="shared" ca="1" si="14"/>
        <v>0.76573734445427788</v>
      </c>
      <c r="X125" s="40">
        <v>120</v>
      </c>
      <c r="Y125" s="14">
        <v>967.27</v>
      </c>
      <c r="Z125">
        <f t="shared" ca="1" si="15"/>
        <v>0.13846471062313803</v>
      </c>
      <c r="AC125" s="14"/>
    </row>
    <row r="126" spans="18:29" x14ac:dyDescent="0.35">
      <c r="R126" s="39">
        <v>121</v>
      </c>
      <c r="S126" s="14">
        <v>402.7</v>
      </c>
      <c r="T126">
        <f t="shared" ca="1" si="16"/>
        <v>5.3235030956712337E-2</v>
      </c>
      <c r="U126" s="40">
        <v>121</v>
      </c>
      <c r="V126" s="14">
        <v>690.35</v>
      </c>
      <c r="W126">
        <f t="shared" ca="1" si="14"/>
        <v>5.1101636032070075E-2</v>
      </c>
      <c r="X126" s="40">
        <v>121</v>
      </c>
      <c r="Y126" s="14">
        <v>942.51</v>
      </c>
      <c r="Z126">
        <f t="shared" ca="1" si="15"/>
        <v>0.5646340193276369</v>
      </c>
      <c r="AC126" s="14"/>
    </row>
    <row r="127" spans="18:29" x14ac:dyDescent="0.35">
      <c r="R127" s="39">
        <v>122</v>
      </c>
      <c r="S127" s="14">
        <v>271.94</v>
      </c>
      <c r="T127">
        <f t="shared" ca="1" si="16"/>
        <v>8.8033036034592449E-2</v>
      </c>
      <c r="U127" s="40">
        <v>122</v>
      </c>
      <c r="V127" s="14">
        <v>575.72</v>
      </c>
      <c r="W127">
        <f t="shared" ca="1" si="14"/>
        <v>0.57747426584443495</v>
      </c>
      <c r="X127" s="40">
        <v>122</v>
      </c>
      <c r="Y127" s="14">
        <v>605.29999999999995</v>
      </c>
      <c r="Z127">
        <f t="shared" ca="1" si="15"/>
        <v>0.10836131843114005</v>
      </c>
      <c r="AC127" s="14"/>
    </row>
    <row r="128" spans="18:29" x14ac:dyDescent="0.35">
      <c r="R128" s="39">
        <v>123</v>
      </c>
      <c r="S128" s="14">
        <v>364.76</v>
      </c>
      <c r="T128">
        <f t="shared" ca="1" si="16"/>
        <v>0.94513276119263179</v>
      </c>
      <c r="U128" s="40">
        <v>123</v>
      </c>
      <c r="V128" s="14">
        <v>496.95</v>
      </c>
      <c r="W128">
        <f t="shared" ca="1" si="14"/>
        <v>0.33633350118982375</v>
      </c>
      <c r="X128" s="40">
        <v>123</v>
      </c>
      <c r="Y128" s="14">
        <v>842.24</v>
      </c>
      <c r="Z128">
        <f t="shared" ca="1" si="15"/>
        <v>5.4250748991436559E-2</v>
      </c>
      <c r="AC128" s="14"/>
    </row>
    <row r="129" spans="18:29" x14ac:dyDescent="0.35">
      <c r="R129" s="39">
        <v>124</v>
      </c>
      <c r="S129" s="14">
        <v>405.21</v>
      </c>
      <c r="T129">
        <f t="shared" ca="1" si="16"/>
        <v>0.58327535323821289</v>
      </c>
      <c r="U129" s="40">
        <v>124</v>
      </c>
      <c r="V129" s="14">
        <v>492.03</v>
      </c>
      <c r="W129">
        <f t="shared" ca="1" si="14"/>
        <v>0.85399242561629884</v>
      </c>
      <c r="X129" s="40">
        <v>124</v>
      </c>
      <c r="Y129" s="14">
        <v>850.91</v>
      </c>
      <c r="Z129">
        <f t="shared" ca="1" si="15"/>
        <v>0.41448739264978629</v>
      </c>
      <c r="AC129" s="14"/>
    </row>
    <row r="130" spans="18:29" x14ac:dyDescent="0.35">
      <c r="R130" s="39">
        <v>125</v>
      </c>
      <c r="S130" s="14">
        <v>421.85</v>
      </c>
      <c r="T130">
        <f t="shared" ca="1" si="16"/>
        <v>0.64314968330836575</v>
      </c>
      <c r="U130" s="40">
        <v>125</v>
      </c>
      <c r="V130" s="14">
        <v>504.99</v>
      </c>
      <c r="W130">
        <f t="shared" ca="1" si="14"/>
        <v>6.0373457982612067E-3</v>
      </c>
      <c r="X130" s="40">
        <v>125</v>
      </c>
      <c r="Y130" s="14">
        <v>751.65</v>
      </c>
      <c r="Z130">
        <f t="shared" ca="1" si="15"/>
        <v>0.38735894149043504</v>
      </c>
      <c r="AC130" s="14"/>
    </row>
    <row r="131" spans="18:29" x14ac:dyDescent="0.35">
      <c r="R131" s="39">
        <v>126</v>
      </c>
      <c r="S131" s="14">
        <v>361.18</v>
      </c>
      <c r="T131">
        <f t="shared" ca="1" si="16"/>
        <v>0.59385568862251137</v>
      </c>
      <c r="U131" s="40">
        <v>126</v>
      </c>
      <c r="V131" s="14">
        <v>750.24</v>
      </c>
      <c r="W131">
        <f t="shared" ca="1" si="14"/>
        <v>0.26255008215493547</v>
      </c>
      <c r="X131" s="40">
        <v>126</v>
      </c>
      <c r="Y131" s="14">
        <v>938.45</v>
      </c>
      <c r="Z131">
        <f t="shared" ca="1" si="15"/>
        <v>0.12199463961174539</v>
      </c>
      <c r="AC131" s="14"/>
    </row>
    <row r="132" spans="18:29" x14ac:dyDescent="0.35">
      <c r="R132" s="39">
        <v>127</v>
      </c>
      <c r="S132" s="14">
        <v>328.05</v>
      </c>
      <c r="T132">
        <f t="shared" ca="1" si="16"/>
        <v>0.66036003785811803</v>
      </c>
      <c r="U132" s="40">
        <v>127</v>
      </c>
      <c r="V132" s="14">
        <v>585.95000000000005</v>
      </c>
      <c r="W132">
        <f t="shared" ca="1" si="14"/>
        <v>0.50748639016558239</v>
      </c>
      <c r="X132" s="40">
        <v>127</v>
      </c>
      <c r="Y132" s="14">
        <v>777.25</v>
      </c>
      <c r="Z132">
        <f t="shared" ca="1" si="15"/>
        <v>0.59380483792569883</v>
      </c>
      <c r="AC132" s="14"/>
    </row>
    <row r="133" spans="18:29" x14ac:dyDescent="0.35">
      <c r="R133" s="39">
        <v>128</v>
      </c>
      <c r="S133" s="14">
        <v>469.84</v>
      </c>
      <c r="T133">
        <f t="shared" ca="1" si="16"/>
        <v>0.62950308836679225</v>
      </c>
      <c r="U133" s="40">
        <v>128</v>
      </c>
      <c r="V133" s="14">
        <v>418.18</v>
      </c>
      <c r="W133">
        <f t="shared" ca="1" si="14"/>
        <v>0.15850417268401351</v>
      </c>
      <c r="X133" s="40">
        <v>128</v>
      </c>
      <c r="Y133" s="14">
        <v>933.58</v>
      </c>
      <c r="Z133">
        <f t="shared" ca="1" si="15"/>
        <v>0.21619418986892969</v>
      </c>
      <c r="AC133" s="14"/>
    </row>
    <row r="134" spans="18:29" x14ac:dyDescent="0.35">
      <c r="R134" s="39">
        <v>129</v>
      </c>
      <c r="S134" s="14">
        <v>420.8</v>
      </c>
      <c r="T134">
        <f t="shared" ref="T134:T165" ca="1" si="17">RAND()</f>
        <v>0.76237634455640213</v>
      </c>
      <c r="U134" s="40">
        <v>129</v>
      </c>
      <c r="V134" s="14">
        <v>586.30999999999995</v>
      </c>
      <c r="W134">
        <f t="shared" ref="W134:W197" ca="1" si="18">RAND()</f>
        <v>0.53907952935099257</v>
      </c>
      <c r="X134" s="40">
        <v>129</v>
      </c>
      <c r="Y134" s="14">
        <v>780.57</v>
      </c>
      <c r="Z134">
        <f t="shared" ref="Z134:Z197" ca="1" si="19">RAND()</f>
        <v>0.50098357498441315</v>
      </c>
      <c r="AC134" s="14"/>
    </row>
    <row r="135" spans="18:29" x14ac:dyDescent="0.35">
      <c r="R135" s="39">
        <v>130</v>
      </c>
      <c r="S135" s="14">
        <v>293.35000000000002</v>
      </c>
      <c r="T135">
        <f t="shared" ca="1" si="17"/>
        <v>0.35913156697041215</v>
      </c>
      <c r="U135" s="40">
        <v>130</v>
      </c>
      <c r="V135" s="14">
        <v>679</v>
      </c>
      <c r="W135">
        <f t="shared" ca="1" si="18"/>
        <v>0.24048298479604846</v>
      </c>
      <c r="X135" s="40">
        <v>130</v>
      </c>
      <c r="Y135" s="14">
        <v>920.12</v>
      </c>
      <c r="Z135">
        <f t="shared" ca="1" si="19"/>
        <v>8.4132191684111124E-2</v>
      </c>
      <c r="AC135" s="14"/>
    </row>
    <row r="136" spans="18:29" x14ac:dyDescent="0.35">
      <c r="R136" s="39">
        <v>131</v>
      </c>
      <c r="S136" s="14">
        <v>396.25</v>
      </c>
      <c r="T136">
        <f t="shared" ca="1" si="17"/>
        <v>0.67113674662386902</v>
      </c>
      <c r="U136" s="40">
        <v>131</v>
      </c>
      <c r="V136" s="14">
        <v>632.78</v>
      </c>
      <c r="W136">
        <f t="shared" ca="1" si="18"/>
        <v>5.593612618706334E-2</v>
      </c>
      <c r="X136" s="40">
        <v>131</v>
      </c>
      <c r="Y136" s="14">
        <v>816.7</v>
      </c>
      <c r="Z136">
        <f t="shared" ca="1" si="19"/>
        <v>0.93067003599544695</v>
      </c>
      <c r="AC136" s="14"/>
    </row>
    <row r="137" spans="18:29" x14ac:dyDescent="0.35">
      <c r="R137" s="39">
        <v>132</v>
      </c>
      <c r="S137" s="14">
        <v>496.55</v>
      </c>
      <c r="T137">
        <f t="shared" ca="1" si="17"/>
        <v>0.62895506917707156</v>
      </c>
      <c r="U137" s="40">
        <v>132</v>
      </c>
      <c r="V137" s="14">
        <v>775.57</v>
      </c>
      <c r="W137">
        <f t="shared" ca="1" si="18"/>
        <v>0.89438569618189634</v>
      </c>
      <c r="X137" s="40">
        <v>132</v>
      </c>
      <c r="Y137" s="14">
        <v>997.83</v>
      </c>
      <c r="Z137">
        <f t="shared" ca="1" si="19"/>
        <v>0.38187980862586179</v>
      </c>
      <c r="AC137" s="14"/>
    </row>
    <row r="138" spans="18:29" x14ac:dyDescent="0.35">
      <c r="R138" s="39">
        <v>133</v>
      </c>
      <c r="S138" s="14">
        <v>296.94</v>
      </c>
      <c r="T138">
        <f t="shared" ca="1" si="17"/>
        <v>0.37472499716448082</v>
      </c>
      <c r="U138" s="40">
        <v>133</v>
      </c>
      <c r="V138" s="14">
        <v>553.47</v>
      </c>
      <c r="W138">
        <f t="shared" ca="1" si="18"/>
        <v>0.1885212762993308</v>
      </c>
      <c r="X138" s="40">
        <v>133</v>
      </c>
      <c r="Y138" s="14">
        <v>759.91</v>
      </c>
      <c r="Z138">
        <f t="shared" ca="1" si="19"/>
        <v>0.18817885215187102</v>
      </c>
      <c r="AC138" s="14"/>
    </row>
    <row r="139" spans="18:29" x14ac:dyDescent="0.35">
      <c r="R139" s="39">
        <v>134</v>
      </c>
      <c r="S139" s="14">
        <v>359.86</v>
      </c>
      <c r="T139">
        <f t="shared" ca="1" si="17"/>
        <v>0.1324340020351521</v>
      </c>
      <c r="U139" s="40">
        <v>134</v>
      </c>
      <c r="V139" s="14">
        <v>403.53</v>
      </c>
      <c r="W139">
        <f t="shared" ca="1" si="18"/>
        <v>0.1593473663200049</v>
      </c>
      <c r="X139" s="40">
        <v>134</v>
      </c>
      <c r="Y139" s="14">
        <v>787.14</v>
      </c>
      <c r="Z139">
        <f t="shared" ca="1" si="19"/>
        <v>0.34848154894227223</v>
      </c>
      <c r="AC139" s="14"/>
    </row>
    <row r="140" spans="18:29" x14ac:dyDescent="0.35">
      <c r="R140" s="39">
        <v>135</v>
      </c>
      <c r="S140" s="14">
        <v>292.2</v>
      </c>
      <c r="T140">
        <f t="shared" ca="1" si="17"/>
        <v>2.1610993058168826E-2</v>
      </c>
      <c r="U140" s="40">
        <v>135</v>
      </c>
      <c r="V140" s="14">
        <v>778.71</v>
      </c>
      <c r="W140">
        <f t="shared" ca="1" si="18"/>
        <v>0.30905379440684044</v>
      </c>
      <c r="X140" s="40">
        <v>135</v>
      </c>
      <c r="Y140" s="14">
        <v>780.63</v>
      </c>
      <c r="Z140">
        <f t="shared" ca="1" si="19"/>
        <v>0.48536107053446509</v>
      </c>
      <c r="AC140" s="14"/>
    </row>
    <row r="141" spans="18:29" x14ac:dyDescent="0.35">
      <c r="R141" s="39">
        <v>136</v>
      </c>
      <c r="S141" s="14">
        <v>294.83999999999997</v>
      </c>
      <c r="T141">
        <f t="shared" ca="1" si="17"/>
        <v>0.92600586338765234</v>
      </c>
      <c r="U141" s="40">
        <v>136</v>
      </c>
      <c r="V141" s="14">
        <v>813.28</v>
      </c>
      <c r="W141">
        <f t="shared" ca="1" si="18"/>
        <v>1.9480500568102133E-2</v>
      </c>
      <c r="X141" s="40">
        <v>136</v>
      </c>
      <c r="Y141" s="14">
        <v>987.57</v>
      </c>
      <c r="Z141">
        <f t="shared" ca="1" si="19"/>
        <v>0.3876209570778042</v>
      </c>
      <c r="AC141" s="14"/>
    </row>
    <row r="142" spans="18:29" x14ac:dyDescent="0.35">
      <c r="R142" s="39">
        <v>137</v>
      </c>
      <c r="S142" s="14">
        <v>508.76</v>
      </c>
      <c r="T142">
        <f t="shared" ca="1" si="17"/>
        <v>0.71238240687590304</v>
      </c>
      <c r="U142" s="40">
        <v>137</v>
      </c>
      <c r="V142" s="14">
        <v>521.54</v>
      </c>
      <c r="W142">
        <f t="shared" ca="1" si="18"/>
        <v>9.6939146005640908E-2</v>
      </c>
      <c r="X142" s="40">
        <v>137</v>
      </c>
      <c r="Y142" s="14">
        <v>781.91</v>
      </c>
      <c r="Z142">
        <f t="shared" ca="1" si="19"/>
        <v>0.27527950557800029</v>
      </c>
      <c r="AC142" s="14"/>
    </row>
    <row r="143" spans="18:29" x14ac:dyDescent="0.35">
      <c r="R143" s="39">
        <v>138</v>
      </c>
      <c r="S143" s="14">
        <v>374.19</v>
      </c>
      <c r="T143">
        <f t="shared" ca="1" si="17"/>
        <v>0.80668268197184667</v>
      </c>
      <c r="U143" s="40">
        <v>138</v>
      </c>
      <c r="V143" s="14">
        <v>959.11</v>
      </c>
      <c r="W143">
        <f t="shared" ca="1" si="18"/>
        <v>0.40354765708581741</v>
      </c>
      <c r="X143" s="40">
        <v>138</v>
      </c>
      <c r="Y143" s="14">
        <v>752.55</v>
      </c>
      <c r="Z143">
        <f t="shared" ca="1" si="19"/>
        <v>0.31632395627122867</v>
      </c>
      <c r="AC143" s="14"/>
    </row>
    <row r="144" spans="18:29" x14ac:dyDescent="0.35">
      <c r="R144" s="39">
        <v>139</v>
      </c>
      <c r="S144" s="14">
        <v>441.17</v>
      </c>
      <c r="T144">
        <f t="shared" ca="1" si="17"/>
        <v>0.75054310802231139</v>
      </c>
      <c r="U144" s="40">
        <v>139</v>
      </c>
      <c r="V144" s="14">
        <v>790.8</v>
      </c>
      <c r="W144">
        <f t="shared" ca="1" si="18"/>
        <v>0.30083836004771469</v>
      </c>
      <c r="X144" s="40">
        <v>139</v>
      </c>
      <c r="Y144" s="14">
        <v>580.44000000000005</v>
      </c>
      <c r="Z144">
        <f t="shared" ca="1" si="19"/>
        <v>0.33746209434035201</v>
      </c>
      <c r="AC144" s="14"/>
    </row>
    <row r="145" spans="18:29" x14ac:dyDescent="0.35">
      <c r="R145" s="39">
        <v>140</v>
      </c>
      <c r="S145" s="14">
        <v>562.66</v>
      </c>
      <c r="T145">
        <f t="shared" ca="1" si="17"/>
        <v>6.3985449589074483E-2</v>
      </c>
      <c r="U145" s="40">
        <v>140</v>
      </c>
      <c r="V145" s="14">
        <v>522.17999999999995</v>
      </c>
      <c r="W145">
        <f t="shared" ca="1" si="18"/>
        <v>7.3381016704647806E-3</v>
      </c>
      <c r="X145" s="40">
        <v>140</v>
      </c>
      <c r="Y145" s="14">
        <v>959</v>
      </c>
      <c r="Z145">
        <f t="shared" ca="1" si="19"/>
        <v>0.8139456531013769</v>
      </c>
      <c r="AC145" s="14"/>
    </row>
    <row r="146" spans="18:29" x14ac:dyDescent="0.35">
      <c r="R146" s="39">
        <v>141</v>
      </c>
      <c r="S146" s="14">
        <v>420.36</v>
      </c>
      <c r="T146">
        <f t="shared" ca="1" si="17"/>
        <v>7.2949959210737325E-2</v>
      </c>
      <c r="U146" s="40">
        <v>141</v>
      </c>
      <c r="V146" s="14">
        <v>766.54</v>
      </c>
      <c r="W146">
        <f t="shared" ca="1" si="18"/>
        <v>0.44951102795922282</v>
      </c>
      <c r="X146" s="40">
        <v>141</v>
      </c>
      <c r="Y146" s="14">
        <v>970.35</v>
      </c>
      <c r="Z146">
        <f t="shared" ca="1" si="19"/>
        <v>0.40208669126810592</v>
      </c>
      <c r="AC146" s="14"/>
    </row>
    <row r="147" spans="18:29" x14ac:dyDescent="0.35">
      <c r="R147" s="39">
        <v>142</v>
      </c>
      <c r="S147" s="14">
        <v>568.5</v>
      </c>
      <c r="T147">
        <f t="shared" ca="1" si="17"/>
        <v>1.4616837919266157E-2</v>
      </c>
      <c r="U147" s="40">
        <v>142</v>
      </c>
      <c r="V147" s="14">
        <v>792.14</v>
      </c>
      <c r="W147">
        <f t="shared" ca="1" si="18"/>
        <v>0.76211919537107242</v>
      </c>
      <c r="X147" s="40">
        <v>142</v>
      </c>
      <c r="Y147" s="14">
        <v>949.79</v>
      </c>
      <c r="Z147">
        <f t="shared" ca="1" si="19"/>
        <v>4.1762854882420819E-2</v>
      </c>
      <c r="AC147" s="14"/>
    </row>
    <row r="148" spans="18:29" x14ac:dyDescent="0.35">
      <c r="R148" s="39">
        <v>143</v>
      </c>
      <c r="S148" s="14">
        <v>246.85</v>
      </c>
      <c r="T148">
        <f t="shared" ca="1" si="17"/>
        <v>0.93599010400850746</v>
      </c>
      <c r="U148" s="40">
        <v>143</v>
      </c>
      <c r="V148" s="14">
        <v>691.12</v>
      </c>
      <c r="W148">
        <f t="shared" ca="1" si="18"/>
        <v>0.39790465450755474</v>
      </c>
      <c r="X148" s="40">
        <v>143</v>
      </c>
      <c r="Y148" s="14">
        <v>750.46</v>
      </c>
      <c r="Z148">
        <f t="shared" ca="1" si="19"/>
        <v>0.68812890357847456</v>
      </c>
      <c r="AC148" s="14"/>
    </row>
    <row r="149" spans="18:29" x14ac:dyDescent="0.35">
      <c r="R149" s="39">
        <v>144</v>
      </c>
      <c r="S149" s="14">
        <v>486.83</v>
      </c>
      <c r="T149">
        <f t="shared" ca="1" si="17"/>
        <v>0.68992876028493944</v>
      </c>
      <c r="U149" s="40">
        <v>144</v>
      </c>
      <c r="V149" s="14">
        <v>711.1</v>
      </c>
      <c r="W149">
        <f t="shared" ca="1" si="18"/>
        <v>0.9334639361770164</v>
      </c>
      <c r="X149" s="40">
        <v>144</v>
      </c>
      <c r="Y149" s="14">
        <v>508.36</v>
      </c>
      <c r="Z149">
        <f t="shared" ca="1" si="19"/>
        <v>0.94135273974791578</v>
      </c>
      <c r="AC149" s="14"/>
    </row>
    <row r="150" spans="18:29" x14ac:dyDescent="0.35">
      <c r="R150" s="39">
        <v>145</v>
      </c>
      <c r="S150" s="14">
        <v>482.56</v>
      </c>
      <c r="T150">
        <f t="shared" ca="1" si="17"/>
        <v>0.39549740847586412</v>
      </c>
      <c r="U150" s="40">
        <v>145</v>
      </c>
      <c r="V150" s="14">
        <v>534.96</v>
      </c>
      <c r="W150">
        <f t="shared" ca="1" si="18"/>
        <v>0.31217148781478365</v>
      </c>
      <c r="X150" s="40">
        <v>145</v>
      </c>
      <c r="Y150" s="14">
        <v>779.98</v>
      </c>
      <c r="Z150">
        <f t="shared" ca="1" si="19"/>
        <v>0.58143778502731391</v>
      </c>
      <c r="AC150" s="14"/>
    </row>
    <row r="151" spans="18:29" x14ac:dyDescent="0.35">
      <c r="R151" s="39">
        <v>146</v>
      </c>
      <c r="S151" s="14">
        <v>365.88</v>
      </c>
      <c r="T151">
        <f t="shared" ca="1" si="17"/>
        <v>0.95643933881682752</v>
      </c>
      <c r="U151" s="40">
        <v>146</v>
      </c>
      <c r="V151" s="14">
        <v>620.23</v>
      </c>
      <c r="W151">
        <f t="shared" ca="1" si="18"/>
        <v>0.1035555581686064</v>
      </c>
      <c r="X151" s="40">
        <v>146</v>
      </c>
      <c r="Y151" s="14">
        <v>737.57</v>
      </c>
      <c r="Z151">
        <f t="shared" ca="1" si="19"/>
        <v>0.72087021564153952</v>
      </c>
      <c r="AC151" s="14"/>
    </row>
    <row r="152" spans="18:29" x14ac:dyDescent="0.35">
      <c r="R152" s="39">
        <v>147</v>
      </c>
      <c r="S152" s="14">
        <v>366.16</v>
      </c>
      <c r="T152">
        <f t="shared" ca="1" si="17"/>
        <v>0.86615148581461043</v>
      </c>
      <c r="U152" s="40">
        <v>147</v>
      </c>
      <c r="V152" s="14">
        <v>741.76</v>
      </c>
      <c r="W152">
        <f t="shared" ca="1" si="18"/>
        <v>0.90135816484485531</v>
      </c>
      <c r="X152" s="40">
        <v>147</v>
      </c>
      <c r="Y152" s="14">
        <v>808.49</v>
      </c>
      <c r="Z152">
        <f t="shared" ca="1" si="19"/>
        <v>0.55084942309994911</v>
      </c>
      <c r="AC152" s="14"/>
    </row>
    <row r="153" spans="18:29" x14ac:dyDescent="0.35">
      <c r="R153" s="39">
        <v>148</v>
      </c>
      <c r="S153" s="14">
        <v>574.09</v>
      </c>
      <c r="T153">
        <f t="shared" ca="1" si="17"/>
        <v>0.35702757725521916</v>
      </c>
      <c r="U153" s="40">
        <v>148</v>
      </c>
      <c r="V153" s="14">
        <v>820.18</v>
      </c>
      <c r="W153">
        <f t="shared" ca="1" si="18"/>
        <v>0.11322839896499381</v>
      </c>
      <c r="X153" s="40">
        <v>148</v>
      </c>
      <c r="Y153" s="14">
        <v>929.8</v>
      </c>
      <c r="Z153">
        <f t="shared" ca="1" si="19"/>
        <v>0.54939988640378123</v>
      </c>
      <c r="AC153" s="14"/>
    </row>
    <row r="154" spans="18:29" x14ac:dyDescent="0.35">
      <c r="R154" s="39">
        <v>149</v>
      </c>
      <c r="S154" s="14">
        <v>274.14999999999998</v>
      </c>
      <c r="T154">
        <f t="shared" ca="1" si="17"/>
        <v>0.89083927368019844</v>
      </c>
      <c r="U154" s="40">
        <v>149</v>
      </c>
      <c r="V154" s="14">
        <v>727.91</v>
      </c>
      <c r="W154">
        <f t="shared" ca="1" si="18"/>
        <v>0.54155477843721889</v>
      </c>
      <c r="X154" s="40">
        <v>149</v>
      </c>
      <c r="Y154" s="14">
        <v>899.92</v>
      </c>
      <c r="Z154">
        <f t="shared" ca="1" si="19"/>
        <v>0.41697243798203365</v>
      </c>
      <c r="AC154" s="14"/>
    </row>
    <row r="155" spans="18:29" x14ac:dyDescent="0.35">
      <c r="R155" s="39">
        <v>150</v>
      </c>
      <c r="S155" s="14">
        <v>490.81</v>
      </c>
      <c r="T155">
        <f t="shared" ca="1" si="17"/>
        <v>0.94433119438784163</v>
      </c>
      <c r="U155" s="40">
        <v>150</v>
      </c>
      <c r="V155" s="14">
        <v>641.1</v>
      </c>
      <c r="W155">
        <f t="shared" ca="1" si="18"/>
        <v>0.51917604528463468</v>
      </c>
      <c r="X155" s="40">
        <v>150</v>
      </c>
      <c r="Y155" s="14">
        <v>749.78</v>
      </c>
      <c r="Z155">
        <f t="shared" ca="1" si="19"/>
        <v>5.1661792014980223E-2</v>
      </c>
      <c r="AC155" s="14"/>
    </row>
    <row r="156" spans="18:29" x14ac:dyDescent="0.35">
      <c r="R156" s="39">
        <v>151</v>
      </c>
      <c r="S156" s="14">
        <v>215.96</v>
      </c>
      <c r="T156">
        <f t="shared" ca="1" si="17"/>
        <v>0.54494520054166951</v>
      </c>
      <c r="U156" s="40">
        <v>151</v>
      </c>
      <c r="V156" s="14">
        <v>507.78</v>
      </c>
      <c r="W156">
        <f t="shared" ca="1" si="18"/>
        <v>0.65430781915260028</v>
      </c>
      <c r="X156" s="40">
        <v>151</v>
      </c>
      <c r="Y156" s="14">
        <v>709.66</v>
      </c>
      <c r="Z156">
        <f t="shared" ca="1" si="19"/>
        <v>0.15644907939694941</v>
      </c>
      <c r="AC156" s="14"/>
    </row>
    <row r="157" spans="18:29" x14ac:dyDescent="0.35">
      <c r="R157" s="39">
        <v>152</v>
      </c>
      <c r="S157" s="14">
        <v>254.94</v>
      </c>
      <c r="T157">
        <f t="shared" ca="1" si="17"/>
        <v>0.23600401807866667</v>
      </c>
      <c r="U157" s="40">
        <v>152</v>
      </c>
      <c r="V157" s="14">
        <v>725.67</v>
      </c>
      <c r="W157">
        <f t="shared" ca="1" si="18"/>
        <v>0.87800246687885175</v>
      </c>
      <c r="X157" s="40">
        <v>152</v>
      </c>
      <c r="Y157" s="14">
        <v>695.36</v>
      </c>
      <c r="Z157">
        <f t="shared" ca="1" si="19"/>
        <v>0.85284355151576052</v>
      </c>
      <c r="AC157" s="14"/>
    </row>
    <row r="158" spans="18:29" x14ac:dyDescent="0.35">
      <c r="R158" s="39">
        <v>153</v>
      </c>
      <c r="S158" s="14">
        <v>255.19</v>
      </c>
      <c r="T158">
        <f t="shared" ca="1" si="17"/>
        <v>0.9184905536119119</v>
      </c>
      <c r="U158" s="40">
        <v>153</v>
      </c>
      <c r="V158" s="14">
        <v>634.30999999999995</v>
      </c>
      <c r="W158">
        <f t="shared" ca="1" si="18"/>
        <v>0.66534516916767261</v>
      </c>
      <c r="X158" s="40">
        <v>153</v>
      </c>
      <c r="Y158" s="14">
        <v>852.43</v>
      </c>
      <c r="Z158">
        <f t="shared" ca="1" si="19"/>
        <v>0.69714727215035055</v>
      </c>
      <c r="AC158" s="14"/>
    </row>
    <row r="159" spans="18:29" x14ac:dyDescent="0.35">
      <c r="R159" s="39">
        <v>154</v>
      </c>
      <c r="S159" s="14">
        <v>419.15</v>
      </c>
      <c r="T159">
        <f t="shared" ca="1" si="17"/>
        <v>0.1326124683049027</v>
      </c>
      <c r="U159" s="40">
        <v>154</v>
      </c>
      <c r="V159" s="14">
        <v>727.57</v>
      </c>
      <c r="W159">
        <f t="shared" ca="1" si="18"/>
        <v>0.52570393370682533</v>
      </c>
      <c r="X159" s="40">
        <v>154</v>
      </c>
      <c r="Y159" s="14">
        <v>841.03</v>
      </c>
      <c r="Z159">
        <f t="shared" ca="1" si="19"/>
        <v>0.84021526615271103</v>
      </c>
      <c r="AC159" s="14"/>
    </row>
    <row r="160" spans="18:29" x14ac:dyDescent="0.35">
      <c r="R160" s="39">
        <v>155</v>
      </c>
      <c r="S160" s="14">
        <v>368.05</v>
      </c>
      <c r="T160">
        <f t="shared" ca="1" si="17"/>
        <v>5.7675732630230958E-2</v>
      </c>
      <c r="U160" s="40">
        <v>155</v>
      </c>
      <c r="V160" s="14">
        <v>841.56</v>
      </c>
      <c r="W160">
        <f t="shared" ca="1" si="18"/>
        <v>0.25432550801589715</v>
      </c>
      <c r="X160" s="40">
        <v>155</v>
      </c>
      <c r="Y160" s="14">
        <v>951.23</v>
      </c>
      <c r="Z160">
        <f t="shared" ca="1" si="19"/>
        <v>0.77579740195224978</v>
      </c>
      <c r="AC160" s="14"/>
    </row>
    <row r="161" spans="18:29" x14ac:dyDescent="0.35">
      <c r="R161" s="39">
        <v>156</v>
      </c>
      <c r="S161" s="14">
        <v>322.24</v>
      </c>
      <c r="T161">
        <f t="shared" ca="1" si="17"/>
        <v>0.95411714195297737</v>
      </c>
      <c r="U161" s="40">
        <v>156</v>
      </c>
      <c r="V161" s="14">
        <v>712.1</v>
      </c>
      <c r="W161">
        <f t="shared" ca="1" si="18"/>
        <v>9.0786773995379599E-2</v>
      </c>
      <c r="X161" s="40">
        <v>156</v>
      </c>
      <c r="Y161" s="14">
        <v>769.33</v>
      </c>
      <c r="Z161">
        <f t="shared" ca="1" si="19"/>
        <v>0.29102136064188622</v>
      </c>
      <c r="AC161" s="14"/>
    </row>
    <row r="162" spans="18:29" x14ac:dyDescent="0.35">
      <c r="R162" s="39">
        <v>157</v>
      </c>
      <c r="S162" s="14">
        <v>467.45</v>
      </c>
      <c r="T162">
        <f t="shared" ca="1" si="17"/>
        <v>0.52519871982965394</v>
      </c>
      <c r="U162" s="40">
        <v>157</v>
      </c>
      <c r="V162" s="14">
        <v>656.07</v>
      </c>
      <c r="W162">
        <f t="shared" ca="1" si="18"/>
        <v>9.2517826330906106E-2</v>
      </c>
      <c r="X162" s="40">
        <v>157</v>
      </c>
      <c r="Y162" s="14">
        <v>819.85</v>
      </c>
      <c r="Z162">
        <f t="shared" ca="1" si="19"/>
        <v>0.36786171176979399</v>
      </c>
      <c r="AC162" s="14"/>
    </row>
    <row r="163" spans="18:29" x14ac:dyDescent="0.35">
      <c r="R163" s="39">
        <v>158</v>
      </c>
      <c r="S163" s="14">
        <v>260.88</v>
      </c>
      <c r="T163">
        <f t="shared" ca="1" si="17"/>
        <v>0.51507530091366349</v>
      </c>
      <c r="U163" s="40">
        <v>158</v>
      </c>
      <c r="V163" s="14">
        <v>716.21</v>
      </c>
      <c r="W163">
        <f t="shared" ca="1" si="18"/>
        <v>0.48917701536342273</v>
      </c>
      <c r="X163" s="40">
        <v>158</v>
      </c>
      <c r="Y163" s="14">
        <v>776.71</v>
      </c>
      <c r="Z163">
        <f t="shared" ca="1" si="19"/>
        <v>0.33704967750444803</v>
      </c>
      <c r="AC163" s="14"/>
    </row>
    <row r="164" spans="18:29" x14ac:dyDescent="0.35">
      <c r="R164" s="39">
        <v>159</v>
      </c>
      <c r="S164" s="14">
        <v>240.17</v>
      </c>
      <c r="T164">
        <f t="shared" ca="1" si="17"/>
        <v>0.25109824892981392</v>
      </c>
      <c r="U164" s="40">
        <v>159</v>
      </c>
      <c r="V164" s="14">
        <v>650.13</v>
      </c>
      <c r="W164">
        <f t="shared" ca="1" si="18"/>
        <v>0.65710876497326165</v>
      </c>
      <c r="X164" s="40">
        <v>159</v>
      </c>
      <c r="Y164" s="14">
        <v>864.62</v>
      </c>
      <c r="Z164">
        <f t="shared" ca="1" si="19"/>
        <v>4.8634895349188967E-2</v>
      </c>
      <c r="AC164" s="14"/>
    </row>
    <row r="165" spans="18:29" x14ac:dyDescent="0.35">
      <c r="R165" s="39">
        <v>160</v>
      </c>
      <c r="S165" s="14">
        <v>429.29</v>
      </c>
      <c r="T165">
        <f t="shared" ca="1" si="17"/>
        <v>0.76958874863068616</v>
      </c>
      <c r="U165" s="40">
        <v>160</v>
      </c>
      <c r="V165" s="14">
        <v>611.12</v>
      </c>
      <c r="W165">
        <f t="shared" ca="1" si="18"/>
        <v>0.29736071337367687</v>
      </c>
      <c r="X165" s="40">
        <v>160</v>
      </c>
      <c r="Y165" s="14">
        <v>729.62</v>
      </c>
      <c r="Z165">
        <f t="shared" ca="1" si="19"/>
        <v>0.79277858523491895</v>
      </c>
      <c r="AC165" s="14"/>
    </row>
    <row r="166" spans="18:29" x14ac:dyDescent="0.35">
      <c r="R166" s="39">
        <v>161</v>
      </c>
      <c r="S166" s="14">
        <v>411.63</v>
      </c>
      <c r="T166">
        <f t="shared" ref="T166:T197" ca="1" si="20">RAND()</f>
        <v>0.68408411238886468</v>
      </c>
      <c r="U166" s="40">
        <v>161</v>
      </c>
      <c r="V166" s="14">
        <v>810.42</v>
      </c>
      <c r="W166">
        <f t="shared" ca="1" si="18"/>
        <v>0.23524509125354887</v>
      </c>
      <c r="X166" s="40">
        <v>161</v>
      </c>
      <c r="Y166" s="14">
        <v>1080.1400000000001</v>
      </c>
      <c r="Z166">
        <f t="shared" ca="1" si="19"/>
        <v>0.10786529972866243</v>
      </c>
      <c r="AC166" s="14"/>
    </row>
    <row r="167" spans="18:29" x14ac:dyDescent="0.35">
      <c r="R167" s="39">
        <v>162</v>
      </c>
      <c r="S167" s="14">
        <v>501.67</v>
      </c>
      <c r="T167">
        <f t="shared" ca="1" si="20"/>
        <v>0.59734226157919346</v>
      </c>
      <c r="U167" s="40">
        <v>162</v>
      </c>
      <c r="V167" s="14">
        <v>629.32000000000005</v>
      </c>
      <c r="W167">
        <f t="shared" ca="1" si="18"/>
        <v>0.39464803346277677</v>
      </c>
      <c r="X167" s="40">
        <v>162</v>
      </c>
      <c r="Y167" s="14">
        <v>735.7</v>
      </c>
      <c r="Z167">
        <f t="shared" ca="1" si="19"/>
        <v>0.98896838123994735</v>
      </c>
      <c r="AC167" s="14"/>
    </row>
    <row r="168" spans="18:29" x14ac:dyDescent="0.35">
      <c r="R168" s="39">
        <v>163</v>
      </c>
      <c r="S168" s="14">
        <v>461.27</v>
      </c>
      <c r="T168">
        <f t="shared" ca="1" si="20"/>
        <v>0.23974468503752178</v>
      </c>
      <c r="U168" s="40">
        <v>163</v>
      </c>
      <c r="V168" s="14">
        <v>629.53</v>
      </c>
      <c r="W168">
        <f t="shared" ca="1" si="18"/>
        <v>0.42736232479544767</v>
      </c>
      <c r="X168" s="40">
        <v>163</v>
      </c>
      <c r="Y168" s="14">
        <v>982.56</v>
      </c>
      <c r="Z168">
        <f t="shared" ca="1" si="19"/>
        <v>0.38565071019575237</v>
      </c>
      <c r="AC168" s="14"/>
    </row>
    <row r="169" spans="18:29" x14ac:dyDescent="0.35">
      <c r="R169" s="39">
        <v>164</v>
      </c>
      <c r="S169" s="14">
        <v>402.71</v>
      </c>
      <c r="T169">
        <f t="shared" ca="1" si="20"/>
        <v>0.15150023727033124</v>
      </c>
      <c r="U169" s="40">
        <v>164</v>
      </c>
      <c r="V169" s="14">
        <v>890.47</v>
      </c>
      <c r="W169">
        <f t="shared" ca="1" si="18"/>
        <v>0.20490408224608547</v>
      </c>
      <c r="X169" s="40">
        <v>164</v>
      </c>
      <c r="Y169" s="14">
        <v>792.2</v>
      </c>
      <c r="Z169">
        <f t="shared" ca="1" si="19"/>
        <v>3.3143611360754166E-2</v>
      </c>
      <c r="AC169" s="14"/>
    </row>
    <row r="170" spans="18:29" x14ac:dyDescent="0.35">
      <c r="R170" s="39">
        <v>165</v>
      </c>
      <c r="S170" s="14">
        <v>381.55</v>
      </c>
      <c r="T170">
        <f t="shared" ca="1" si="20"/>
        <v>0.44721294892004848</v>
      </c>
      <c r="U170" s="40">
        <v>165</v>
      </c>
      <c r="V170" s="14">
        <v>623.17999999999995</v>
      </c>
      <c r="W170">
        <f t="shared" ca="1" si="18"/>
        <v>0.80463256020157747</v>
      </c>
      <c r="X170" s="40">
        <v>165</v>
      </c>
      <c r="Y170" s="14">
        <v>765.66</v>
      </c>
      <c r="Z170">
        <f t="shared" ca="1" si="19"/>
        <v>4.4973792363806386E-2</v>
      </c>
      <c r="AC170" s="14"/>
    </row>
    <row r="171" spans="18:29" x14ac:dyDescent="0.35">
      <c r="R171" s="39">
        <v>166</v>
      </c>
      <c r="S171" s="14">
        <v>432.81</v>
      </c>
      <c r="T171">
        <f t="shared" ca="1" si="20"/>
        <v>0.85115567877105014</v>
      </c>
      <c r="U171" s="40">
        <v>166</v>
      </c>
      <c r="V171" s="14">
        <v>640.91</v>
      </c>
      <c r="W171">
        <f t="shared" ca="1" si="18"/>
        <v>0.12402757468843706</v>
      </c>
      <c r="X171" s="40">
        <v>166</v>
      </c>
      <c r="Y171" s="14">
        <v>632.75</v>
      </c>
      <c r="Z171">
        <f t="shared" ca="1" si="19"/>
        <v>5.8091803943160825E-2</v>
      </c>
      <c r="AC171" s="14"/>
    </row>
    <row r="172" spans="18:29" x14ac:dyDescent="0.35">
      <c r="R172" s="39">
        <v>167</v>
      </c>
      <c r="S172" s="14">
        <v>405.9</v>
      </c>
      <c r="T172">
        <f t="shared" ca="1" si="20"/>
        <v>0.39204096240473918</v>
      </c>
      <c r="U172" s="40">
        <v>167</v>
      </c>
      <c r="V172" s="14">
        <v>416.29</v>
      </c>
      <c r="W172">
        <f t="shared" ca="1" si="18"/>
        <v>0.57606780156878201</v>
      </c>
      <c r="X172" s="40">
        <v>167</v>
      </c>
      <c r="Y172" s="14">
        <v>761.18</v>
      </c>
      <c r="Z172">
        <f t="shared" ca="1" si="19"/>
        <v>0.50271829996296002</v>
      </c>
      <c r="AC172" s="14"/>
    </row>
    <row r="173" spans="18:29" x14ac:dyDescent="0.35">
      <c r="R173" s="39">
        <v>168</v>
      </c>
      <c r="S173" s="14">
        <v>375.32</v>
      </c>
      <c r="T173">
        <f t="shared" ca="1" si="20"/>
        <v>6.2621558200538607E-2</v>
      </c>
      <c r="U173" s="40">
        <v>168</v>
      </c>
      <c r="V173" s="14">
        <v>570.65</v>
      </c>
      <c r="W173">
        <f t="shared" ca="1" si="18"/>
        <v>0.63012075038344739</v>
      </c>
      <c r="X173" s="40">
        <v>168</v>
      </c>
      <c r="Y173" s="14">
        <v>710.01</v>
      </c>
      <c r="Z173">
        <f t="shared" ca="1" si="19"/>
        <v>0.54219729779322201</v>
      </c>
      <c r="AC173" s="14"/>
    </row>
    <row r="174" spans="18:29" x14ac:dyDescent="0.35">
      <c r="R174" s="39">
        <v>169</v>
      </c>
      <c r="S174" s="14">
        <v>447.64</v>
      </c>
      <c r="T174">
        <f t="shared" ca="1" si="20"/>
        <v>0.14701826871891666</v>
      </c>
      <c r="U174" s="40">
        <v>169</v>
      </c>
      <c r="V174" s="14">
        <v>794.01</v>
      </c>
      <c r="W174">
        <f t="shared" ca="1" si="18"/>
        <v>0.30201764905820505</v>
      </c>
      <c r="X174" s="40">
        <v>169</v>
      </c>
      <c r="Y174" s="14">
        <v>907.27</v>
      </c>
      <c r="Z174">
        <f t="shared" ca="1" si="19"/>
        <v>0.83973584476716701</v>
      </c>
      <c r="AC174" s="14"/>
    </row>
    <row r="175" spans="18:29" x14ac:dyDescent="0.35">
      <c r="R175" s="39">
        <v>170</v>
      </c>
      <c r="S175" s="14">
        <v>336.58</v>
      </c>
      <c r="T175">
        <f t="shared" ca="1" si="20"/>
        <v>0.70182946957076875</v>
      </c>
      <c r="U175" s="40">
        <v>170</v>
      </c>
      <c r="V175" s="14">
        <v>608.33000000000004</v>
      </c>
      <c r="W175">
        <f t="shared" ca="1" si="18"/>
        <v>2.6327156540602914E-2</v>
      </c>
      <c r="X175" s="40">
        <v>170</v>
      </c>
      <c r="Y175" s="14">
        <v>934.25</v>
      </c>
      <c r="Z175">
        <f t="shared" ca="1" si="19"/>
        <v>0.32369190934937353</v>
      </c>
      <c r="AC175" s="14"/>
    </row>
    <row r="176" spans="18:29" x14ac:dyDescent="0.35">
      <c r="R176" s="39">
        <v>171</v>
      </c>
      <c r="S176" s="14">
        <v>351.23</v>
      </c>
      <c r="T176">
        <f t="shared" ca="1" si="20"/>
        <v>0.95158329948213438</v>
      </c>
      <c r="U176" s="40">
        <v>171</v>
      </c>
      <c r="V176" s="14">
        <v>618.91999999999996</v>
      </c>
      <c r="W176">
        <f t="shared" ca="1" si="18"/>
        <v>0.17788322732244521</v>
      </c>
      <c r="X176" s="40">
        <v>171</v>
      </c>
      <c r="Y176" s="14">
        <v>778.69</v>
      </c>
      <c r="Z176">
        <f t="shared" ca="1" si="19"/>
        <v>0.94314607984601739</v>
      </c>
      <c r="AC176" s="14"/>
    </row>
    <row r="177" spans="18:29" x14ac:dyDescent="0.35">
      <c r="R177" s="39">
        <v>172</v>
      </c>
      <c r="S177" s="14">
        <v>371.33</v>
      </c>
      <c r="T177">
        <f t="shared" ca="1" si="20"/>
        <v>0.2370832739630695</v>
      </c>
      <c r="U177" s="40">
        <v>172</v>
      </c>
      <c r="V177" s="14">
        <v>671.18</v>
      </c>
      <c r="W177">
        <f t="shared" ca="1" si="18"/>
        <v>0.95376649754191334</v>
      </c>
      <c r="X177" s="40">
        <v>172</v>
      </c>
      <c r="Y177" s="14">
        <v>802.83</v>
      </c>
      <c r="Z177">
        <f t="shared" ca="1" si="19"/>
        <v>0.31427480224718207</v>
      </c>
      <c r="AC177" s="14"/>
    </row>
    <row r="178" spans="18:29" x14ac:dyDescent="0.35">
      <c r="R178" s="39">
        <v>173</v>
      </c>
      <c r="S178" s="14">
        <v>406.87</v>
      </c>
      <c r="T178">
        <f t="shared" ca="1" si="20"/>
        <v>0.49790835566514458</v>
      </c>
      <c r="U178" s="40">
        <v>173</v>
      </c>
      <c r="V178" s="14">
        <v>1008.64</v>
      </c>
      <c r="W178">
        <f t="shared" ca="1" si="18"/>
        <v>0.76189713818961091</v>
      </c>
      <c r="X178" s="40">
        <v>173</v>
      </c>
      <c r="Y178" s="14">
        <v>683.77</v>
      </c>
      <c r="Z178">
        <f t="shared" ca="1" si="19"/>
        <v>0.8971120298772588</v>
      </c>
      <c r="AC178" s="14"/>
    </row>
    <row r="179" spans="18:29" x14ac:dyDescent="0.35">
      <c r="R179" s="39">
        <v>174</v>
      </c>
      <c r="S179" s="14">
        <v>394.9</v>
      </c>
      <c r="T179">
        <f t="shared" ca="1" si="20"/>
        <v>0.27862134540883288</v>
      </c>
      <c r="U179" s="40">
        <v>174</v>
      </c>
      <c r="V179" s="14">
        <v>850.96</v>
      </c>
      <c r="W179">
        <f t="shared" ca="1" si="18"/>
        <v>4.1132128700158033E-2</v>
      </c>
      <c r="X179" s="40">
        <v>174</v>
      </c>
      <c r="Y179" s="14">
        <v>656.31</v>
      </c>
      <c r="Z179">
        <f t="shared" ca="1" si="19"/>
        <v>3.3684207621031304E-2</v>
      </c>
      <c r="AC179" s="14"/>
    </row>
    <row r="180" spans="18:29" x14ac:dyDescent="0.35">
      <c r="R180" s="39">
        <v>175</v>
      </c>
      <c r="S180" s="14">
        <v>526.88</v>
      </c>
      <c r="T180">
        <f t="shared" ca="1" si="20"/>
        <v>0.56413953450705945</v>
      </c>
      <c r="U180" s="40">
        <v>175</v>
      </c>
      <c r="V180" s="14">
        <v>528.30999999999995</v>
      </c>
      <c r="W180">
        <f t="shared" ca="1" si="18"/>
        <v>0.84783037646158643</v>
      </c>
      <c r="X180" s="40">
        <v>175</v>
      </c>
      <c r="Y180" s="14">
        <v>731.22</v>
      </c>
      <c r="Z180">
        <f t="shared" ca="1" si="19"/>
        <v>0.46003273587954729</v>
      </c>
      <c r="AC180" s="14"/>
    </row>
    <row r="181" spans="18:29" x14ac:dyDescent="0.35">
      <c r="R181" s="39">
        <v>176</v>
      </c>
      <c r="S181" s="14">
        <v>341.91</v>
      </c>
      <c r="T181">
        <f t="shared" ca="1" si="20"/>
        <v>0.70922887578470772</v>
      </c>
      <c r="U181" s="40">
        <v>176</v>
      </c>
      <c r="V181" s="14">
        <v>811.96</v>
      </c>
      <c r="W181">
        <f t="shared" ca="1" si="18"/>
        <v>0.96920378893582593</v>
      </c>
      <c r="X181" s="40">
        <v>176</v>
      </c>
      <c r="Y181" s="14">
        <v>735.35</v>
      </c>
      <c r="Z181">
        <f t="shared" ca="1" si="19"/>
        <v>0.43263866639088888</v>
      </c>
      <c r="AC181" s="14"/>
    </row>
    <row r="182" spans="18:29" x14ac:dyDescent="0.35">
      <c r="R182" s="39">
        <v>177</v>
      </c>
      <c r="S182" s="14">
        <v>349.63</v>
      </c>
      <c r="T182">
        <f t="shared" ca="1" si="20"/>
        <v>0.51038694641468763</v>
      </c>
      <c r="U182" s="40">
        <v>177</v>
      </c>
      <c r="V182" s="14">
        <v>714.13</v>
      </c>
      <c r="W182">
        <f t="shared" ca="1" si="18"/>
        <v>0.9791320967275976</v>
      </c>
      <c r="X182" s="40">
        <v>177</v>
      </c>
      <c r="Y182" s="14">
        <v>930.45</v>
      </c>
      <c r="Z182">
        <f t="shared" ca="1" si="19"/>
        <v>0.7739855352678161</v>
      </c>
      <c r="AC182" s="14"/>
    </row>
    <row r="183" spans="18:29" x14ac:dyDescent="0.35">
      <c r="R183" s="39">
        <v>178</v>
      </c>
      <c r="S183" s="14">
        <v>597.12</v>
      </c>
      <c r="T183">
        <f t="shared" ca="1" si="20"/>
        <v>2.4945624812081624E-2</v>
      </c>
      <c r="U183" s="40">
        <v>178</v>
      </c>
      <c r="V183" s="14">
        <v>665.79</v>
      </c>
      <c r="W183">
        <f t="shared" ca="1" si="18"/>
        <v>0.95727290364351147</v>
      </c>
      <c r="X183" s="40">
        <v>178</v>
      </c>
      <c r="Y183" s="14">
        <v>720.83</v>
      </c>
      <c r="Z183">
        <f t="shared" ca="1" si="19"/>
        <v>0.54497031130715989</v>
      </c>
      <c r="AC183" s="14"/>
    </row>
    <row r="184" spans="18:29" x14ac:dyDescent="0.35">
      <c r="R184" s="39">
        <v>179</v>
      </c>
      <c r="S184" s="14">
        <v>410.57</v>
      </c>
      <c r="T184">
        <f t="shared" ca="1" si="20"/>
        <v>0.73470134775282159</v>
      </c>
      <c r="U184" s="40">
        <v>179</v>
      </c>
      <c r="V184" s="14">
        <v>779.29</v>
      </c>
      <c r="W184">
        <f t="shared" ca="1" si="18"/>
        <v>0.32106477394140287</v>
      </c>
      <c r="X184" s="40">
        <v>179</v>
      </c>
      <c r="Y184" s="14">
        <v>880.11</v>
      </c>
      <c r="Z184">
        <f t="shared" ca="1" si="19"/>
        <v>0.72597326280980012</v>
      </c>
      <c r="AC184" s="14"/>
    </row>
    <row r="185" spans="18:29" x14ac:dyDescent="0.35">
      <c r="R185" s="39">
        <v>180</v>
      </c>
      <c r="S185" s="14">
        <v>414.42</v>
      </c>
      <c r="T185">
        <f t="shared" ca="1" si="20"/>
        <v>0.3789252090584676</v>
      </c>
      <c r="U185" s="40">
        <v>180</v>
      </c>
      <c r="V185" s="14">
        <v>532.67999999999995</v>
      </c>
      <c r="W185">
        <f t="shared" ca="1" si="18"/>
        <v>7.5294847868476733E-3</v>
      </c>
      <c r="X185" s="40">
        <v>180</v>
      </c>
      <c r="Y185" s="14">
        <v>776.28</v>
      </c>
      <c r="Z185">
        <f t="shared" ca="1" si="19"/>
        <v>0.49756359178138965</v>
      </c>
      <c r="AC185" s="14"/>
    </row>
    <row r="186" spans="18:29" x14ac:dyDescent="0.35">
      <c r="R186" s="39">
        <v>181</v>
      </c>
      <c r="S186" s="14">
        <v>196.74</v>
      </c>
      <c r="T186">
        <f t="shared" ca="1" si="20"/>
        <v>0.8551118705463463</v>
      </c>
      <c r="U186" s="40">
        <v>181</v>
      </c>
      <c r="V186" s="14">
        <v>674.89</v>
      </c>
      <c r="W186">
        <f t="shared" ca="1" si="18"/>
        <v>0.93313143064178972</v>
      </c>
      <c r="X186" s="40">
        <v>181</v>
      </c>
      <c r="Y186" s="14">
        <v>861.02</v>
      </c>
      <c r="Z186">
        <f t="shared" ca="1" si="19"/>
        <v>0.98921172770388166</v>
      </c>
      <c r="AC186" s="14"/>
    </row>
    <row r="187" spans="18:29" x14ac:dyDescent="0.35">
      <c r="R187" s="39">
        <v>182</v>
      </c>
      <c r="S187" s="14">
        <v>416.37</v>
      </c>
      <c r="T187">
        <f t="shared" ca="1" si="20"/>
        <v>0.73401339982210834</v>
      </c>
      <c r="U187" s="40">
        <v>182</v>
      </c>
      <c r="V187" s="14">
        <v>808.8</v>
      </c>
      <c r="W187">
        <f t="shared" ca="1" si="18"/>
        <v>1.7046042164405861E-3</v>
      </c>
      <c r="X187" s="40">
        <v>182</v>
      </c>
      <c r="Y187" s="14">
        <v>655.29999999999995</v>
      </c>
      <c r="Z187">
        <f t="shared" ca="1" si="19"/>
        <v>0.21262890681262347</v>
      </c>
      <c r="AC187" s="14"/>
    </row>
    <row r="188" spans="18:29" x14ac:dyDescent="0.35">
      <c r="R188" s="39">
        <v>183</v>
      </c>
      <c r="S188" s="14">
        <v>557.74</v>
      </c>
      <c r="T188">
        <f t="shared" ca="1" si="20"/>
        <v>0.38982974779487156</v>
      </c>
      <c r="U188" s="40">
        <v>183</v>
      </c>
      <c r="V188" s="14">
        <v>774.88</v>
      </c>
      <c r="W188">
        <f t="shared" ca="1" si="18"/>
        <v>0.47022310759927144</v>
      </c>
      <c r="X188" s="40">
        <v>183</v>
      </c>
      <c r="Y188" s="14">
        <v>872.14</v>
      </c>
      <c r="Z188">
        <f t="shared" ca="1" si="19"/>
        <v>6.1702583840307135E-2</v>
      </c>
      <c r="AC188" s="14"/>
    </row>
    <row r="189" spans="18:29" x14ac:dyDescent="0.35">
      <c r="R189" s="39">
        <v>184</v>
      </c>
      <c r="S189" s="14">
        <v>347.39</v>
      </c>
      <c r="T189">
        <f t="shared" ca="1" si="20"/>
        <v>0.97586582761656004</v>
      </c>
      <c r="U189" s="40">
        <v>184</v>
      </c>
      <c r="V189" s="14">
        <v>689.27</v>
      </c>
      <c r="W189">
        <f t="shared" ca="1" si="18"/>
        <v>0.25723891194610526</v>
      </c>
      <c r="X189" s="40">
        <v>184</v>
      </c>
      <c r="Y189" s="14">
        <v>856.83</v>
      </c>
      <c r="Z189">
        <f t="shared" ca="1" si="19"/>
        <v>0.72134290624748254</v>
      </c>
      <c r="AC189" s="14"/>
    </row>
    <row r="190" spans="18:29" x14ac:dyDescent="0.35">
      <c r="R190" s="39">
        <v>185</v>
      </c>
      <c r="S190" s="14">
        <v>312.95999999999998</v>
      </c>
      <c r="T190">
        <f t="shared" ca="1" si="20"/>
        <v>0.67432907413969279</v>
      </c>
      <c r="U190" s="40">
        <v>185</v>
      </c>
      <c r="V190" s="14">
        <v>722.65</v>
      </c>
      <c r="W190">
        <f t="shared" ca="1" si="18"/>
        <v>0.80913904372242862</v>
      </c>
      <c r="X190" s="40">
        <v>185</v>
      </c>
      <c r="Y190" s="14">
        <v>821.86</v>
      </c>
      <c r="Z190">
        <f t="shared" ca="1" si="19"/>
        <v>3.367468184710376E-2</v>
      </c>
      <c r="AC190" s="14"/>
    </row>
    <row r="191" spans="18:29" x14ac:dyDescent="0.35">
      <c r="R191" s="39">
        <v>186</v>
      </c>
      <c r="S191" s="14">
        <v>499.78</v>
      </c>
      <c r="T191">
        <f t="shared" ca="1" si="20"/>
        <v>0.29034574309042949</v>
      </c>
      <c r="U191" s="40">
        <v>186</v>
      </c>
      <c r="V191" s="14">
        <v>656.79</v>
      </c>
      <c r="W191">
        <f t="shared" ca="1" si="18"/>
        <v>0.19739394816113787</v>
      </c>
      <c r="X191" s="40">
        <v>186</v>
      </c>
      <c r="Y191" s="14">
        <v>750.02</v>
      </c>
      <c r="Z191">
        <f t="shared" ca="1" si="19"/>
        <v>0.14265092676385294</v>
      </c>
      <c r="AC191" s="14"/>
    </row>
    <row r="192" spans="18:29" x14ac:dyDescent="0.35">
      <c r="R192" s="39">
        <v>187</v>
      </c>
      <c r="S192" s="14">
        <v>305.19</v>
      </c>
      <c r="T192">
        <f t="shared" ca="1" si="20"/>
        <v>0.87287020658535097</v>
      </c>
      <c r="U192" s="40">
        <v>187</v>
      </c>
      <c r="V192" s="14">
        <v>909.38</v>
      </c>
      <c r="W192">
        <f t="shared" ca="1" si="18"/>
        <v>0.58506346320129543</v>
      </c>
      <c r="X192" s="40">
        <v>187</v>
      </c>
      <c r="Y192" s="14">
        <v>933.32</v>
      </c>
      <c r="Z192">
        <f t="shared" ca="1" si="19"/>
        <v>0.90316451894950467</v>
      </c>
      <c r="AC192" s="14"/>
    </row>
    <row r="193" spans="18:29" x14ac:dyDescent="0.35">
      <c r="R193" s="39">
        <v>188</v>
      </c>
      <c r="S193" s="14">
        <v>425.99</v>
      </c>
      <c r="T193">
        <f t="shared" ca="1" si="20"/>
        <v>0.50149551901789269</v>
      </c>
      <c r="U193" s="40">
        <v>188</v>
      </c>
      <c r="V193" s="14">
        <v>627.6</v>
      </c>
      <c r="W193">
        <f t="shared" ca="1" si="18"/>
        <v>0.65300103888951511</v>
      </c>
      <c r="X193" s="40">
        <v>188</v>
      </c>
      <c r="Y193" s="14">
        <v>797.01</v>
      </c>
      <c r="Z193">
        <f t="shared" ca="1" si="19"/>
        <v>0.65475627751134968</v>
      </c>
      <c r="AC193" s="14"/>
    </row>
    <row r="194" spans="18:29" x14ac:dyDescent="0.35">
      <c r="R194" s="39">
        <v>189</v>
      </c>
      <c r="S194" s="14">
        <v>406.19</v>
      </c>
      <c r="T194">
        <f t="shared" ca="1" si="20"/>
        <v>0.32317685185692591</v>
      </c>
      <c r="U194" s="40">
        <v>189</v>
      </c>
      <c r="V194" s="14">
        <v>719.37</v>
      </c>
      <c r="W194">
        <f t="shared" ca="1" si="18"/>
        <v>0.9995119172091067</v>
      </c>
      <c r="X194" s="40">
        <v>189</v>
      </c>
      <c r="Y194" s="14">
        <v>968.65</v>
      </c>
      <c r="Z194">
        <f t="shared" ca="1" si="19"/>
        <v>3.3806509953393404E-2</v>
      </c>
      <c r="AC194" s="14"/>
    </row>
    <row r="195" spans="18:29" x14ac:dyDescent="0.35">
      <c r="R195" s="39">
        <v>190</v>
      </c>
      <c r="S195" s="14">
        <v>410.96</v>
      </c>
      <c r="T195">
        <f t="shared" ca="1" si="20"/>
        <v>0.84343349216376717</v>
      </c>
      <c r="U195" s="40">
        <v>190</v>
      </c>
      <c r="V195" s="14">
        <v>663.55</v>
      </c>
      <c r="W195">
        <f t="shared" ca="1" si="18"/>
        <v>0.18210082413992323</v>
      </c>
      <c r="X195" s="40">
        <v>190</v>
      </c>
      <c r="Y195" s="14">
        <v>881.88</v>
      </c>
      <c r="Z195">
        <f t="shared" ca="1" si="19"/>
        <v>0.51206818195783121</v>
      </c>
      <c r="AC195" s="14"/>
    </row>
    <row r="196" spans="18:29" x14ac:dyDescent="0.35">
      <c r="R196" s="39">
        <v>191</v>
      </c>
      <c r="S196" s="14">
        <v>391.29</v>
      </c>
      <c r="T196">
        <f t="shared" ca="1" si="20"/>
        <v>0.52088750147126206</v>
      </c>
      <c r="U196" s="40">
        <v>191</v>
      </c>
      <c r="V196" s="14">
        <v>773.61</v>
      </c>
      <c r="W196">
        <f t="shared" ca="1" si="18"/>
        <v>0.31637589615305794</v>
      </c>
      <c r="X196" s="40">
        <v>191</v>
      </c>
      <c r="Y196" s="14">
        <v>703.45</v>
      </c>
      <c r="Z196">
        <f t="shared" ca="1" si="19"/>
        <v>5.6007771538861051E-2</v>
      </c>
      <c r="AC196" s="14"/>
    </row>
    <row r="197" spans="18:29" x14ac:dyDescent="0.35">
      <c r="R197" s="39">
        <v>192</v>
      </c>
      <c r="S197" s="14">
        <v>359.73</v>
      </c>
      <c r="T197">
        <f t="shared" ca="1" si="20"/>
        <v>0.83409835816113231</v>
      </c>
      <c r="U197" s="40">
        <v>192</v>
      </c>
      <c r="V197" s="14">
        <v>681.3</v>
      </c>
      <c r="W197">
        <f t="shared" ca="1" si="18"/>
        <v>7.4707178859203305E-2</v>
      </c>
      <c r="X197" s="40">
        <v>192</v>
      </c>
      <c r="Y197" s="14">
        <v>595.64</v>
      </c>
      <c r="Z197">
        <f t="shared" ca="1" si="19"/>
        <v>0.77651836687817211</v>
      </c>
      <c r="AC197" s="14"/>
    </row>
    <row r="198" spans="18:29" x14ac:dyDescent="0.35">
      <c r="R198" s="39">
        <v>193</v>
      </c>
      <c r="S198" s="14">
        <v>393.36</v>
      </c>
      <c r="T198">
        <f t="shared" ref="T198:T205" ca="1" si="21">RAND()</f>
        <v>0.36580900039321795</v>
      </c>
      <c r="U198" s="40">
        <v>193</v>
      </c>
      <c r="V198" s="14">
        <v>749.93</v>
      </c>
      <c r="W198">
        <f t="shared" ref="W198:W261" ca="1" si="22">RAND()</f>
        <v>0.80395021917185161</v>
      </c>
      <c r="X198" s="40">
        <v>193</v>
      </c>
      <c r="Y198" s="14">
        <v>515.30999999999995</v>
      </c>
      <c r="Z198">
        <f t="shared" ref="Z198:Z261" ca="1" si="23">RAND()</f>
        <v>0.37688736772334053</v>
      </c>
      <c r="AC198" s="14"/>
    </row>
    <row r="199" spans="18:29" x14ac:dyDescent="0.35">
      <c r="R199" s="39">
        <v>194</v>
      </c>
      <c r="S199" s="14">
        <v>390.26</v>
      </c>
      <c r="T199">
        <f t="shared" ca="1" si="21"/>
        <v>0.55750410986669907</v>
      </c>
      <c r="U199" s="40">
        <v>194</v>
      </c>
      <c r="V199" s="14">
        <v>764.78</v>
      </c>
      <c r="W199">
        <f t="shared" ca="1" si="22"/>
        <v>0.44514629015368179</v>
      </c>
      <c r="X199" s="40">
        <v>194</v>
      </c>
      <c r="Y199" s="14">
        <v>958.3</v>
      </c>
      <c r="Z199">
        <f t="shared" ca="1" si="23"/>
        <v>0.45333723653696978</v>
      </c>
      <c r="AC199" s="14"/>
    </row>
    <row r="200" spans="18:29" x14ac:dyDescent="0.35">
      <c r="R200" s="39">
        <v>195</v>
      </c>
      <c r="S200" s="14">
        <v>363.56</v>
      </c>
      <c r="T200">
        <f t="shared" ca="1" si="21"/>
        <v>0.37009851146741712</v>
      </c>
      <c r="U200" s="40">
        <v>195</v>
      </c>
      <c r="V200" s="14">
        <v>517.55999999999995</v>
      </c>
      <c r="W200">
        <f t="shared" ca="1" si="22"/>
        <v>0.71665631318713063</v>
      </c>
      <c r="X200" s="40">
        <v>195</v>
      </c>
      <c r="Y200" s="14">
        <v>1102.97</v>
      </c>
      <c r="Z200">
        <f t="shared" ca="1" si="23"/>
        <v>0.55567124072931706</v>
      </c>
      <c r="AC200" s="14"/>
    </row>
    <row r="201" spans="18:29" x14ac:dyDescent="0.35">
      <c r="R201" s="39">
        <v>196</v>
      </c>
      <c r="S201" s="14">
        <v>353.78</v>
      </c>
      <c r="T201">
        <f t="shared" ca="1" si="21"/>
        <v>0.39375252918160009</v>
      </c>
      <c r="U201" s="40">
        <v>196</v>
      </c>
      <c r="V201" s="14">
        <v>613.73</v>
      </c>
      <c r="W201">
        <f t="shared" ca="1" si="22"/>
        <v>0.10664632384022821</v>
      </c>
      <c r="X201" s="40">
        <v>196</v>
      </c>
      <c r="Y201" s="14">
        <v>918.45</v>
      </c>
      <c r="Z201">
        <f t="shared" ca="1" si="23"/>
        <v>0.49913842052802737</v>
      </c>
      <c r="AC201" s="14"/>
    </row>
    <row r="202" spans="18:29" x14ac:dyDescent="0.35">
      <c r="R202" s="39">
        <v>197</v>
      </c>
      <c r="S202" s="14">
        <v>488.09</v>
      </c>
      <c r="T202">
        <f t="shared" ca="1" si="21"/>
        <v>0.73054534044012787</v>
      </c>
      <c r="U202" s="40">
        <v>197</v>
      </c>
      <c r="V202" s="14">
        <v>569.29999999999995</v>
      </c>
      <c r="W202">
        <f t="shared" ca="1" si="22"/>
        <v>0.21779005261350748</v>
      </c>
      <c r="X202" s="40">
        <v>197</v>
      </c>
      <c r="Y202" s="14">
        <v>775.57</v>
      </c>
      <c r="Z202">
        <f t="shared" ca="1" si="23"/>
        <v>0.23283631926017712</v>
      </c>
      <c r="AC202" s="14"/>
    </row>
    <row r="203" spans="18:29" x14ac:dyDescent="0.35">
      <c r="R203" s="39">
        <v>198</v>
      </c>
      <c r="S203" s="14">
        <v>459.28</v>
      </c>
      <c r="T203">
        <f t="shared" ca="1" si="21"/>
        <v>0.62935559941289354</v>
      </c>
      <c r="U203" s="40">
        <v>198</v>
      </c>
      <c r="V203" s="14">
        <v>800.04</v>
      </c>
      <c r="W203">
        <f t="shared" ca="1" si="22"/>
        <v>0.94156434340584139</v>
      </c>
      <c r="X203" s="40">
        <v>198</v>
      </c>
      <c r="Y203" s="14">
        <v>630.77</v>
      </c>
      <c r="Z203">
        <f t="shared" ca="1" si="23"/>
        <v>0.70471470489924093</v>
      </c>
      <c r="AC203" s="14"/>
    </row>
    <row r="204" spans="18:29" x14ac:dyDescent="0.35">
      <c r="R204" s="39">
        <v>199</v>
      </c>
      <c r="S204" s="14">
        <v>234.83</v>
      </c>
      <c r="T204">
        <f t="shared" ca="1" si="21"/>
        <v>0.47268412076648381</v>
      </c>
      <c r="U204" s="40">
        <v>199</v>
      </c>
      <c r="V204" s="14">
        <v>584.79999999999995</v>
      </c>
      <c r="W204">
        <f t="shared" ca="1" si="22"/>
        <v>0.2956011379961595</v>
      </c>
      <c r="X204" s="40">
        <v>199</v>
      </c>
      <c r="Y204" s="14">
        <v>652.65</v>
      </c>
      <c r="Z204">
        <f t="shared" ca="1" si="23"/>
        <v>0.29834796946219744</v>
      </c>
      <c r="AC204" s="14"/>
    </row>
    <row r="205" spans="18:29" x14ac:dyDescent="0.35">
      <c r="R205" s="39">
        <v>200</v>
      </c>
      <c r="S205" s="14">
        <v>339.6</v>
      </c>
      <c r="T205">
        <f t="shared" ca="1" si="21"/>
        <v>0.67288214786361189</v>
      </c>
      <c r="U205" s="40">
        <v>200</v>
      </c>
      <c r="V205" s="14">
        <v>714.03</v>
      </c>
      <c r="W205">
        <f t="shared" ca="1" si="22"/>
        <v>0.34094359661216722</v>
      </c>
      <c r="X205" s="40">
        <v>200</v>
      </c>
      <c r="Y205" s="14">
        <v>836.7</v>
      </c>
      <c r="Z205">
        <f t="shared" ca="1" si="23"/>
        <v>0.69604806996673541</v>
      </c>
      <c r="AC205" s="14"/>
    </row>
    <row r="206" spans="18:29" x14ac:dyDescent="0.35">
      <c r="R206" s="39"/>
      <c r="S206" s="14"/>
      <c r="U206" s="40">
        <v>201</v>
      </c>
      <c r="V206" s="14">
        <v>571.76</v>
      </c>
      <c r="W206">
        <f t="shared" ca="1" si="22"/>
        <v>0.9129000108094053</v>
      </c>
      <c r="X206" s="40">
        <v>201</v>
      </c>
      <c r="Y206" s="14">
        <v>652.47</v>
      </c>
      <c r="Z206">
        <f t="shared" ca="1" si="23"/>
        <v>0.34771283347445126</v>
      </c>
      <c r="AC206" s="14"/>
    </row>
    <row r="207" spans="18:29" x14ac:dyDescent="0.35">
      <c r="R207" s="39"/>
      <c r="S207" s="14"/>
      <c r="U207" s="40">
        <v>202</v>
      </c>
      <c r="V207" s="14">
        <v>713.61</v>
      </c>
      <c r="W207">
        <f t="shared" ca="1" si="22"/>
        <v>0.64601752802885204</v>
      </c>
      <c r="X207" s="40">
        <v>202</v>
      </c>
      <c r="Y207" s="14">
        <v>765.16</v>
      </c>
      <c r="Z207">
        <f t="shared" ca="1" si="23"/>
        <v>0.55803528481443199</v>
      </c>
      <c r="AC207" s="14">
        <v>528.04</v>
      </c>
    </row>
    <row r="208" spans="18:29" x14ac:dyDescent="0.35">
      <c r="R208" s="39"/>
      <c r="S208" s="14"/>
      <c r="U208" s="40">
        <v>203</v>
      </c>
      <c r="V208" s="14">
        <v>678.71</v>
      </c>
      <c r="W208">
        <f t="shared" ca="1" si="22"/>
        <v>0.48540345135905516</v>
      </c>
      <c r="X208" s="40">
        <v>203</v>
      </c>
      <c r="Y208" s="14">
        <v>741.93</v>
      </c>
      <c r="Z208">
        <f t="shared" ca="1" si="23"/>
        <v>0.48984208609864155</v>
      </c>
      <c r="AC208" s="14">
        <v>373.39</v>
      </c>
    </row>
    <row r="209" spans="18:29" x14ac:dyDescent="0.35">
      <c r="R209" s="39"/>
      <c r="S209" s="14"/>
      <c r="U209" s="40">
        <v>204</v>
      </c>
      <c r="V209" s="14">
        <v>691.66</v>
      </c>
      <c r="W209">
        <f t="shared" ca="1" si="22"/>
        <v>6.9438011459615145E-2</v>
      </c>
      <c r="X209" s="40">
        <v>204</v>
      </c>
      <c r="Y209" s="14">
        <v>728.64</v>
      </c>
      <c r="Z209">
        <f t="shared" ca="1" si="23"/>
        <v>0.57563224012730019</v>
      </c>
      <c r="AC209" s="14">
        <v>611.70000000000005</v>
      </c>
    </row>
    <row r="210" spans="18:29" x14ac:dyDescent="0.35">
      <c r="R210" s="39"/>
      <c r="S210" s="14"/>
      <c r="U210" s="40">
        <v>205</v>
      </c>
      <c r="V210" s="14">
        <v>801.17</v>
      </c>
      <c r="W210">
        <f t="shared" ca="1" si="22"/>
        <v>0.3110476602352843</v>
      </c>
      <c r="X210" s="40">
        <v>205</v>
      </c>
      <c r="Y210" s="14">
        <v>841.58</v>
      </c>
      <c r="Z210">
        <f t="shared" ca="1" si="23"/>
        <v>0.41541926539390606</v>
      </c>
      <c r="AC210" s="14">
        <v>607.92999999999995</v>
      </c>
    </row>
    <row r="211" spans="18:29" x14ac:dyDescent="0.35">
      <c r="R211" s="39"/>
      <c r="S211" s="14"/>
      <c r="U211" s="40">
        <v>206</v>
      </c>
      <c r="V211" s="14">
        <v>568.16</v>
      </c>
      <c r="W211">
        <f t="shared" ca="1" si="22"/>
        <v>0.23261246212102249</v>
      </c>
      <c r="X211" s="40">
        <v>206</v>
      </c>
      <c r="Y211" s="14">
        <v>885.5</v>
      </c>
      <c r="Z211">
        <f t="shared" ca="1" si="23"/>
        <v>0.80414345386290087</v>
      </c>
      <c r="AC211" s="14">
        <v>476.4</v>
      </c>
    </row>
    <row r="212" spans="18:29" x14ac:dyDescent="0.35">
      <c r="R212" s="39"/>
      <c r="S212" s="14"/>
      <c r="U212" s="40">
        <v>207</v>
      </c>
      <c r="V212" s="14">
        <v>482.21</v>
      </c>
      <c r="W212">
        <f t="shared" ca="1" si="22"/>
        <v>0.82939452464510977</v>
      </c>
      <c r="X212" s="40">
        <v>207</v>
      </c>
      <c r="Y212" s="14">
        <v>904.02</v>
      </c>
      <c r="Z212">
        <f t="shared" ca="1" si="23"/>
        <v>0.6670724328098232</v>
      </c>
      <c r="AC212" s="14">
        <v>987.85</v>
      </c>
    </row>
    <row r="213" spans="18:29" x14ac:dyDescent="0.35">
      <c r="R213" s="39"/>
      <c r="S213" s="14"/>
      <c r="U213" s="40">
        <v>208</v>
      </c>
      <c r="V213" s="14">
        <v>718.46</v>
      </c>
      <c r="W213">
        <f t="shared" ca="1" si="22"/>
        <v>0.82143496618140921</v>
      </c>
      <c r="X213" s="40">
        <v>208</v>
      </c>
      <c r="Y213" s="14">
        <v>891.52</v>
      </c>
      <c r="Z213">
        <f t="shared" ca="1" si="23"/>
        <v>0.77341042277397398</v>
      </c>
      <c r="AC213" s="14">
        <v>743.26</v>
      </c>
    </row>
    <row r="214" spans="18:29" x14ac:dyDescent="0.35">
      <c r="R214" s="39"/>
      <c r="S214" s="14"/>
      <c r="U214" s="40">
        <v>209</v>
      </c>
      <c r="V214" s="14">
        <v>749.51</v>
      </c>
      <c r="W214">
        <f t="shared" ca="1" si="22"/>
        <v>0.80561613162228518</v>
      </c>
      <c r="X214" s="40">
        <v>209</v>
      </c>
      <c r="Y214" s="14">
        <v>694.86</v>
      </c>
      <c r="Z214">
        <f t="shared" ca="1" si="23"/>
        <v>9.651292169125425E-2</v>
      </c>
      <c r="AC214" s="14">
        <v>735.93</v>
      </c>
    </row>
    <row r="215" spans="18:29" x14ac:dyDescent="0.35">
      <c r="R215" s="39"/>
      <c r="S215" s="14"/>
      <c r="U215" s="40">
        <v>210</v>
      </c>
      <c r="V215" s="14">
        <v>456.72</v>
      </c>
      <c r="W215">
        <f t="shared" ca="1" si="22"/>
        <v>0.20799414805623762</v>
      </c>
      <c r="X215" s="40">
        <v>210</v>
      </c>
      <c r="Y215" s="14">
        <v>810.97</v>
      </c>
      <c r="Z215">
        <f t="shared" ca="1" si="23"/>
        <v>0.6934244223579471</v>
      </c>
      <c r="AC215" s="14">
        <v>511.48</v>
      </c>
    </row>
    <row r="216" spans="18:29" x14ac:dyDescent="0.35">
      <c r="R216" s="39"/>
      <c r="S216" s="14"/>
      <c r="U216" s="40">
        <v>211</v>
      </c>
      <c r="V216" s="14">
        <v>823.78</v>
      </c>
      <c r="W216">
        <f t="shared" ca="1" si="22"/>
        <v>0.19020972394843605</v>
      </c>
      <c r="X216" s="40">
        <v>211</v>
      </c>
      <c r="Y216" s="14">
        <v>634.27</v>
      </c>
      <c r="Z216">
        <f t="shared" ca="1" si="23"/>
        <v>0.9774471424060952</v>
      </c>
      <c r="AC216" s="14">
        <v>685.23</v>
      </c>
    </row>
    <row r="217" spans="18:29" x14ac:dyDescent="0.35">
      <c r="R217" s="39"/>
      <c r="S217" s="14"/>
      <c r="U217" s="40">
        <v>212</v>
      </c>
      <c r="V217" s="14">
        <v>703.1</v>
      </c>
      <c r="W217">
        <f t="shared" ca="1" si="22"/>
        <v>0.72951318745713012</v>
      </c>
      <c r="X217" s="40">
        <v>212</v>
      </c>
      <c r="Y217" s="14">
        <v>772.49</v>
      </c>
      <c r="Z217">
        <f t="shared" ca="1" si="23"/>
        <v>0.90983206613959933</v>
      </c>
      <c r="AC217" s="14">
        <v>509.88</v>
      </c>
    </row>
    <row r="218" spans="18:29" x14ac:dyDescent="0.35">
      <c r="R218" s="39"/>
      <c r="S218" s="14"/>
      <c r="U218" s="40">
        <v>213</v>
      </c>
      <c r="V218" s="14">
        <v>743.12</v>
      </c>
      <c r="W218">
        <f t="shared" ca="1" si="22"/>
        <v>0.6027229136175879</v>
      </c>
      <c r="X218" s="40">
        <v>213</v>
      </c>
      <c r="Y218" s="14">
        <v>947.13</v>
      </c>
      <c r="Z218">
        <f t="shared" ca="1" si="23"/>
        <v>0.96650709169924409</v>
      </c>
      <c r="AC218" s="14">
        <v>847.54</v>
      </c>
    </row>
    <row r="219" spans="18:29" x14ac:dyDescent="0.35">
      <c r="R219" s="39"/>
      <c r="S219" s="14"/>
      <c r="U219" s="40">
        <v>214</v>
      </c>
      <c r="V219" s="14">
        <v>590.32000000000005</v>
      </c>
      <c r="W219">
        <f t="shared" ca="1" si="22"/>
        <v>0.85135109904612727</v>
      </c>
      <c r="X219" s="40">
        <v>214</v>
      </c>
      <c r="Y219" s="14">
        <v>759.81</v>
      </c>
      <c r="Z219">
        <f t="shared" ca="1" si="23"/>
        <v>0.79671799922487208</v>
      </c>
      <c r="AC219" s="14">
        <v>555.02</v>
      </c>
    </row>
    <row r="220" spans="18:29" x14ac:dyDescent="0.35">
      <c r="R220" s="39"/>
      <c r="S220" s="14"/>
      <c r="U220" s="40">
        <v>215</v>
      </c>
      <c r="V220" s="14">
        <v>556</v>
      </c>
      <c r="W220">
        <f t="shared" ca="1" si="22"/>
        <v>0.78459019931788698</v>
      </c>
      <c r="X220" s="40">
        <v>215</v>
      </c>
      <c r="Y220" s="14">
        <v>781.48</v>
      </c>
      <c r="Z220">
        <f t="shared" ca="1" si="23"/>
        <v>0.1073545553006503</v>
      </c>
      <c r="AC220" s="14">
        <v>495.63</v>
      </c>
    </row>
    <row r="221" spans="18:29" x14ac:dyDescent="0.35">
      <c r="R221" s="39"/>
      <c r="S221" s="14"/>
      <c r="U221" s="40">
        <v>216</v>
      </c>
      <c r="V221" s="14">
        <v>494.69</v>
      </c>
      <c r="W221">
        <f t="shared" ca="1" si="22"/>
        <v>0.84412546835558011</v>
      </c>
      <c r="X221" s="40">
        <v>216</v>
      </c>
      <c r="Y221" s="14">
        <v>924.2</v>
      </c>
      <c r="Z221">
        <f t="shared" ca="1" si="23"/>
        <v>0.90016341669264965</v>
      </c>
      <c r="AC221" s="14">
        <v>879.39</v>
      </c>
    </row>
    <row r="222" spans="18:29" x14ac:dyDescent="0.35">
      <c r="R222" s="39"/>
      <c r="S222" s="14"/>
      <c r="U222" s="40">
        <v>217</v>
      </c>
      <c r="V222" s="14">
        <v>717.9</v>
      </c>
      <c r="W222">
        <f t="shared" ca="1" si="22"/>
        <v>0.48018026281170489</v>
      </c>
      <c r="X222" s="40">
        <v>217</v>
      </c>
      <c r="Y222" s="14">
        <v>1005.99</v>
      </c>
      <c r="Z222">
        <f t="shared" ca="1" si="23"/>
        <v>0.49823559476693391</v>
      </c>
      <c r="AC222" s="14">
        <v>722.94</v>
      </c>
    </row>
    <row r="223" spans="18:29" x14ac:dyDescent="0.35">
      <c r="R223" s="39"/>
      <c r="S223" s="14"/>
      <c r="U223" s="40">
        <v>218</v>
      </c>
      <c r="V223" s="14">
        <v>595.69000000000005</v>
      </c>
      <c r="W223">
        <f t="shared" ca="1" si="22"/>
        <v>0.60636513821848581</v>
      </c>
      <c r="X223" s="40">
        <v>218</v>
      </c>
      <c r="Y223" s="14">
        <v>752.59</v>
      </c>
      <c r="Z223">
        <f t="shared" ca="1" si="23"/>
        <v>0.15140579516071972</v>
      </c>
      <c r="AC223" s="14">
        <v>572.21</v>
      </c>
    </row>
    <row r="224" spans="18:29" x14ac:dyDescent="0.35">
      <c r="R224" s="39"/>
      <c r="S224" s="14"/>
      <c r="U224" s="40">
        <v>219</v>
      </c>
      <c r="V224" s="14">
        <v>680.51</v>
      </c>
      <c r="W224">
        <f t="shared" ca="1" si="22"/>
        <v>0.4934521093763502</v>
      </c>
      <c r="X224" s="40">
        <v>219</v>
      </c>
      <c r="Y224" s="14">
        <v>794.31</v>
      </c>
      <c r="Z224">
        <f t="shared" ca="1" si="23"/>
        <v>0.18677372872906806</v>
      </c>
      <c r="AC224" s="14">
        <v>542.05999999999995</v>
      </c>
    </row>
    <row r="225" spans="18:29" x14ac:dyDescent="0.35">
      <c r="R225" s="39"/>
      <c r="S225" s="14"/>
      <c r="U225" s="40">
        <v>220</v>
      </c>
      <c r="V225" s="14">
        <v>579.28</v>
      </c>
      <c r="W225">
        <f t="shared" ca="1" si="22"/>
        <v>0.1512552057414408</v>
      </c>
      <c r="X225" s="40">
        <v>220</v>
      </c>
      <c r="Y225" s="14">
        <v>789.28</v>
      </c>
      <c r="Z225">
        <f t="shared" ca="1" si="23"/>
        <v>0.5041417229368359</v>
      </c>
      <c r="AC225" s="14">
        <v>521.39</v>
      </c>
    </row>
    <row r="226" spans="18:29" x14ac:dyDescent="0.35">
      <c r="R226" s="39"/>
      <c r="S226" s="14"/>
      <c r="U226" s="40">
        <v>221</v>
      </c>
      <c r="V226" s="14">
        <v>712.77</v>
      </c>
      <c r="W226">
        <f t="shared" ca="1" si="22"/>
        <v>0.89781024962304212</v>
      </c>
      <c r="X226" s="40">
        <v>221</v>
      </c>
      <c r="Y226" s="14">
        <v>743.67</v>
      </c>
      <c r="Z226">
        <f t="shared" ca="1" si="23"/>
        <v>0.60054361566845593</v>
      </c>
      <c r="AC226" s="14">
        <v>668.39</v>
      </c>
    </row>
    <row r="227" spans="18:29" x14ac:dyDescent="0.35">
      <c r="R227" s="39"/>
      <c r="S227" s="14"/>
      <c r="U227" s="40">
        <v>222</v>
      </c>
      <c r="V227" s="14">
        <v>764.7</v>
      </c>
      <c r="W227">
        <f t="shared" ca="1" si="22"/>
        <v>0.33272303043825668</v>
      </c>
      <c r="X227" s="40">
        <v>222</v>
      </c>
      <c r="Y227" s="14">
        <v>710.61</v>
      </c>
      <c r="Z227">
        <f t="shared" ca="1" si="23"/>
        <v>8.2318340442150695E-2</v>
      </c>
      <c r="AC227" s="14">
        <v>734.27</v>
      </c>
    </row>
    <row r="228" spans="18:29" x14ac:dyDescent="0.35">
      <c r="R228" s="39"/>
      <c r="S228" s="14"/>
      <c r="U228" s="40">
        <v>223</v>
      </c>
      <c r="V228" s="14">
        <v>573.95000000000005</v>
      </c>
      <c r="W228">
        <f t="shared" ca="1" si="22"/>
        <v>0.16080872504834454</v>
      </c>
      <c r="X228" s="40">
        <v>223</v>
      </c>
      <c r="Y228" s="14">
        <v>618.29999999999995</v>
      </c>
      <c r="Z228">
        <f t="shared" ca="1" si="23"/>
        <v>0.83813534133456291</v>
      </c>
      <c r="AC228" s="14">
        <v>696.86</v>
      </c>
    </row>
    <row r="229" spans="18:29" x14ac:dyDescent="0.35">
      <c r="R229" s="39"/>
      <c r="S229" s="14"/>
      <c r="U229" s="40">
        <v>224</v>
      </c>
      <c r="V229" s="14">
        <v>917.11</v>
      </c>
      <c r="W229">
        <f t="shared" ca="1" si="22"/>
        <v>0.10478053385749975</v>
      </c>
      <c r="X229" s="40">
        <v>224</v>
      </c>
      <c r="Y229" s="14">
        <v>784.56</v>
      </c>
      <c r="Z229">
        <f t="shared" ca="1" si="23"/>
        <v>0.52525264295550933</v>
      </c>
      <c r="AC229" s="14">
        <v>724.39</v>
      </c>
    </row>
    <row r="230" spans="18:29" x14ac:dyDescent="0.35">
      <c r="R230" s="39"/>
      <c r="S230" s="14"/>
      <c r="U230" s="40">
        <v>225</v>
      </c>
      <c r="V230" s="14">
        <v>859.88</v>
      </c>
      <c r="W230">
        <f t="shared" ca="1" si="22"/>
        <v>0.51498377180479049</v>
      </c>
      <c r="X230" s="40">
        <v>225</v>
      </c>
      <c r="Y230" s="14">
        <v>850.12</v>
      </c>
      <c r="Z230">
        <f t="shared" ca="1" si="23"/>
        <v>0.62289865733183003</v>
      </c>
      <c r="AC230" s="14">
        <v>592.55999999999995</v>
      </c>
    </row>
    <row r="231" spans="18:29" x14ac:dyDescent="0.35">
      <c r="R231" s="39"/>
      <c r="S231" s="14"/>
      <c r="U231" s="40">
        <v>226</v>
      </c>
      <c r="V231" s="14">
        <v>591.65</v>
      </c>
      <c r="W231">
        <f t="shared" ca="1" si="22"/>
        <v>7.4139487021247841E-2</v>
      </c>
      <c r="X231" s="40">
        <v>226</v>
      </c>
      <c r="Y231" s="14">
        <v>704.37</v>
      </c>
      <c r="Z231">
        <f t="shared" ca="1" si="23"/>
        <v>0.42444387689643737</v>
      </c>
      <c r="AC231" s="14">
        <v>448.27</v>
      </c>
    </row>
    <row r="232" spans="18:29" x14ac:dyDescent="0.35">
      <c r="R232" s="39"/>
      <c r="S232" s="14"/>
      <c r="U232" s="40">
        <v>227</v>
      </c>
      <c r="V232" s="14">
        <v>597.19000000000005</v>
      </c>
      <c r="W232">
        <f t="shared" ca="1" si="22"/>
        <v>0.73551506088832408</v>
      </c>
      <c r="X232" s="40">
        <v>227</v>
      </c>
      <c r="Y232" s="14">
        <v>972</v>
      </c>
      <c r="Z232">
        <f t="shared" ca="1" si="23"/>
        <v>8.678242155546223E-2</v>
      </c>
      <c r="AC232" s="14">
        <v>458.55</v>
      </c>
    </row>
    <row r="233" spans="18:29" x14ac:dyDescent="0.35">
      <c r="R233" s="39"/>
      <c r="S233" s="14"/>
      <c r="U233" s="40">
        <v>228</v>
      </c>
      <c r="V233" s="14">
        <v>551.03</v>
      </c>
      <c r="W233">
        <f t="shared" ca="1" si="22"/>
        <v>0.5709912479356527</v>
      </c>
      <c r="X233" s="40">
        <v>228</v>
      </c>
      <c r="Y233" s="14">
        <v>855.39</v>
      </c>
      <c r="Z233">
        <f t="shared" ca="1" si="23"/>
        <v>0.96539302856573772</v>
      </c>
      <c r="AC233" s="14">
        <v>548.41999999999996</v>
      </c>
    </row>
    <row r="234" spans="18:29" x14ac:dyDescent="0.35">
      <c r="R234" s="39"/>
      <c r="S234" s="14"/>
      <c r="U234" s="40">
        <v>229</v>
      </c>
      <c r="V234" s="14">
        <v>685.48</v>
      </c>
      <c r="W234">
        <f t="shared" ca="1" si="22"/>
        <v>0.93983400435562503</v>
      </c>
      <c r="X234" s="40">
        <v>229</v>
      </c>
      <c r="Y234" s="14">
        <v>672.43</v>
      </c>
      <c r="Z234">
        <f t="shared" ca="1" si="23"/>
        <v>0.86063527357769209</v>
      </c>
      <c r="AC234" s="14">
        <v>692.06</v>
      </c>
    </row>
    <row r="235" spans="18:29" x14ac:dyDescent="0.35">
      <c r="R235" s="39"/>
      <c r="S235" s="14"/>
      <c r="U235" s="40">
        <v>230</v>
      </c>
      <c r="V235" s="14">
        <v>772.5</v>
      </c>
      <c r="W235">
        <f t="shared" ca="1" si="22"/>
        <v>6.7787730515491029E-2</v>
      </c>
      <c r="X235" s="40">
        <v>230</v>
      </c>
      <c r="Y235" s="14">
        <v>719.05</v>
      </c>
      <c r="Z235">
        <f t="shared" ca="1" si="23"/>
        <v>0.79461860292231346</v>
      </c>
      <c r="AC235" s="14">
        <v>493.64</v>
      </c>
    </row>
    <row r="236" spans="18:29" x14ac:dyDescent="0.35">
      <c r="R236" s="39"/>
      <c r="S236" s="14"/>
      <c r="U236" s="40">
        <v>231</v>
      </c>
      <c r="V236" s="14">
        <v>599.04</v>
      </c>
      <c r="W236">
        <f t="shared" ca="1" si="22"/>
        <v>0.24039380342505146</v>
      </c>
      <c r="X236" s="40">
        <v>231</v>
      </c>
      <c r="Y236" s="14">
        <v>673.11</v>
      </c>
      <c r="Z236">
        <f t="shared" ca="1" si="23"/>
        <v>0.72911775272160972</v>
      </c>
      <c r="AC236" s="14">
        <v>621.22</v>
      </c>
    </row>
    <row r="237" spans="18:29" x14ac:dyDescent="0.35">
      <c r="R237" s="39"/>
      <c r="S237" s="14"/>
      <c r="U237" s="40">
        <v>232</v>
      </c>
      <c r="V237" s="14">
        <v>734.25</v>
      </c>
      <c r="W237">
        <f t="shared" ca="1" si="22"/>
        <v>0.19407183393885996</v>
      </c>
      <c r="X237" s="40">
        <v>232</v>
      </c>
      <c r="Y237" s="14">
        <v>743.99</v>
      </c>
      <c r="Z237">
        <f t="shared" ca="1" si="23"/>
        <v>0.549550158503608</v>
      </c>
      <c r="AC237" s="14">
        <v>474.85</v>
      </c>
    </row>
    <row r="238" spans="18:29" x14ac:dyDescent="0.35">
      <c r="R238" s="39"/>
      <c r="S238" s="14"/>
      <c r="U238" s="40">
        <v>233</v>
      </c>
      <c r="V238" s="14">
        <v>390.36</v>
      </c>
      <c r="W238">
        <f t="shared" ca="1" si="22"/>
        <v>2.6008422515442664E-2</v>
      </c>
      <c r="X238" s="40">
        <v>233</v>
      </c>
      <c r="Y238" s="14">
        <v>838.62</v>
      </c>
      <c r="Z238">
        <f t="shared" ca="1" si="23"/>
        <v>0.63537004567359556</v>
      </c>
      <c r="AC238" s="14">
        <v>812.94</v>
      </c>
    </row>
    <row r="239" spans="18:29" x14ac:dyDescent="0.35">
      <c r="R239" s="39"/>
      <c r="S239" s="14"/>
      <c r="U239" s="40">
        <v>234</v>
      </c>
      <c r="V239" s="14">
        <v>781.96</v>
      </c>
      <c r="W239">
        <f t="shared" ca="1" si="22"/>
        <v>0.80503267417342061</v>
      </c>
      <c r="X239" s="40">
        <v>234</v>
      </c>
      <c r="Y239" s="14">
        <v>917.85</v>
      </c>
      <c r="Z239">
        <f t="shared" ca="1" si="23"/>
        <v>0.36621401565760792</v>
      </c>
      <c r="AC239" s="14">
        <v>676.58</v>
      </c>
    </row>
    <row r="240" spans="18:29" x14ac:dyDescent="0.35">
      <c r="R240" s="39"/>
      <c r="S240" s="14"/>
      <c r="U240" s="40">
        <v>235</v>
      </c>
      <c r="V240" s="14">
        <v>660.67</v>
      </c>
      <c r="W240">
        <f t="shared" ca="1" si="22"/>
        <v>0.45206617823847772</v>
      </c>
      <c r="X240" s="40">
        <v>235</v>
      </c>
      <c r="Y240" s="14">
        <v>940.72</v>
      </c>
      <c r="Z240">
        <f t="shared" ca="1" si="23"/>
        <v>0.29842794031458475</v>
      </c>
      <c r="AC240" s="14">
        <v>549.97</v>
      </c>
    </row>
    <row r="241" spans="18:29" x14ac:dyDescent="0.35">
      <c r="R241" s="39"/>
      <c r="S241" s="14"/>
      <c r="U241" s="40">
        <v>236</v>
      </c>
      <c r="V241" s="14">
        <v>661.62</v>
      </c>
      <c r="W241">
        <f t="shared" ca="1" si="22"/>
        <v>0.20289140869902567</v>
      </c>
      <c r="X241" s="40">
        <v>236</v>
      </c>
      <c r="Y241" s="14">
        <v>908.15</v>
      </c>
      <c r="Z241">
        <f t="shared" ca="1" si="23"/>
        <v>0.59912629139854501</v>
      </c>
      <c r="AC241" s="14">
        <v>707.1</v>
      </c>
    </row>
    <row r="242" spans="18:29" x14ac:dyDescent="0.35">
      <c r="R242" s="39"/>
      <c r="S242" s="14"/>
      <c r="U242" s="40">
        <v>237</v>
      </c>
      <c r="V242" s="14">
        <v>701.07</v>
      </c>
      <c r="W242">
        <f t="shared" ca="1" si="22"/>
        <v>4.157563266355524E-3</v>
      </c>
      <c r="X242" s="40">
        <v>237</v>
      </c>
      <c r="Y242" s="14">
        <v>672.13</v>
      </c>
      <c r="Z242">
        <f t="shared" ca="1" si="23"/>
        <v>0.18388144780126503</v>
      </c>
      <c r="AC242" s="14">
        <v>654.07000000000005</v>
      </c>
    </row>
    <row r="243" spans="18:29" x14ac:dyDescent="0.35">
      <c r="R243" s="39"/>
      <c r="S243" s="14"/>
      <c r="U243" s="40">
        <v>238</v>
      </c>
      <c r="V243" s="14">
        <v>831.88</v>
      </c>
      <c r="W243">
        <f t="shared" ca="1" si="22"/>
        <v>0.15767201393712749</v>
      </c>
      <c r="X243" s="40">
        <v>238</v>
      </c>
      <c r="Y243" s="14">
        <v>758.87</v>
      </c>
      <c r="Z243">
        <f t="shared" ca="1" si="23"/>
        <v>0.18060910365924154</v>
      </c>
      <c r="AC243" s="14">
        <v>677.7</v>
      </c>
    </row>
    <row r="244" spans="18:29" x14ac:dyDescent="0.35">
      <c r="R244" s="39"/>
      <c r="S244" s="14"/>
      <c r="U244" s="40">
        <v>239</v>
      </c>
      <c r="V244" s="14">
        <v>675.57</v>
      </c>
      <c r="W244">
        <f t="shared" ca="1" si="22"/>
        <v>0.43055277458204166</v>
      </c>
      <c r="X244" s="40">
        <v>239</v>
      </c>
      <c r="Y244" s="14">
        <v>884.13</v>
      </c>
      <c r="Z244">
        <f t="shared" ca="1" si="23"/>
        <v>0.49453781158726218</v>
      </c>
      <c r="AC244" s="14">
        <v>551.05999999999995</v>
      </c>
    </row>
    <row r="245" spans="18:29" x14ac:dyDescent="0.35">
      <c r="R245" s="39"/>
      <c r="S245" s="14"/>
      <c r="U245" s="40">
        <v>240</v>
      </c>
      <c r="V245" s="14">
        <v>761.38</v>
      </c>
      <c r="W245">
        <f t="shared" ca="1" si="22"/>
        <v>0.99410235511596035</v>
      </c>
      <c r="X245" s="40">
        <v>240</v>
      </c>
      <c r="Y245" s="14">
        <v>735.87</v>
      </c>
      <c r="Z245">
        <f t="shared" ca="1" si="23"/>
        <v>0.89730066820280452</v>
      </c>
      <c r="AC245" s="14">
        <v>545.54</v>
      </c>
    </row>
    <row r="246" spans="18:29" x14ac:dyDescent="0.35">
      <c r="R246" s="39"/>
      <c r="S246" s="14"/>
      <c r="U246" s="40">
        <v>241</v>
      </c>
      <c r="V246" s="14">
        <v>457.92</v>
      </c>
      <c r="W246">
        <f t="shared" ca="1" si="22"/>
        <v>0.17792590659666074</v>
      </c>
      <c r="X246" s="40">
        <v>241</v>
      </c>
      <c r="Y246" s="14">
        <v>721.76</v>
      </c>
      <c r="Z246">
        <f t="shared" ca="1" si="23"/>
        <v>0.63898819782492833</v>
      </c>
      <c r="AC246" s="14">
        <v>591.42999999999995</v>
      </c>
    </row>
    <row r="247" spans="18:29" x14ac:dyDescent="0.35">
      <c r="R247" s="39"/>
      <c r="S247" s="14"/>
      <c r="U247" s="40">
        <v>242</v>
      </c>
      <c r="V247" s="14">
        <v>606.69000000000005</v>
      </c>
      <c r="W247">
        <f t="shared" ca="1" si="22"/>
        <v>0.93406500843167417</v>
      </c>
      <c r="X247" s="40">
        <v>242</v>
      </c>
      <c r="Y247" s="14">
        <v>1087.18</v>
      </c>
      <c r="Z247">
        <f t="shared" ca="1" si="23"/>
        <v>1.3640609412548299E-2</v>
      </c>
      <c r="AC247" s="14">
        <v>428.99</v>
      </c>
    </row>
    <row r="248" spans="18:29" x14ac:dyDescent="0.35">
      <c r="R248" s="39"/>
      <c r="S248" s="14"/>
      <c r="U248" s="40">
        <v>243</v>
      </c>
      <c r="V248" s="14">
        <v>444.17</v>
      </c>
      <c r="W248">
        <f t="shared" ca="1" si="22"/>
        <v>0.15985912858987217</v>
      </c>
      <c r="X248" s="40">
        <v>243</v>
      </c>
      <c r="Y248" s="14">
        <v>803.86</v>
      </c>
      <c r="Z248">
        <f t="shared" ca="1" si="23"/>
        <v>0.28486477065089866</v>
      </c>
      <c r="AC248" s="14">
        <v>764.51</v>
      </c>
    </row>
    <row r="249" spans="18:29" x14ac:dyDescent="0.35">
      <c r="R249" s="39"/>
      <c r="S249" s="14"/>
      <c r="U249" s="40">
        <v>244</v>
      </c>
      <c r="V249" s="14">
        <v>567.73</v>
      </c>
      <c r="W249">
        <f t="shared" ca="1" si="22"/>
        <v>0.14434539779526889</v>
      </c>
      <c r="X249" s="40">
        <v>244</v>
      </c>
      <c r="Y249" s="14">
        <v>642.36</v>
      </c>
      <c r="Z249">
        <f t="shared" ca="1" si="23"/>
        <v>0.2249600164172989</v>
      </c>
      <c r="AC249" s="14">
        <v>620.13</v>
      </c>
    </row>
    <row r="250" spans="18:29" x14ac:dyDescent="0.35">
      <c r="R250" s="39"/>
      <c r="S250" s="14"/>
      <c r="U250" s="40">
        <v>245</v>
      </c>
      <c r="V250" s="14">
        <v>844.21</v>
      </c>
      <c r="W250">
        <f t="shared" ca="1" si="22"/>
        <v>0.9606010593981078</v>
      </c>
      <c r="X250" s="40">
        <v>245</v>
      </c>
      <c r="Y250" s="14">
        <v>879.46</v>
      </c>
      <c r="Z250">
        <f t="shared" ca="1" si="23"/>
        <v>0.48767242329187233</v>
      </c>
      <c r="AC250" s="14">
        <v>753.54</v>
      </c>
    </row>
    <row r="251" spans="18:29" x14ac:dyDescent="0.35">
      <c r="R251" s="39"/>
      <c r="S251" s="14"/>
      <c r="U251" s="40">
        <v>246</v>
      </c>
      <c r="V251" s="14">
        <v>684.42</v>
      </c>
      <c r="W251">
        <f t="shared" ca="1" si="22"/>
        <v>0.62242272371969853</v>
      </c>
      <c r="X251" s="40">
        <v>246</v>
      </c>
      <c r="Y251" s="14">
        <v>643.83000000000004</v>
      </c>
      <c r="Z251">
        <f t="shared" ca="1" si="23"/>
        <v>0.19750522401016957</v>
      </c>
      <c r="AC251" s="14">
        <v>659.53</v>
      </c>
    </row>
    <row r="252" spans="18:29" x14ac:dyDescent="0.35">
      <c r="R252" s="39"/>
      <c r="S252" s="14"/>
      <c r="U252" s="40">
        <v>247</v>
      </c>
      <c r="V252" s="14">
        <v>939.51</v>
      </c>
      <c r="W252">
        <f t="shared" ca="1" si="22"/>
        <v>0.8239868339839953</v>
      </c>
      <c r="X252" s="40">
        <v>247</v>
      </c>
      <c r="Y252" s="14">
        <v>928.5</v>
      </c>
      <c r="Z252">
        <f t="shared" ca="1" si="23"/>
        <v>0.32565384471739389</v>
      </c>
      <c r="AC252" s="14">
        <v>547.19000000000005</v>
      </c>
    </row>
    <row r="253" spans="18:29" x14ac:dyDescent="0.35">
      <c r="R253" s="39"/>
      <c r="S253" s="14"/>
      <c r="U253" s="40">
        <v>248</v>
      </c>
      <c r="V253" s="14">
        <v>608.08000000000004</v>
      </c>
      <c r="W253">
        <f t="shared" ca="1" si="22"/>
        <v>0.69771885679423173</v>
      </c>
      <c r="X253" s="40">
        <v>248</v>
      </c>
      <c r="Y253" s="14">
        <v>901.48</v>
      </c>
      <c r="Z253">
        <f t="shared" ca="1" si="23"/>
        <v>0.74620809713735337</v>
      </c>
      <c r="AC253" s="14">
        <v>813.59</v>
      </c>
    </row>
    <row r="254" spans="18:29" x14ac:dyDescent="0.35">
      <c r="R254" s="39"/>
      <c r="S254" s="14"/>
      <c r="U254" s="40">
        <v>249</v>
      </c>
      <c r="V254" s="14">
        <v>792.95</v>
      </c>
      <c r="W254">
        <f t="shared" ca="1" si="22"/>
        <v>0.39634498556312447</v>
      </c>
      <c r="X254" s="40">
        <v>249</v>
      </c>
      <c r="Y254" s="14">
        <v>900.99</v>
      </c>
      <c r="Z254">
        <f t="shared" ca="1" si="23"/>
        <v>0.25795047533009863</v>
      </c>
      <c r="AC254" s="14">
        <v>693.73</v>
      </c>
    </row>
    <row r="255" spans="18:29" x14ac:dyDescent="0.35">
      <c r="R255" s="39"/>
      <c r="S255" s="14"/>
      <c r="U255" s="40">
        <v>250</v>
      </c>
      <c r="V255" s="14">
        <v>710.19</v>
      </c>
      <c r="W255">
        <f t="shared" ca="1" si="22"/>
        <v>0.61898942836231197</v>
      </c>
      <c r="X255" s="40">
        <v>250</v>
      </c>
      <c r="Y255" s="14">
        <v>786.31</v>
      </c>
      <c r="Z255">
        <f t="shared" ca="1" si="23"/>
        <v>0.53659238967346856</v>
      </c>
      <c r="AC255" s="14">
        <v>507.71</v>
      </c>
    </row>
    <row r="256" spans="18:29" x14ac:dyDescent="0.35">
      <c r="R256" s="39"/>
      <c r="S256" s="14"/>
      <c r="U256" s="40">
        <v>251</v>
      </c>
      <c r="V256" s="14">
        <v>687.4</v>
      </c>
      <c r="W256">
        <f t="shared" ca="1" si="22"/>
        <v>0.58932546065665503</v>
      </c>
      <c r="X256" s="40">
        <v>251</v>
      </c>
      <c r="Y256" s="14">
        <v>755.73</v>
      </c>
      <c r="Z256">
        <f t="shared" ca="1" si="23"/>
        <v>0.56008118839008159</v>
      </c>
      <c r="AC256" s="14">
        <v>459.26</v>
      </c>
    </row>
    <row r="257" spans="18:29" x14ac:dyDescent="0.35">
      <c r="R257" s="39"/>
      <c r="S257" s="14"/>
      <c r="U257" s="40">
        <v>252</v>
      </c>
      <c r="V257" s="14">
        <v>739.26</v>
      </c>
      <c r="W257">
        <f t="shared" ca="1" si="22"/>
        <v>0.63373114234685168</v>
      </c>
      <c r="X257" s="40">
        <v>252</v>
      </c>
      <c r="Y257" s="14">
        <v>773.35</v>
      </c>
      <c r="Z257">
        <f t="shared" ca="1" si="23"/>
        <v>0.7952961894199555</v>
      </c>
      <c r="AC257" s="14">
        <v>517.38</v>
      </c>
    </row>
    <row r="258" spans="18:29" x14ac:dyDescent="0.35">
      <c r="R258" s="39"/>
      <c r="S258" s="14"/>
      <c r="U258" s="40">
        <v>253</v>
      </c>
      <c r="V258" s="14">
        <v>736.82</v>
      </c>
      <c r="W258">
        <f t="shared" ca="1" si="22"/>
        <v>0.15298529184133647</v>
      </c>
      <c r="X258" s="40">
        <v>253</v>
      </c>
      <c r="Y258" s="14">
        <v>892.07</v>
      </c>
      <c r="Z258">
        <f t="shared" ca="1" si="23"/>
        <v>0.76851394889628288</v>
      </c>
      <c r="AC258" s="14">
        <v>631.72</v>
      </c>
    </row>
    <row r="259" spans="18:29" x14ac:dyDescent="0.35">
      <c r="R259" s="39"/>
      <c r="S259" s="14"/>
      <c r="U259" s="40">
        <v>254</v>
      </c>
      <c r="V259" s="14">
        <v>656.9</v>
      </c>
      <c r="W259">
        <f t="shared" ca="1" si="22"/>
        <v>0.42149517724791918</v>
      </c>
      <c r="X259" s="40">
        <v>254</v>
      </c>
      <c r="Y259" s="14">
        <v>652.9</v>
      </c>
      <c r="Z259">
        <f t="shared" ca="1" si="23"/>
        <v>0.94660440966975445</v>
      </c>
      <c r="AC259" s="14">
        <v>687.89</v>
      </c>
    </row>
    <row r="260" spans="18:29" x14ac:dyDescent="0.35">
      <c r="R260" s="39"/>
      <c r="S260" s="14"/>
      <c r="U260" s="40">
        <v>255</v>
      </c>
      <c r="V260" s="14">
        <v>495.76</v>
      </c>
      <c r="W260">
        <f t="shared" ca="1" si="22"/>
        <v>8.8770730134244857E-2</v>
      </c>
      <c r="X260" s="40">
        <v>255</v>
      </c>
      <c r="Y260" s="14">
        <v>806.79</v>
      </c>
      <c r="Z260">
        <f t="shared" ca="1" si="23"/>
        <v>0.47925248917677687</v>
      </c>
      <c r="AC260" s="14">
        <v>790.97</v>
      </c>
    </row>
    <row r="261" spans="18:29" x14ac:dyDescent="0.35">
      <c r="R261" s="39"/>
      <c r="S261" s="14"/>
      <c r="U261" s="40">
        <v>256</v>
      </c>
      <c r="V261" s="14">
        <v>672.22</v>
      </c>
      <c r="W261">
        <f t="shared" ca="1" si="22"/>
        <v>0.2552920876649567</v>
      </c>
      <c r="X261" s="40">
        <v>256</v>
      </c>
      <c r="Y261" s="14">
        <v>1032.47</v>
      </c>
      <c r="Z261">
        <f t="shared" ca="1" si="23"/>
        <v>0.93853244636744071</v>
      </c>
      <c r="AC261" s="14">
        <v>653.04</v>
      </c>
    </row>
    <row r="262" spans="18:29" x14ac:dyDescent="0.35">
      <c r="R262" s="39"/>
      <c r="S262" s="14"/>
      <c r="U262" s="40">
        <v>257</v>
      </c>
      <c r="V262" s="14">
        <v>527.29999999999995</v>
      </c>
      <c r="W262">
        <f t="shared" ref="W262:W305" ca="1" si="24">RAND()</f>
        <v>0.39838631420980297</v>
      </c>
      <c r="X262" s="40">
        <v>257</v>
      </c>
      <c r="Y262" s="14">
        <v>636.87</v>
      </c>
      <c r="Z262">
        <f t="shared" ref="Z262:Z325" ca="1" si="25">RAND()</f>
        <v>0.78355216691247365</v>
      </c>
      <c r="AC262" s="14">
        <v>470.44</v>
      </c>
    </row>
    <row r="263" spans="18:29" x14ac:dyDescent="0.35">
      <c r="R263" s="39"/>
      <c r="S263" s="14"/>
      <c r="U263" s="40">
        <v>258</v>
      </c>
      <c r="V263" s="14">
        <v>566.16</v>
      </c>
      <c r="W263">
        <f t="shared" ca="1" si="24"/>
        <v>0.29339739220454264</v>
      </c>
      <c r="X263" s="40">
        <v>258</v>
      </c>
      <c r="Y263" s="14">
        <v>936.24</v>
      </c>
      <c r="Z263">
        <f t="shared" ca="1" si="25"/>
        <v>0.68502985101085534</v>
      </c>
      <c r="AC263" s="14">
        <v>374.29</v>
      </c>
    </row>
    <row r="264" spans="18:29" x14ac:dyDescent="0.35">
      <c r="R264" s="39"/>
      <c r="S264" s="14"/>
      <c r="U264" s="40">
        <v>259</v>
      </c>
      <c r="V264" s="14">
        <v>812.28</v>
      </c>
      <c r="W264">
        <f t="shared" ca="1" si="24"/>
        <v>0.36970443386342733</v>
      </c>
      <c r="X264" s="40">
        <v>259</v>
      </c>
      <c r="Y264" s="14">
        <v>644.48</v>
      </c>
      <c r="Z264">
        <f t="shared" ca="1" si="25"/>
        <v>0.81479248091158862</v>
      </c>
      <c r="AC264" s="14">
        <v>780.6</v>
      </c>
    </row>
    <row r="265" spans="18:29" x14ac:dyDescent="0.35">
      <c r="R265" s="39"/>
      <c r="S265" s="14"/>
      <c r="U265" s="40">
        <v>260</v>
      </c>
      <c r="V265" s="14">
        <v>390.51</v>
      </c>
      <c r="W265">
        <f t="shared" ca="1" si="24"/>
        <v>0.46436983337068394</v>
      </c>
      <c r="X265" s="40">
        <v>260</v>
      </c>
      <c r="Y265" s="14">
        <v>830.34</v>
      </c>
      <c r="Z265">
        <f t="shared" ca="1" si="25"/>
        <v>0.91107164025651055</v>
      </c>
      <c r="AC265" s="14">
        <v>508.67</v>
      </c>
    </row>
    <row r="266" spans="18:29" x14ac:dyDescent="0.35">
      <c r="R266" s="39"/>
      <c r="S266" s="14"/>
      <c r="U266" s="40">
        <v>261</v>
      </c>
      <c r="V266" s="14">
        <v>833.68</v>
      </c>
      <c r="W266">
        <f t="shared" ca="1" si="24"/>
        <v>0.52710013516636878</v>
      </c>
      <c r="X266" s="40">
        <v>261</v>
      </c>
      <c r="Y266" s="14">
        <v>885.42</v>
      </c>
      <c r="Z266">
        <f t="shared" ca="1" si="25"/>
        <v>0.7044945016502443</v>
      </c>
      <c r="AC266" s="14">
        <v>514.02</v>
      </c>
    </row>
    <row r="267" spans="18:29" x14ac:dyDescent="0.35">
      <c r="R267" s="39"/>
      <c r="S267" s="14"/>
      <c r="U267" s="40">
        <v>262</v>
      </c>
      <c r="V267" s="14">
        <v>647.04</v>
      </c>
      <c r="W267">
        <f t="shared" ca="1" si="24"/>
        <v>0.63929656647163913</v>
      </c>
      <c r="X267" s="40">
        <v>262</v>
      </c>
      <c r="Y267" s="14">
        <v>871.44</v>
      </c>
      <c r="Z267">
        <f t="shared" ca="1" si="25"/>
        <v>0.59299549936700247</v>
      </c>
      <c r="AC267" s="14">
        <v>582.57000000000005</v>
      </c>
    </row>
    <row r="268" spans="18:29" x14ac:dyDescent="0.35">
      <c r="R268" s="39"/>
      <c r="S268" s="14"/>
      <c r="U268" s="40">
        <v>263</v>
      </c>
      <c r="V268" s="14">
        <v>635.67999999999995</v>
      </c>
      <c r="W268">
        <f t="shared" ca="1" si="24"/>
        <v>0.20180221397264275</v>
      </c>
      <c r="X268" s="40">
        <v>263</v>
      </c>
      <c r="Y268" s="14">
        <v>706.37</v>
      </c>
      <c r="Z268">
        <f t="shared" ca="1" si="25"/>
        <v>0.17505364627179043</v>
      </c>
      <c r="AC268" s="14">
        <v>796.52</v>
      </c>
    </row>
    <row r="269" spans="18:29" x14ac:dyDescent="0.35">
      <c r="R269" s="39"/>
      <c r="S269" s="14"/>
      <c r="U269" s="40">
        <v>264</v>
      </c>
      <c r="V269" s="14">
        <v>687.41</v>
      </c>
      <c r="W269">
        <f t="shared" ca="1" si="24"/>
        <v>0.33174048740085604</v>
      </c>
      <c r="X269" s="40">
        <v>264</v>
      </c>
      <c r="Y269" s="14">
        <v>844.79</v>
      </c>
      <c r="Z269">
        <f t="shared" ca="1" si="25"/>
        <v>0.33554514943152181</v>
      </c>
      <c r="AC269" s="14">
        <v>567.70000000000005</v>
      </c>
    </row>
    <row r="270" spans="18:29" x14ac:dyDescent="0.35">
      <c r="R270" s="39"/>
      <c r="S270" s="14"/>
      <c r="U270" s="40">
        <v>265</v>
      </c>
      <c r="V270" s="14">
        <v>584.1</v>
      </c>
      <c r="W270">
        <f t="shared" ca="1" si="24"/>
        <v>0.79357604157236239</v>
      </c>
      <c r="X270" s="40">
        <v>265</v>
      </c>
      <c r="Y270" s="14">
        <v>909.24</v>
      </c>
      <c r="Z270">
        <f t="shared" ca="1" si="25"/>
        <v>0.81634518273484669</v>
      </c>
      <c r="AC270" s="14">
        <v>706.03</v>
      </c>
    </row>
    <row r="271" spans="18:29" x14ac:dyDescent="0.35">
      <c r="R271" s="39"/>
      <c r="S271" s="14"/>
      <c r="U271" s="40">
        <v>266</v>
      </c>
      <c r="V271" s="14">
        <v>698.65</v>
      </c>
      <c r="W271">
        <f t="shared" ca="1" si="24"/>
        <v>0.68481701589943444</v>
      </c>
      <c r="X271" s="40">
        <v>266</v>
      </c>
      <c r="Y271" s="14">
        <v>690.89</v>
      </c>
      <c r="Z271">
        <f t="shared" ca="1" si="25"/>
        <v>0.72618257955802767</v>
      </c>
      <c r="AC271" s="14">
        <v>509.55</v>
      </c>
    </row>
    <row r="272" spans="18:29" x14ac:dyDescent="0.35">
      <c r="R272" s="39"/>
      <c r="S272" s="14"/>
      <c r="U272" s="40">
        <v>267</v>
      </c>
      <c r="V272" s="14">
        <v>489.85</v>
      </c>
      <c r="W272">
        <f t="shared" ca="1" si="24"/>
        <v>0.85504382821188851</v>
      </c>
      <c r="X272" s="40">
        <v>267</v>
      </c>
      <c r="Y272" s="14">
        <v>583.30999999999995</v>
      </c>
      <c r="Z272">
        <f t="shared" ca="1" si="25"/>
        <v>0.52057048351140223</v>
      </c>
      <c r="AC272" s="14">
        <v>760.95</v>
      </c>
    </row>
    <row r="273" spans="18:29" x14ac:dyDescent="0.35">
      <c r="R273" s="39"/>
      <c r="S273" s="14"/>
      <c r="U273" s="40">
        <v>268</v>
      </c>
      <c r="V273" s="14">
        <v>630.74</v>
      </c>
      <c r="W273">
        <f t="shared" ca="1" si="24"/>
        <v>0.35926872161850087</v>
      </c>
      <c r="X273" s="40">
        <v>268</v>
      </c>
      <c r="Y273" s="14">
        <v>684.07</v>
      </c>
      <c r="Z273">
        <f t="shared" ca="1" si="25"/>
        <v>0.9763310585760635</v>
      </c>
      <c r="AC273" s="14">
        <v>570.63</v>
      </c>
    </row>
    <row r="274" spans="18:29" x14ac:dyDescent="0.35">
      <c r="R274" s="39"/>
      <c r="S274" s="14"/>
      <c r="U274" s="40">
        <v>269</v>
      </c>
      <c r="V274" s="14">
        <v>615.78</v>
      </c>
      <c r="W274">
        <f t="shared" ca="1" si="24"/>
        <v>0.92416016923282607</v>
      </c>
      <c r="X274" s="40">
        <v>269</v>
      </c>
      <c r="Y274" s="14">
        <v>895.13</v>
      </c>
      <c r="Z274">
        <f t="shared" ca="1" si="25"/>
        <v>0.69976738900058277</v>
      </c>
      <c r="AC274" s="14">
        <v>756.53</v>
      </c>
    </row>
    <row r="275" spans="18:29" x14ac:dyDescent="0.35">
      <c r="R275" s="39"/>
      <c r="S275" s="14"/>
      <c r="U275" s="40">
        <v>270</v>
      </c>
      <c r="V275" s="14">
        <v>527.89</v>
      </c>
      <c r="W275">
        <f t="shared" ca="1" si="24"/>
        <v>0.9459746425686989</v>
      </c>
      <c r="X275" s="40">
        <v>270</v>
      </c>
      <c r="Y275" s="14">
        <v>766.68</v>
      </c>
      <c r="Z275">
        <f t="shared" ca="1" si="25"/>
        <v>0.29514299676570244</v>
      </c>
      <c r="AC275" s="14">
        <v>634.70000000000005</v>
      </c>
    </row>
    <row r="276" spans="18:29" x14ac:dyDescent="0.35">
      <c r="R276" s="39"/>
      <c r="S276" s="14"/>
      <c r="U276" s="40">
        <v>271</v>
      </c>
      <c r="V276" s="14">
        <v>584.22</v>
      </c>
      <c r="W276">
        <f t="shared" ca="1" si="24"/>
        <v>0.57084161990167448</v>
      </c>
      <c r="X276" s="40">
        <v>271</v>
      </c>
      <c r="Y276" s="14">
        <v>927.02</v>
      </c>
      <c r="Z276">
        <f t="shared" ca="1" si="25"/>
        <v>6.9438347653989596E-2</v>
      </c>
      <c r="AC276" s="14">
        <v>843.7</v>
      </c>
    </row>
    <row r="277" spans="18:29" x14ac:dyDescent="0.35">
      <c r="R277" s="39"/>
      <c r="S277" s="14"/>
      <c r="U277" s="40">
        <v>272</v>
      </c>
      <c r="V277" s="14">
        <v>520.26</v>
      </c>
      <c r="W277">
        <f t="shared" ca="1" si="24"/>
        <v>0.15636798372646143</v>
      </c>
      <c r="X277" s="40">
        <v>272</v>
      </c>
      <c r="Y277" s="14">
        <v>660.06</v>
      </c>
      <c r="Z277">
        <f t="shared" ca="1" si="25"/>
        <v>0.15113035433642252</v>
      </c>
      <c r="AC277" s="14">
        <v>763.73</v>
      </c>
    </row>
    <row r="278" spans="18:29" x14ac:dyDescent="0.35">
      <c r="R278" s="39"/>
      <c r="S278" s="14"/>
      <c r="U278" s="40">
        <v>273</v>
      </c>
      <c r="V278" s="14">
        <v>688.93</v>
      </c>
      <c r="W278">
        <f t="shared" ca="1" si="24"/>
        <v>0.36250609294050229</v>
      </c>
      <c r="X278" s="40">
        <v>273</v>
      </c>
      <c r="Y278" s="14">
        <v>672.43</v>
      </c>
      <c r="Z278">
        <f t="shared" ca="1" si="25"/>
        <v>0.19623649351850958</v>
      </c>
      <c r="AC278" s="14">
        <v>615.17999999999995</v>
      </c>
    </row>
    <row r="279" spans="18:29" x14ac:dyDescent="0.35">
      <c r="R279" s="39"/>
      <c r="S279" s="14"/>
      <c r="U279" s="40">
        <v>274</v>
      </c>
      <c r="V279" s="14">
        <v>746.42</v>
      </c>
      <c r="W279">
        <f t="shared" ca="1" si="24"/>
        <v>0.8894662146861565</v>
      </c>
      <c r="X279" s="40">
        <v>274</v>
      </c>
      <c r="Y279" s="14">
        <v>661.45</v>
      </c>
      <c r="Z279">
        <f t="shared" ca="1" si="25"/>
        <v>0.90244045983479892</v>
      </c>
      <c r="AC279" s="14">
        <v>549.07000000000005</v>
      </c>
    </row>
    <row r="280" spans="18:29" x14ac:dyDescent="0.35">
      <c r="R280" s="39"/>
      <c r="S280" s="14"/>
      <c r="U280" s="40">
        <v>275</v>
      </c>
      <c r="V280" s="14">
        <v>666.03</v>
      </c>
      <c r="W280">
        <f t="shared" ca="1" si="24"/>
        <v>0.46695571704544303</v>
      </c>
      <c r="X280" s="40">
        <v>275</v>
      </c>
      <c r="Y280" s="14">
        <v>662.4</v>
      </c>
      <c r="Z280">
        <f t="shared" ca="1" si="25"/>
        <v>0.38932407915605305</v>
      </c>
      <c r="AC280" s="14">
        <v>792.59</v>
      </c>
    </row>
    <row r="281" spans="18:29" x14ac:dyDescent="0.35">
      <c r="R281" s="39"/>
      <c r="S281" s="14"/>
      <c r="U281" s="40">
        <v>276</v>
      </c>
      <c r="V281" s="14">
        <v>487.35</v>
      </c>
      <c r="W281">
        <f t="shared" ca="1" si="24"/>
        <v>0.40804914123713665</v>
      </c>
      <c r="X281" s="40">
        <v>276</v>
      </c>
      <c r="Y281" s="14">
        <v>769.25</v>
      </c>
      <c r="Z281">
        <f t="shared" ca="1" si="25"/>
        <v>0.17161745636109593</v>
      </c>
      <c r="AC281" s="14">
        <v>643.46</v>
      </c>
    </row>
    <row r="282" spans="18:29" x14ac:dyDescent="0.35">
      <c r="R282" s="39"/>
      <c r="S282" s="14"/>
      <c r="U282" s="40">
        <v>277</v>
      </c>
      <c r="V282" s="14">
        <v>664.56</v>
      </c>
      <c r="W282">
        <f t="shared" ca="1" si="24"/>
        <v>0.72634642888153444</v>
      </c>
      <c r="X282" s="40">
        <v>277</v>
      </c>
      <c r="Y282" s="14">
        <v>703.18</v>
      </c>
      <c r="Z282">
        <f t="shared" ca="1" si="25"/>
        <v>0.20778816571837344</v>
      </c>
      <c r="AC282" s="14">
        <v>709.45</v>
      </c>
    </row>
    <row r="283" spans="18:29" x14ac:dyDescent="0.35">
      <c r="R283" s="39"/>
      <c r="S283" s="14"/>
      <c r="U283" s="40">
        <v>278</v>
      </c>
      <c r="V283" s="14">
        <v>709.57</v>
      </c>
      <c r="W283">
        <f t="shared" ca="1" si="24"/>
        <v>0.77159191800293159</v>
      </c>
      <c r="X283" s="40">
        <v>278</v>
      </c>
      <c r="Y283" s="14">
        <v>919.64</v>
      </c>
      <c r="Z283">
        <f t="shared" ca="1" si="25"/>
        <v>0.22495342270821206</v>
      </c>
      <c r="AC283" s="14">
        <v>673.28</v>
      </c>
    </row>
    <row r="284" spans="18:29" x14ac:dyDescent="0.35">
      <c r="R284" s="39"/>
      <c r="S284" s="14"/>
      <c r="U284" s="40">
        <v>279</v>
      </c>
      <c r="V284" s="14">
        <v>830.41</v>
      </c>
      <c r="W284">
        <f t="shared" ca="1" si="24"/>
        <v>0.14861465404408591</v>
      </c>
      <c r="X284" s="40">
        <v>279</v>
      </c>
      <c r="Y284" s="14">
        <v>939.46</v>
      </c>
      <c r="Z284">
        <f t="shared" ca="1" si="25"/>
        <v>0.69945023196051004</v>
      </c>
      <c r="AC284" s="14">
        <v>661.31</v>
      </c>
    </row>
    <row r="285" spans="18:29" x14ac:dyDescent="0.35">
      <c r="R285" s="39"/>
      <c r="S285" s="14"/>
      <c r="U285" s="40">
        <v>280</v>
      </c>
      <c r="V285" s="14">
        <v>813.48</v>
      </c>
      <c r="W285">
        <f t="shared" ca="1" si="24"/>
        <v>0.60327195320345772</v>
      </c>
      <c r="X285" s="40">
        <v>280</v>
      </c>
      <c r="Y285" s="14">
        <v>630.61</v>
      </c>
      <c r="Z285">
        <f t="shared" ca="1" si="25"/>
        <v>0.66738270652659104</v>
      </c>
      <c r="AC285" s="14">
        <v>508.75</v>
      </c>
    </row>
    <row r="286" spans="18:29" x14ac:dyDescent="0.35">
      <c r="R286" s="39"/>
      <c r="S286" s="14"/>
      <c r="U286" s="40">
        <v>281</v>
      </c>
      <c r="V286" s="14">
        <v>754.31</v>
      </c>
      <c r="W286">
        <f t="shared" ca="1" si="24"/>
        <v>1.0617619237083264E-3</v>
      </c>
      <c r="X286" s="40">
        <v>281</v>
      </c>
      <c r="Y286" s="14">
        <v>885.92</v>
      </c>
      <c r="Z286">
        <f t="shared" ca="1" si="25"/>
        <v>0.55212101804895541</v>
      </c>
      <c r="AC286" s="14">
        <v>490.09</v>
      </c>
    </row>
    <row r="287" spans="18:29" x14ac:dyDescent="0.35">
      <c r="R287" s="39"/>
      <c r="S287" s="14"/>
      <c r="U287" s="40">
        <v>282</v>
      </c>
      <c r="V287" s="14">
        <v>473.58</v>
      </c>
      <c r="W287">
        <f t="shared" ca="1" si="24"/>
        <v>0.94683851689847498</v>
      </c>
      <c r="X287" s="40">
        <v>282</v>
      </c>
      <c r="Y287" s="14">
        <v>781.7</v>
      </c>
      <c r="Z287">
        <f t="shared" ca="1" si="25"/>
        <v>0.28123465434035044</v>
      </c>
      <c r="AC287" s="14">
        <v>511.46</v>
      </c>
    </row>
    <row r="288" spans="18:29" x14ac:dyDescent="0.35">
      <c r="R288" s="39"/>
      <c r="S288" s="14"/>
      <c r="U288" s="40">
        <v>283</v>
      </c>
      <c r="V288" s="14">
        <v>675.43</v>
      </c>
      <c r="W288">
        <f t="shared" ca="1" si="24"/>
        <v>0.78069923335580949</v>
      </c>
      <c r="X288" s="40">
        <v>283</v>
      </c>
      <c r="Y288" s="14">
        <v>755.99</v>
      </c>
      <c r="Z288">
        <f t="shared" ca="1" si="25"/>
        <v>0.68586231678054332</v>
      </c>
      <c r="AC288" s="14">
        <v>776.74</v>
      </c>
    </row>
    <row r="289" spans="18:29" x14ac:dyDescent="0.35">
      <c r="R289" s="39"/>
      <c r="S289" s="14"/>
      <c r="U289" s="40">
        <v>284</v>
      </c>
      <c r="V289" s="14">
        <v>821.38</v>
      </c>
      <c r="W289">
        <f t="shared" ca="1" si="24"/>
        <v>0.50031376379078363</v>
      </c>
      <c r="X289" s="40">
        <v>284</v>
      </c>
      <c r="Y289" s="14">
        <v>889.63</v>
      </c>
      <c r="Z289">
        <f t="shared" ca="1" si="25"/>
        <v>0.82127623037077402</v>
      </c>
      <c r="AC289" s="14">
        <v>532.85</v>
      </c>
    </row>
    <row r="290" spans="18:29" x14ac:dyDescent="0.35">
      <c r="R290" s="39"/>
      <c r="S290" s="14"/>
      <c r="U290" s="40">
        <v>285</v>
      </c>
      <c r="V290" s="14">
        <v>636.33000000000004</v>
      </c>
      <c r="W290">
        <f t="shared" ca="1" si="24"/>
        <v>0.71812070629852287</v>
      </c>
      <c r="X290" s="40">
        <v>285</v>
      </c>
      <c r="Y290" s="14">
        <v>753.76</v>
      </c>
      <c r="Z290">
        <f t="shared" ca="1" si="25"/>
        <v>0.85928962828516853</v>
      </c>
      <c r="AC290" s="14">
        <v>517.02</v>
      </c>
    </row>
    <row r="291" spans="18:29" x14ac:dyDescent="0.35">
      <c r="R291" s="39"/>
      <c r="S291" s="14"/>
      <c r="U291" s="40">
        <v>286</v>
      </c>
      <c r="V291" s="14">
        <v>661.29</v>
      </c>
      <c r="W291">
        <f t="shared" ca="1" si="24"/>
        <v>0.30657232974645865</v>
      </c>
      <c r="X291" s="40">
        <v>286</v>
      </c>
      <c r="Y291" s="14">
        <v>925.26</v>
      </c>
      <c r="Z291">
        <f t="shared" ca="1" si="25"/>
        <v>0.93302315800079383</v>
      </c>
      <c r="AC291" s="14">
        <v>857.2</v>
      </c>
    </row>
    <row r="292" spans="18:29" x14ac:dyDescent="0.35">
      <c r="R292" s="39"/>
      <c r="S292" s="14"/>
      <c r="U292" s="40">
        <v>287</v>
      </c>
      <c r="V292" s="14">
        <v>703.35</v>
      </c>
      <c r="W292">
        <f t="shared" ca="1" si="24"/>
        <v>0.49662329876269418</v>
      </c>
      <c r="X292" s="40">
        <v>287</v>
      </c>
      <c r="Y292" s="14">
        <v>759.38</v>
      </c>
      <c r="Z292">
        <f t="shared" ca="1" si="25"/>
        <v>0.10048540068941259</v>
      </c>
      <c r="AC292" s="14">
        <v>805.69</v>
      </c>
    </row>
    <row r="293" spans="18:29" x14ac:dyDescent="0.35">
      <c r="R293" s="39"/>
      <c r="S293" s="14"/>
      <c r="U293" s="40">
        <v>288</v>
      </c>
      <c r="V293" s="14">
        <v>861.85</v>
      </c>
      <c r="W293">
        <f t="shared" ca="1" si="24"/>
        <v>0.39639648186560306</v>
      </c>
      <c r="X293" s="40">
        <v>288</v>
      </c>
      <c r="Y293" s="14">
        <v>773.55</v>
      </c>
      <c r="Z293">
        <f t="shared" ca="1" si="25"/>
        <v>0.99099400798889059</v>
      </c>
      <c r="AC293" s="14">
        <v>706.59</v>
      </c>
    </row>
    <row r="294" spans="18:29" x14ac:dyDescent="0.35">
      <c r="R294" s="39"/>
      <c r="S294" s="14"/>
      <c r="U294" s="40">
        <v>289</v>
      </c>
      <c r="V294" s="14">
        <v>773.07</v>
      </c>
      <c r="W294">
        <f t="shared" ca="1" si="24"/>
        <v>0.46509165706814437</v>
      </c>
      <c r="X294" s="40">
        <v>289</v>
      </c>
      <c r="Y294" s="14">
        <v>879.01</v>
      </c>
      <c r="Z294">
        <f t="shared" ca="1" si="25"/>
        <v>0.88154512173774757</v>
      </c>
      <c r="AC294" s="14">
        <v>727.17</v>
      </c>
    </row>
    <row r="295" spans="18:29" x14ac:dyDescent="0.35">
      <c r="R295" s="39"/>
      <c r="S295" s="14"/>
      <c r="U295" s="40">
        <v>290</v>
      </c>
      <c r="V295" s="14">
        <v>686.72</v>
      </c>
      <c r="W295">
        <f t="shared" ca="1" si="24"/>
        <v>0.15339742472343409</v>
      </c>
      <c r="X295" s="40">
        <v>290</v>
      </c>
      <c r="Y295" s="14">
        <v>1002.9</v>
      </c>
      <c r="Z295">
        <f t="shared" ca="1" si="25"/>
        <v>0.26257308070774898</v>
      </c>
      <c r="AC295" s="14">
        <v>872.99</v>
      </c>
    </row>
    <row r="296" spans="18:29" x14ac:dyDescent="0.35">
      <c r="R296" s="39"/>
      <c r="S296" s="14"/>
      <c r="U296" s="40">
        <v>291</v>
      </c>
      <c r="V296" s="14">
        <v>350.36</v>
      </c>
      <c r="W296">
        <f t="shared" ca="1" si="24"/>
        <v>0.78684572816159504</v>
      </c>
      <c r="X296" s="40">
        <v>291</v>
      </c>
      <c r="Y296" s="14">
        <v>811.39</v>
      </c>
      <c r="Z296">
        <f t="shared" ca="1" si="25"/>
        <v>0.1266897841314254</v>
      </c>
      <c r="AC296" s="14">
        <v>648.5</v>
      </c>
    </row>
    <row r="297" spans="18:29" x14ac:dyDescent="0.35">
      <c r="R297" s="39"/>
      <c r="S297" s="14"/>
      <c r="U297" s="40">
        <v>292</v>
      </c>
      <c r="V297" s="14">
        <v>419.93</v>
      </c>
      <c r="W297">
        <f t="shared" ca="1" si="24"/>
        <v>1.161863823898035E-2</v>
      </c>
      <c r="X297" s="40">
        <v>292</v>
      </c>
      <c r="Y297" s="14">
        <v>872.93</v>
      </c>
      <c r="Z297">
        <f t="shared" ca="1" si="25"/>
        <v>0.20292640523502692</v>
      </c>
      <c r="AC297" s="14">
        <v>404.38</v>
      </c>
    </row>
    <row r="298" spans="18:29" x14ac:dyDescent="0.35">
      <c r="R298" s="39"/>
      <c r="S298" s="14"/>
      <c r="U298" s="40">
        <v>293</v>
      </c>
      <c r="V298" s="14">
        <v>428.6</v>
      </c>
      <c r="W298">
        <f t="shared" ca="1" si="24"/>
        <v>0.27835393992297153</v>
      </c>
      <c r="X298" s="40">
        <v>293</v>
      </c>
      <c r="Y298" s="14">
        <v>650.83000000000004</v>
      </c>
      <c r="Z298">
        <f t="shared" ca="1" si="25"/>
        <v>4.1101682618254975E-2</v>
      </c>
      <c r="AC298" s="14">
        <v>796.87</v>
      </c>
    </row>
    <row r="299" spans="18:29" x14ac:dyDescent="0.35">
      <c r="R299" s="39"/>
      <c r="S299" s="14"/>
      <c r="U299" s="40">
        <v>294</v>
      </c>
      <c r="V299" s="14">
        <v>705.88</v>
      </c>
      <c r="W299">
        <f t="shared" ca="1" si="24"/>
        <v>0.81751360876687185</v>
      </c>
      <c r="X299" s="40">
        <v>294</v>
      </c>
      <c r="Y299" s="14">
        <v>1114.83</v>
      </c>
      <c r="Z299">
        <f t="shared" ca="1" si="25"/>
        <v>0.37535188400128727</v>
      </c>
      <c r="AC299" s="14">
        <v>939.25</v>
      </c>
    </row>
    <row r="300" spans="18:29" x14ac:dyDescent="0.35">
      <c r="R300" s="39"/>
      <c r="S300" s="14"/>
      <c r="U300" s="40">
        <v>295</v>
      </c>
      <c r="V300" s="14">
        <v>519.38</v>
      </c>
      <c r="W300">
        <f t="shared" ca="1" si="24"/>
        <v>0.49543379793399667</v>
      </c>
      <c r="X300" s="40">
        <v>295</v>
      </c>
      <c r="Y300" s="14">
        <v>812.21</v>
      </c>
      <c r="Z300">
        <f t="shared" ca="1" si="25"/>
        <v>0.97728792690958111</v>
      </c>
      <c r="AC300" s="14">
        <v>747.75</v>
      </c>
    </row>
    <row r="301" spans="18:29" x14ac:dyDescent="0.35">
      <c r="R301" s="39"/>
      <c r="S301" s="14"/>
      <c r="U301" s="40">
        <v>296</v>
      </c>
      <c r="V301" s="14">
        <v>664.17</v>
      </c>
      <c r="W301">
        <f t="shared" ca="1" si="24"/>
        <v>0.6086185924340709</v>
      </c>
      <c r="X301" s="40">
        <v>296</v>
      </c>
      <c r="Y301" s="14">
        <v>722.4</v>
      </c>
      <c r="Z301">
        <f t="shared" ca="1" si="25"/>
        <v>0.44344986117943674</v>
      </c>
      <c r="AC301" s="14">
        <v>804.13</v>
      </c>
    </row>
    <row r="302" spans="18:29" x14ac:dyDescent="0.35">
      <c r="R302" s="39"/>
      <c r="S302" s="14"/>
      <c r="U302" s="40">
        <v>297</v>
      </c>
      <c r="V302" s="14">
        <v>619.65</v>
      </c>
      <c r="W302">
        <f t="shared" ca="1" si="24"/>
        <v>0.1034908752538829</v>
      </c>
      <c r="X302" s="40">
        <v>297</v>
      </c>
      <c r="Y302" s="14">
        <v>607.76</v>
      </c>
      <c r="Z302">
        <f t="shared" ca="1" si="25"/>
        <v>0.89674427843372928</v>
      </c>
      <c r="AC302" s="14">
        <v>817.21</v>
      </c>
    </row>
    <row r="303" spans="18:29" x14ac:dyDescent="0.35">
      <c r="R303" s="39"/>
      <c r="S303" s="14"/>
      <c r="U303" s="40">
        <v>298</v>
      </c>
      <c r="V303" s="14">
        <v>543.05999999999995</v>
      </c>
      <c r="W303">
        <f t="shared" ca="1" si="24"/>
        <v>0.41775008874059538</v>
      </c>
      <c r="X303" s="40">
        <v>298</v>
      </c>
      <c r="Y303" s="14">
        <v>920.97</v>
      </c>
      <c r="Z303">
        <f t="shared" ca="1" si="25"/>
        <v>0.54120259051154029</v>
      </c>
      <c r="AC303" s="14">
        <v>567.54</v>
      </c>
    </row>
    <row r="304" spans="18:29" x14ac:dyDescent="0.35">
      <c r="R304" s="39"/>
      <c r="S304" s="14"/>
      <c r="U304" s="40">
        <v>299</v>
      </c>
      <c r="V304" s="14">
        <v>489.79</v>
      </c>
      <c r="W304">
        <f t="shared" ca="1" si="24"/>
        <v>0.98614851092931999</v>
      </c>
      <c r="X304" s="40">
        <v>299</v>
      </c>
      <c r="Y304" s="14">
        <v>828.35</v>
      </c>
      <c r="Z304">
        <f t="shared" ca="1" si="25"/>
        <v>0.58943656678950129</v>
      </c>
      <c r="AC304" s="14">
        <v>622.65</v>
      </c>
    </row>
    <row r="305" spans="18:29" x14ac:dyDescent="0.35">
      <c r="R305" s="39"/>
      <c r="S305" s="14"/>
      <c r="U305" s="40">
        <v>300</v>
      </c>
      <c r="V305" s="14">
        <v>553.55999999999995</v>
      </c>
      <c r="W305">
        <f t="shared" ca="1" si="24"/>
        <v>0.87177259759754888</v>
      </c>
      <c r="X305" s="40">
        <v>300</v>
      </c>
      <c r="Y305" s="14">
        <v>557.48</v>
      </c>
      <c r="Z305">
        <f t="shared" ca="1" si="25"/>
        <v>0.74644585893795801</v>
      </c>
      <c r="AC305" s="14">
        <v>892.74</v>
      </c>
    </row>
    <row r="306" spans="18:29" x14ac:dyDescent="0.35">
      <c r="R306" s="39"/>
      <c r="S306" s="14"/>
      <c r="U306" s="40"/>
      <c r="V306" s="14"/>
      <c r="X306" s="40">
        <v>301</v>
      </c>
      <c r="Y306" s="14">
        <v>785.35</v>
      </c>
      <c r="Z306">
        <f t="shared" ca="1" si="25"/>
        <v>0.18192896133592218</v>
      </c>
      <c r="AC306" s="14">
        <v>677.35</v>
      </c>
    </row>
    <row r="307" spans="18:29" x14ac:dyDescent="0.35">
      <c r="R307" s="39"/>
      <c r="S307" s="14"/>
      <c r="U307" s="40"/>
      <c r="V307" s="14"/>
      <c r="X307" s="40">
        <v>302</v>
      </c>
      <c r="Y307" s="14">
        <v>922.2</v>
      </c>
      <c r="Z307">
        <f t="shared" ca="1" si="25"/>
        <v>0.85356800571832447</v>
      </c>
      <c r="AC307" s="14">
        <v>433.35</v>
      </c>
    </row>
    <row r="308" spans="18:29" x14ac:dyDescent="0.35">
      <c r="R308" s="39"/>
      <c r="S308" s="14"/>
      <c r="U308" s="40"/>
      <c r="V308" s="14"/>
      <c r="X308" s="40">
        <v>303</v>
      </c>
      <c r="Y308" s="14">
        <v>796</v>
      </c>
      <c r="Z308">
        <f t="shared" ca="1" si="25"/>
        <v>0.13389962163975855</v>
      </c>
      <c r="AC308" s="14">
        <v>678.84</v>
      </c>
    </row>
    <row r="309" spans="18:29" x14ac:dyDescent="0.35">
      <c r="R309" s="39"/>
      <c r="S309" s="14"/>
      <c r="U309" s="40"/>
      <c r="V309" s="14"/>
      <c r="X309" s="40">
        <v>304</v>
      </c>
      <c r="Y309" s="14">
        <v>867.18</v>
      </c>
      <c r="Z309">
        <f t="shared" ca="1" si="25"/>
        <v>0.39431187309855842</v>
      </c>
      <c r="AC309" s="14">
        <v>748.38</v>
      </c>
    </row>
    <row r="310" spans="18:29" x14ac:dyDescent="0.35">
      <c r="R310" s="39"/>
      <c r="S310" s="14"/>
      <c r="U310" s="40"/>
      <c r="V310" s="14"/>
      <c r="X310" s="40">
        <v>305</v>
      </c>
      <c r="Y310" s="14">
        <v>1005.36</v>
      </c>
      <c r="Z310">
        <f t="shared" ca="1" si="25"/>
        <v>0.88367810293088722</v>
      </c>
      <c r="AC310" s="14">
        <v>457.69</v>
      </c>
    </row>
    <row r="311" spans="18:29" x14ac:dyDescent="0.35">
      <c r="R311" s="39"/>
      <c r="S311" s="14"/>
      <c r="U311" s="40"/>
      <c r="V311" s="14"/>
      <c r="X311" s="40">
        <v>306</v>
      </c>
      <c r="Y311" s="14">
        <v>800.57</v>
      </c>
      <c r="Z311">
        <f t="shared" ca="1" si="25"/>
        <v>0.20071185312663387</v>
      </c>
      <c r="AC311" s="14">
        <v>728.39</v>
      </c>
    </row>
    <row r="312" spans="18:29" x14ac:dyDescent="0.35">
      <c r="R312" s="39"/>
      <c r="S312" s="14"/>
      <c r="U312" s="40"/>
      <c r="V312" s="14"/>
      <c r="X312" s="40">
        <v>307</v>
      </c>
      <c r="Y312" s="14">
        <v>753.73</v>
      </c>
      <c r="Z312">
        <f t="shared" ca="1" si="25"/>
        <v>0.92521116115256685</v>
      </c>
      <c r="AC312" s="14">
        <v>553.82000000000005</v>
      </c>
    </row>
    <row r="313" spans="18:29" x14ac:dyDescent="0.35">
      <c r="R313" s="39"/>
      <c r="S313" s="14"/>
      <c r="U313" s="40"/>
      <c r="V313" s="14"/>
      <c r="X313" s="40">
        <v>308</v>
      </c>
      <c r="Y313" s="14">
        <v>965.35</v>
      </c>
      <c r="Z313">
        <f t="shared" ca="1" si="25"/>
        <v>0.69888347309549192</v>
      </c>
      <c r="AC313" s="14">
        <v>732.9</v>
      </c>
    </row>
    <row r="314" spans="18:29" x14ac:dyDescent="0.35">
      <c r="R314" s="39"/>
      <c r="S314" s="14"/>
      <c r="U314" s="40"/>
      <c r="V314" s="14"/>
      <c r="X314" s="40">
        <v>309</v>
      </c>
      <c r="Y314" s="14">
        <v>639.79</v>
      </c>
      <c r="Z314">
        <f t="shared" ca="1" si="25"/>
        <v>0.78194424225753523</v>
      </c>
      <c r="AC314" s="14">
        <v>752.91</v>
      </c>
    </row>
    <row r="315" spans="18:29" x14ac:dyDescent="0.35">
      <c r="R315" s="39"/>
      <c r="S315" s="14"/>
      <c r="U315" s="40"/>
      <c r="V315" s="14"/>
      <c r="X315" s="40">
        <v>310</v>
      </c>
      <c r="Y315" s="14">
        <v>719.83</v>
      </c>
      <c r="Z315">
        <f t="shared" ca="1" si="25"/>
        <v>0.67176713835280477</v>
      </c>
      <c r="AC315" s="14">
        <v>687.66</v>
      </c>
    </row>
    <row r="316" spans="18:29" x14ac:dyDescent="0.35">
      <c r="R316" s="39"/>
      <c r="S316" s="14"/>
      <c r="U316" s="40"/>
      <c r="V316" s="14"/>
      <c r="X316" s="40">
        <v>311</v>
      </c>
      <c r="Y316" s="14">
        <v>841.28</v>
      </c>
      <c r="Z316">
        <f t="shared" ca="1" si="25"/>
        <v>0.85930249633289257</v>
      </c>
      <c r="AC316" s="14">
        <v>707.34</v>
      </c>
    </row>
    <row r="317" spans="18:29" x14ac:dyDescent="0.35">
      <c r="R317" s="39"/>
      <c r="S317" s="14"/>
      <c r="U317" s="40"/>
      <c r="V317" s="14"/>
      <c r="X317" s="40">
        <v>312</v>
      </c>
      <c r="Y317" s="14">
        <v>870.3</v>
      </c>
      <c r="Z317">
        <f t="shared" ca="1" si="25"/>
        <v>0.74570293247517794</v>
      </c>
      <c r="AC317" s="14">
        <v>780.06</v>
      </c>
    </row>
    <row r="318" spans="18:29" x14ac:dyDescent="0.35">
      <c r="R318" s="39"/>
      <c r="S318" s="14"/>
      <c r="U318" s="40"/>
      <c r="V318" s="14"/>
      <c r="X318" s="40">
        <v>313</v>
      </c>
      <c r="Y318" s="14">
        <v>706.62</v>
      </c>
      <c r="Z318">
        <f t="shared" ca="1" si="25"/>
        <v>0.14006232046383027</v>
      </c>
      <c r="AC318" s="14">
        <v>739.12</v>
      </c>
    </row>
    <row r="319" spans="18:29" x14ac:dyDescent="0.35">
      <c r="R319" s="39"/>
      <c r="S319" s="14"/>
      <c r="U319" s="40"/>
      <c r="V319" s="14"/>
      <c r="X319" s="40">
        <v>314</v>
      </c>
      <c r="Y319" s="14">
        <v>939.86</v>
      </c>
      <c r="Z319">
        <f t="shared" ca="1" si="25"/>
        <v>7.2380603213706429E-4</v>
      </c>
      <c r="AC319" s="14">
        <v>677.64</v>
      </c>
    </row>
    <row r="320" spans="18:29" x14ac:dyDescent="0.35">
      <c r="R320" s="39"/>
      <c r="S320" s="14"/>
      <c r="U320" s="40"/>
      <c r="V320" s="14"/>
      <c r="X320" s="40">
        <v>315</v>
      </c>
      <c r="Y320" s="14">
        <v>928.39</v>
      </c>
      <c r="Z320">
        <f t="shared" ca="1" si="25"/>
        <v>0.83872879950040324</v>
      </c>
      <c r="AC320" s="14">
        <v>559.07000000000005</v>
      </c>
    </row>
    <row r="321" spans="18:29" x14ac:dyDescent="0.35">
      <c r="R321" s="39"/>
      <c r="S321" s="14"/>
      <c r="U321" s="40"/>
      <c r="V321" s="14"/>
      <c r="X321" s="40">
        <v>316</v>
      </c>
      <c r="Y321" s="14">
        <v>566.6</v>
      </c>
      <c r="Z321">
        <f t="shared" ca="1" si="25"/>
        <v>0.28237313338821757</v>
      </c>
      <c r="AC321" s="14">
        <v>588.54</v>
      </c>
    </row>
    <row r="322" spans="18:29" x14ac:dyDescent="0.35">
      <c r="R322" s="39"/>
      <c r="S322" s="14"/>
      <c r="U322" s="40"/>
      <c r="V322" s="14"/>
      <c r="X322" s="40">
        <v>317</v>
      </c>
      <c r="Y322" s="14">
        <v>667.72</v>
      </c>
      <c r="Z322">
        <f t="shared" ca="1" si="25"/>
        <v>0.54030423228350555</v>
      </c>
      <c r="AC322" s="14">
        <v>832.09</v>
      </c>
    </row>
    <row r="323" spans="18:29" x14ac:dyDescent="0.35">
      <c r="R323" s="39"/>
      <c r="S323" s="14"/>
      <c r="U323" s="40"/>
      <c r="V323" s="14"/>
      <c r="X323" s="40">
        <v>318</v>
      </c>
      <c r="Y323" s="14">
        <v>649.73</v>
      </c>
      <c r="Z323">
        <f t="shared" ca="1" si="25"/>
        <v>0.93695624665686539</v>
      </c>
      <c r="AC323" s="14">
        <v>753.45</v>
      </c>
    </row>
    <row r="324" spans="18:29" x14ac:dyDescent="0.35">
      <c r="R324" s="39"/>
      <c r="S324" s="14"/>
      <c r="U324" s="40"/>
      <c r="V324" s="14"/>
      <c r="X324" s="40">
        <v>319</v>
      </c>
      <c r="Y324" s="14">
        <v>756.77</v>
      </c>
      <c r="Z324">
        <f t="shared" ca="1" si="25"/>
        <v>0.60805677397156321</v>
      </c>
      <c r="AC324" s="14">
        <v>605.76</v>
      </c>
    </row>
    <row r="325" spans="18:29" x14ac:dyDescent="0.35">
      <c r="R325" s="39"/>
      <c r="S325" s="14"/>
      <c r="U325" s="40"/>
      <c r="V325" s="14"/>
      <c r="X325" s="40">
        <v>320</v>
      </c>
      <c r="Y325" s="14">
        <v>726.73</v>
      </c>
      <c r="Z325">
        <f t="shared" ca="1" si="25"/>
        <v>0.60048345717308171</v>
      </c>
      <c r="AC325" s="14">
        <v>631.09</v>
      </c>
    </row>
    <row r="326" spans="18:29" x14ac:dyDescent="0.35">
      <c r="R326" s="39"/>
      <c r="S326" s="14"/>
      <c r="U326" s="40"/>
      <c r="V326" s="14"/>
      <c r="X326" s="40">
        <v>321</v>
      </c>
      <c r="Y326" s="14">
        <v>837.08</v>
      </c>
      <c r="Z326">
        <f t="shared" ref="Z326:Z389" ca="1" si="26">RAND()</f>
        <v>0.80820850090059171</v>
      </c>
      <c r="AC326" s="14">
        <v>690.35</v>
      </c>
    </row>
    <row r="327" spans="18:29" x14ac:dyDescent="0.35">
      <c r="R327" s="39"/>
      <c r="S327" s="14"/>
      <c r="U327" s="40"/>
      <c r="V327" s="14"/>
      <c r="X327" s="40">
        <v>322</v>
      </c>
      <c r="Y327" s="14">
        <v>800.15</v>
      </c>
      <c r="Z327">
        <f t="shared" ca="1" si="26"/>
        <v>0.84998786344735722</v>
      </c>
      <c r="AC327" s="14">
        <v>575.72</v>
      </c>
    </row>
    <row r="328" spans="18:29" x14ac:dyDescent="0.35">
      <c r="R328" s="39"/>
      <c r="S328" s="14"/>
      <c r="U328" s="40"/>
      <c r="V328" s="14"/>
      <c r="X328" s="40">
        <v>323</v>
      </c>
      <c r="Y328" s="14">
        <v>767.15</v>
      </c>
      <c r="Z328">
        <f t="shared" ca="1" si="26"/>
        <v>0.72154253392937695</v>
      </c>
      <c r="AC328" s="14">
        <v>496.95</v>
      </c>
    </row>
    <row r="329" spans="18:29" x14ac:dyDescent="0.35">
      <c r="R329" s="39"/>
      <c r="S329" s="14"/>
      <c r="U329" s="40"/>
      <c r="V329" s="14"/>
      <c r="X329" s="40">
        <v>324</v>
      </c>
      <c r="Y329" s="14">
        <v>589.36</v>
      </c>
      <c r="Z329">
        <f t="shared" ca="1" si="26"/>
        <v>0.90960196141395511</v>
      </c>
      <c r="AC329" s="14">
        <v>492.03</v>
      </c>
    </row>
    <row r="330" spans="18:29" x14ac:dyDescent="0.35">
      <c r="R330" s="39"/>
      <c r="S330" s="14"/>
      <c r="U330" s="40"/>
      <c r="V330" s="14"/>
      <c r="X330" s="40">
        <v>325</v>
      </c>
      <c r="Y330" s="14">
        <v>925.32</v>
      </c>
      <c r="Z330">
        <f t="shared" ca="1" si="26"/>
        <v>0.60909445395156026</v>
      </c>
      <c r="AC330" s="14">
        <v>504.99</v>
      </c>
    </row>
    <row r="331" spans="18:29" x14ac:dyDescent="0.35">
      <c r="R331" s="39"/>
      <c r="S331" s="14"/>
      <c r="U331" s="40"/>
      <c r="V331" s="14"/>
      <c r="X331" s="40">
        <v>326</v>
      </c>
      <c r="Y331" s="14">
        <v>809.48</v>
      </c>
      <c r="Z331">
        <f t="shared" ca="1" si="26"/>
        <v>0.2622273046772956</v>
      </c>
      <c r="AC331" s="14">
        <v>750.24</v>
      </c>
    </row>
    <row r="332" spans="18:29" x14ac:dyDescent="0.35">
      <c r="R332" s="39"/>
      <c r="S332" s="14"/>
      <c r="U332" s="40"/>
      <c r="V332" s="14"/>
      <c r="X332" s="40">
        <v>327</v>
      </c>
      <c r="Y332" s="14">
        <v>793.84</v>
      </c>
      <c r="Z332">
        <f t="shared" ca="1" si="26"/>
        <v>0.99255800511588121</v>
      </c>
      <c r="AC332" s="14">
        <v>585.95000000000005</v>
      </c>
    </row>
    <row r="333" spans="18:29" x14ac:dyDescent="0.35">
      <c r="R333" s="39"/>
      <c r="S333" s="14"/>
      <c r="U333" s="40"/>
      <c r="V333" s="14"/>
      <c r="X333" s="40">
        <v>328</v>
      </c>
      <c r="Y333" s="14">
        <v>703.51</v>
      </c>
      <c r="Z333">
        <f t="shared" ca="1" si="26"/>
        <v>0.67362766332091462</v>
      </c>
      <c r="AC333" s="14">
        <v>418.18</v>
      </c>
    </row>
    <row r="334" spans="18:29" x14ac:dyDescent="0.35">
      <c r="R334" s="39"/>
      <c r="S334" s="14"/>
      <c r="U334" s="40"/>
      <c r="V334" s="14"/>
      <c r="X334" s="40">
        <v>329</v>
      </c>
      <c r="Y334" s="14">
        <v>695.34</v>
      </c>
      <c r="Z334">
        <f t="shared" ca="1" si="26"/>
        <v>0.53436820111016547</v>
      </c>
      <c r="AC334" s="14">
        <v>586.30999999999995</v>
      </c>
    </row>
    <row r="335" spans="18:29" x14ac:dyDescent="0.35">
      <c r="R335" s="39"/>
      <c r="S335" s="14"/>
      <c r="U335" s="40"/>
      <c r="V335" s="14"/>
      <c r="X335" s="40">
        <v>330</v>
      </c>
      <c r="Y335" s="14">
        <v>844.1</v>
      </c>
      <c r="Z335">
        <f t="shared" ca="1" si="26"/>
        <v>0.60926078434454822</v>
      </c>
      <c r="AC335" s="14">
        <v>679</v>
      </c>
    </row>
    <row r="336" spans="18:29" x14ac:dyDescent="0.35">
      <c r="R336" s="39"/>
      <c r="S336" s="14"/>
      <c r="U336" s="40"/>
      <c r="V336" s="14"/>
      <c r="X336" s="40">
        <v>331</v>
      </c>
      <c r="Y336" s="14">
        <v>967.33</v>
      </c>
      <c r="Z336">
        <f t="shared" ca="1" si="26"/>
        <v>0.78225943718276614</v>
      </c>
      <c r="AC336" s="14">
        <v>632.78</v>
      </c>
    </row>
    <row r="337" spans="18:29" x14ac:dyDescent="0.35">
      <c r="R337" s="39"/>
      <c r="S337" s="14"/>
      <c r="U337" s="40"/>
      <c r="V337" s="14"/>
      <c r="X337" s="40">
        <v>332</v>
      </c>
      <c r="Y337" s="14">
        <v>840.08</v>
      </c>
      <c r="Z337">
        <f t="shared" ca="1" si="26"/>
        <v>7.4004675778583939E-3</v>
      </c>
      <c r="AC337" s="14">
        <v>775.57</v>
      </c>
    </row>
    <row r="338" spans="18:29" x14ac:dyDescent="0.35">
      <c r="R338" s="39"/>
      <c r="S338" s="14"/>
      <c r="U338" s="40"/>
      <c r="V338" s="14"/>
      <c r="X338" s="40">
        <v>333</v>
      </c>
      <c r="Y338" s="14">
        <v>963.82</v>
      </c>
      <c r="Z338">
        <f t="shared" ca="1" si="26"/>
        <v>0.13191990546707133</v>
      </c>
      <c r="AC338" s="14">
        <v>553.47</v>
      </c>
    </row>
    <row r="339" spans="18:29" x14ac:dyDescent="0.35">
      <c r="R339" s="39"/>
      <c r="S339" s="14"/>
      <c r="U339" s="40"/>
      <c r="V339" s="14"/>
      <c r="X339" s="40">
        <v>334</v>
      </c>
      <c r="Y339" s="14">
        <v>687.06</v>
      </c>
      <c r="Z339">
        <f t="shared" ca="1" si="26"/>
        <v>0.74722646116335767</v>
      </c>
      <c r="AC339" s="14">
        <v>403.53</v>
      </c>
    </row>
    <row r="340" spans="18:29" x14ac:dyDescent="0.35">
      <c r="R340" s="39"/>
      <c r="S340" s="14"/>
      <c r="U340" s="40"/>
      <c r="V340" s="14"/>
      <c r="X340" s="40">
        <v>335</v>
      </c>
      <c r="Y340" s="14">
        <v>715.87</v>
      </c>
      <c r="Z340">
        <f t="shared" ca="1" si="26"/>
        <v>0.66421608859829584</v>
      </c>
      <c r="AC340" s="14">
        <v>778.71</v>
      </c>
    </row>
    <row r="341" spans="18:29" x14ac:dyDescent="0.35">
      <c r="R341" s="39"/>
      <c r="S341" s="14"/>
      <c r="U341" s="40"/>
      <c r="V341" s="14"/>
      <c r="X341" s="40">
        <v>336</v>
      </c>
      <c r="Y341" s="14">
        <v>755.85</v>
      </c>
      <c r="Z341">
        <f t="shared" ca="1" si="26"/>
        <v>0.47644217507776954</v>
      </c>
      <c r="AC341" s="14">
        <v>813.28</v>
      </c>
    </row>
    <row r="342" spans="18:29" x14ac:dyDescent="0.35">
      <c r="R342" s="39"/>
      <c r="S342" s="14"/>
      <c r="U342" s="40"/>
      <c r="V342" s="14"/>
      <c r="X342" s="40">
        <v>337</v>
      </c>
      <c r="Y342" s="14">
        <v>571</v>
      </c>
      <c r="Z342">
        <f t="shared" ca="1" si="26"/>
        <v>0.81263395966830465</v>
      </c>
      <c r="AC342" s="14">
        <v>521.54</v>
      </c>
    </row>
    <row r="343" spans="18:29" x14ac:dyDescent="0.35">
      <c r="R343" s="39"/>
      <c r="S343" s="14"/>
      <c r="U343" s="40"/>
      <c r="V343" s="14"/>
      <c r="X343" s="40">
        <v>338</v>
      </c>
      <c r="Y343" s="14">
        <v>837.04</v>
      </c>
      <c r="Z343">
        <f t="shared" ca="1" si="26"/>
        <v>0.28320433421180979</v>
      </c>
      <c r="AC343" s="14">
        <v>959.11</v>
      </c>
    </row>
    <row r="344" spans="18:29" x14ac:dyDescent="0.35">
      <c r="R344" s="39"/>
      <c r="S344" s="14"/>
      <c r="U344" s="40"/>
      <c r="V344" s="14"/>
      <c r="X344" s="40">
        <v>339</v>
      </c>
      <c r="Y344" s="14">
        <v>925.8</v>
      </c>
      <c r="Z344">
        <f t="shared" ca="1" si="26"/>
        <v>0.37454957298361202</v>
      </c>
      <c r="AC344" s="14">
        <v>790.8</v>
      </c>
    </row>
    <row r="345" spans="18:29" x14ac:dyDescent="0.35">
      <c r="R345" s="39"/>
      <c r="S345" s="14"/>
      <c r="U345" s="40"/>
      <c r="V345" s="14"/>
      <c r="X345" s="40">
        <v>340</v>
      </c>
      <c r="Y345" s="14">
        <v>806.42</v>
      </c>
      <c r="Z345">
        <f t="shared" ca="1" si="26"/>
        <v>7.6694536553205128E-2</v>
      </c>
      <c r="AC345" s="14">
        <v>522.17999999999995</v>
      </c>
    </row>
    <row r="346" spans="18:29" x14ac:dyDescent="0.35">
      <c r="R346" s="39"/>
      <c r="S346" s="14"/>
      <c r="U346" s="40"/>
      <c r="V346" s="14"/>
      <c r="X346" s="40">
        <v>341</v>
      </c>
      <c r="Y346" s="14">
        <v>691.04</v>
      </c>
      <c r="Z346">
        <f t="shared" ca="1" si="26"/>
        <v>0.60801060206737489</v>
      </c>
      <c r="AC346" s="14">
        <v>766.54</v>
      </c>
    </row>
    <row r="347" spans="18:29" x14ac:dyDescent="0.35">
      <c r="R347" s="39"/>
      <c r="S347" s="14"/>
      <c r="U347" s="40"/>
      <c r="V347" s="14"/>
      <c r="X347" s="40">
        <v>342</v>
      </c>
      <c r="Y347" s="14">
        <v>708.4</v>
      </c>
      <c r="Z347">
        <f t="shared" ca="1" si="26"/>
        <v>0.80581526674385007</v>
      </c>
      <c r="AC347" s="14">
        <v>792.14</v>
      </c>
    </row>
    <row r="348" spans="18:29" x14ac:dyDescent="0.35">
      <c r="R348" s="39"/>
      <c r="S348" s="14"/>
      <c r="U348" s="40"/>
      <c r="V348" s="14"/>
      <c r="X348" s="40">
        <v>343</v>
      </c>
      <c r="Y348" s="14">
        <v>813.78</v>
      </c>
      <c r="Z348">
        <f t="shared" ca="1" si="26"/>
        <v>0.88194776911117712</v>
      </c>
      <c r="AC348" s="14">
        <v>691.12</v>
      </c>
    </row>
    <row r="349" spans="18:29" x14ac:dyDescent="0.35">
      <c r="R349" s="39"/>
      <c r="S349" s="14"/>
      <c r="U349" s="40"/>
      <c r="V349" s="14"/>
      <c r="X349" s="40">
        <v>344</v>
      </c>
      <c r="Y349" s="14">
        <v>764.72</v>
      </c>
      <c r="Z349">
        <f t="shared" ca="1" si="26"/>
        <v>0.9453882065014354</v>
      </c>
      <c r="AC349" s="14">
        <v>711.1</v>
      </c>
    </row>
    <row r="350" spans="18:29" x14ac:dyDescent="0.35">
      <c r="R350" s="39"/>
      <c r="S350" s="14"/>
      <c r="U350" s="40"/>
      <c r="V350" s="14"/>
      <c r="X350" s="40">
        <v>345</v>
      </c>
      <c r="Y350" s="14">
        <v>893.32</v>
      </c>
      <c r="Z350">
        <f t="shared" ca="1" si="26"/>
        <v>0.1161531429266035</v>
      </c>
      <c r="AC350" s="14">
        <v>534.96</v>
      </c>
    </row>
    <row r="351" spans="18:29" x14ac:dyDescent="0.35">
      <c r="R351" s="39"/>
      <c r="S351" s="14"/>
      <c r="U351" s="40"/>
      <c r="V351" s="14"/>
      <c r="X351" s="40">
        <v>346</v>
      </c>
      <c r="Y351" s="14">
        <v>709.26</v>
      </c>
      <c r="Z351">
        <f t="shared" ca="1" si="26"/>
        <v>0.37198728666565128</v>
      </c>
      <c r="AC351" s="14">
        <v>620.23</v>
      </c>
    </row>
    <row r="352" spans="18:29" x14ac:dyDescent="0.35">
      <c r="R352" s="39"/>
      <c r="S352" s="14"/>
      <c r="U352" s="40"/>
      <c r="V352" s="14"/>
      <c r="X352" s="40">
        <v>347</v>
      </c>
      <c r="Y352" s="14">
        <v>715.63</v>
      </c>
      <c r="Z352">
        <f t="shared" ca="1" si="26"/>
        <v>2.5217401429387443E-2</v>
      </c>
      <c r="AC352" s="14">
        <v>741.76</v>
      </c>
    </row>
    <row r="353" spans="18:29" x14ac:dyDescent="0.35">
      <c r="R353" s="39"/>
      <c r="S353" s="14"/>
      <c r="U353" s="40"/>
      <c r="V353" s="14"/>
      <c r="X353" s="40">
        <v>348</v>
      </c>
      <c r="Y353" s="14">
        <v>882.18</v>
      </c>
      <c r="Z353">
        <f t="shared" ca="1" si="26"/>
        <v>0.18700627869747322</v>
      </c>
      <c r="AC353" s="14">
        <v>820.18</v>
      </c>
    </row>
    <row r="354" spans="18:29" x14ac:dyDescent="0.35">
      <c r="R354" s="39"/>
      <c r="S354" s="14"/>
      <c r="U354" s="40"/>
      <c r="V354" s="14"/>
      <c r="X354" s="40">
        <v>349</v>
      </c>
      <c r="Y354" s="14">
        <v>679.19</v>
      </c>
      <c r="Z354">
        <f t="shared" ca="1" si="26"/>
        <v>0.90004021288065406</v>
      </c>
      <c r="AC354" s="14">
        <v>727.91</v>
      </c>
    </row>
    <row r="355" spans="18:29" x14ac:dyDescent="0.35">
      <c r="R355" s="39"/>
      <c r="S355" s="14"/>
      <c r="U355" s="40"/>
      <c r="V355" s="14"/>
      <c r="X355" s="40">
        <v>350</v>
      </c>
      <c r="Y355" s="14">
        <v>906.2</v>
      </c>
      <c r="Z355">
        <f t="shared" ca="1" si="26"/>
        <v>0.92164735357430183</v>
      </c>
      <c r="AC355" s="14">
        <v>641.1</v>
      </c>
    </row>
    <row r="356" spans="18:29" x14ac:dyDescent="0.35">
      <c r="R356" s="39"/>
      <c r="S356" s="14"/>
      <c r="U356" s="40"/>
      <c r="V356" s="14"/>
      <c r="X356" s="40">
        <v>351</v>
      </c>
      <c r="Y356" s="14">
        <v>623.57000000000005</v>
      </c>
      <c r="Z356">
        <f t="shared" ca="1" si="26"/>
        <v>0.58868810834055529</v>
      </c>
      <c r="AC356" s="14">
        <v>507.78</v>
      </c>
    </row>
    <row r="357" spans="18:29" x14ac:dyDescent="0.35">
      <c r="R357" s="39"/>
      <c r="S357" s="14"/>
      <c r="U357" s="40"/>
      <c r="V357" s="14"/>
      <c r="X357" s="40">
        <v>352</v>
      </c>
      <c r="Y357" s="14">
        <v>1058.02</v>
      </c>
      <c r="Z357">
        <f t="shared" ca="1" si="26"/>
        <v>0.98289083689762091</v>
      </c>
      <c r="AC357" s="14">
        <v>725.67</v>
      </c>
    </row>
    <row r="358" spans="18:29" x14ac:dyDescent="0.35">
      <c r="R358" s="39"/>
      <c r="S358" s="14"/>
      <c r="U358" s="40"/>
      <c r="V358" s="14"/>
      <c r="X358" s="40">
        <v>353</v>
      </c>
      <c r="Y358" s="14">
        <v>817.41</v>
      </c>
      <c r="Z358">
        <f t="shared" ca="1" si="26"/>
        <v>0.32797275554151561</v>
      </c>
      <c r="AC358" s="14">
        <v>634.30999999999995</v>
      </c>
    </row>
    <row r="359" spans="18:29" x14ac:dyDescent="0.35">
      <c r="R359" s="39"/>
      <c r="S359" s="14"/>
      <c r="U359" s="40"/>
      <c r="V359" s="14"/>
      <c r="X359" s="40">
        <v>354</v>
      </c>
      <c r="Y359" s="14">
        <v>728.41</v>
      </c>
      <c r="Z359">
        <f t="shared" ca="1" si="26"/>
        <v>0.68699023035943285</v>
      </c>
      <c r="AC359" s="14">
        <v>727.57</v>
      </c>
    </row>
    <row r="360" spans="18:29" x14ac:dyDescent="0.35">
      <c r="R360" s="39"/>
      <c r="S360" s="14"/>
      <c r="U360" s="40"/>
      <c r="V360" s="14"/>
      <c r="X360" s="40">
        <v>355</v>
      </c>
      <c r="Y360" s="14">
        <v>682.58</v>
      </c>
      <c r="Z360">
        <f t="shared" ca="1" si="26"/>
        <v>0.52188242259036366</v>
      </c>
      <c r="AC360" s="14">
        <v>841.56</v>
      </c>
    </row>
    <row r="361" spans="18:29" x14ac:dyDescent="0.35">
      <c r="R361" s="39"/>
      <c r="S361" s="14"/>
      <c r="U361" s="40"/>
      <c r="V361" s="14"/>
      <c r="X361" s="40">
        <v>356</v>
      </c>
      <c r="Y361" s="14">
        <v>958.09</v>
      </c>
      <c r="Z361">
        <f t="shared" ca="1" si="26"/>
        <v>6.0333352859538447E-2</v>
      </c>
      <c r="AC361" s="14">
        <v>712.1</v>
      </c>
    </row>
    <row r="362" spans="18:29" x14ac:dyDescent="0.35">
      <c r="R362" s="39"/>
      <c r="S362" s="14"/>
      <c r="U362" s="40"/>
      <c r="V362" s="14"/>
      <c r="X362" s="40">
        <v>357</v>
      </c>
      <c r="Y362" s="14">
        <v>764.05</v>
      </c>
      <c r="Z362">
        <f t="shared" ca="1" si="26"/>
        <v>0.40781216678159915</v>
      </c>
      <c r="AC362" s="14">
        <v>656.07</v>
      </c>
    </row>
    <row r="363" spans="18:29" x14ac:dyDescent="0.35">
      <c r="R363" s="39"/>
      <c r="S363" s="14"/>
      <c r="U363" s="40"/>
      <c r="V363" s="14"/>
      <c r="X363" s="40">
        <v>358</v>
      </c>
      <c r="Y363" s="14">
        <v>909.26</v>
      </c>
      <c r="Z363">
        <f t="shared" ca="1" si="26"/>
        <v>0.10778833338493055</v>
      </c>
      <c r="AC363" s="14">
        <v>716.21</v>
      </c>
    </row>
    <row r="364" spans="18:29" x14ac:dyDescent="0.35">
      <c r="R364" s="39"/>
      <c r="S364" s="14"/>
      <c r="U364" s="40"/>
      <c r="V364" s="14"/>
      <c r="X364" s="40">
        <v>359</v>
      </c>
      <c r="Y364" s="14">
        <v>724.89</v>
      </c>
      <c r="Z364">
        <f t="shared" ca="1" si="26"/>
        <v>0.42921752093934629</v>
      </c>
      <c r="AC364" s="14">
        <v>650.13</v>
      </c>
    </row>
    <row r="365" spans="18:29" x14ac:dyDescent="0.35">
      <c r="R365" s="39"/>
      <c r="S365" s="14"/>
      <c r="U365" s="40"/>
      <c r="V365" s="14"/>
      <c r="X365" s="40">
        <v>360</v>
      </c>
      <c r="Y365" s="14">
        <v>884.94</v>
      </c>
      <c r="Z365">
        <f t="shared" ca="1" si="26"/>
        <v>0.46945783907696548</v>
      </c>
      <c r="AC365" s="14">
        <v>611.12</v>
      </c>
    </row>
    <row r="366" spans="18:29" x14ac:dyDescent="0.35">
      <c r="R366" s="39"/>
      <c r="S366" s="14"/>
      <c r="U366" s="40"/>
      <c r="V366" s="14"/>
      <c r="X366" s="40">
        <v>361</v>
      </c>
      <c r="Y366" s="14">
        <v>1001.21</v>
      </c>
      <c r="Z366">
        <f t="shared" ca="1" si="26"/>
        <v>0.56496661308123519</v>
      </c>
      <c r="AC366" s="14">
        <v>810.42</v>
      </c>
    </row>
    <row r="367" spans="18:29" x14ac:dyDescent="0.35">
      <c r="R367" s="39"/>
      <c r="S367" s="14"/>
      <c r="U367" s="40"/>
      <c r="V367" s="14"/>
      <c r="X367" s="40">
        <v>362</v>
      </c>
      <c r="Y367" s="14">
        <v>434.04</v>
      </c>
      <c r="Z367">
        <f t="shared" ca="1" si="26"/>
        <v>0.8407258391440906</v>
      </c>
      <c r="AC367" s="14">
        <v>629.32000000000005</v>
      </c>
    </row>
    <row r="368" spans="18:29" x14ac:dyDescent="0.35">
      <c r="R368" s="39"/>
      <c r="S368" s="14"/>
      <c r="U368" s="40"/>
      <c r="V368" s="14"/>
      <c r="X368" s="40">
        <v>363</v>
      </c>
      <c r="Y368" s="14">
        <v>1125.95</v>
      </c>
      <c r="Z368">
        <f t="shared" ca="1" si="26"/>
        <v>0.59378578191529618</v>
      </c>
      <c r="AC368" s="14">
        <v>629.53</v>
      </c>
    </row>
    <row r="369" spans="18:29" x14ac:dyDescent="0.35">
      <c r="R369" s="39"/>
      <c r="S369" s="14"/>
      <c r="U369" s="40"/>
      <c r="V369" s="14"/>
      <c r="X369" s="40">
        <v>364</v>
      </c>
      <c r="Y369" s="14">
        <v>888.71</v>
      </c>
      <c r="Z369">
        <f t="shared" ca="1" si="26"/>
        <v>0.35266172905283977</v>
      </c>
      <c r="AC369" s="14">
        <v>890.47</v>
      </c>
    </row>
    <row r="370" spans="18:29" x14ac:dyDescent="0.35">
      <c r="R370" s="39"/>
      <c r="S370" s="14"/>
      <c r="U370" s="40"/>
      <c r="V370" s="14"/>
      <c r="X370" s="40">
        <v>365</v>
      </c>
      <c r="Y370" s="14">
        <v>854.88</v>
      </c>
      <c r="Z370">
        <f t="shared" ca="1" si="26"/>
        <v>0.43796439715033608</v>
      </c>
      <c r="AC370" s="14">
        <v>623.17999999999995</v>
      </c>
    </row>
    <row r="371" spans="18:29" x14ac:dyDescent="0.35">
      <c r="R371" s="39"/>
      <c r="S371" s="14"/>
      <c r="U371" s="40"/>
      <c r="V371" s="14"/>
      <c r="X371" s="40">
        <v>366</v>
      </c>
      <c r="Y371" s="14">
        <v>787.89</v>
      </c>
      <c r="Z371">
        <f t="shared" ca="1" si="26"/>
        <v>1.9308624322254109E-2</v>
      </c>
      <c r="AC371" s="14">
        <v>640.91</v>
      </c>
    </row>
    <row r="372" spans="18:29" x14ac:dyDescent="0.35">
      <c r="R372" s="39"/>
      <c r="S372" s="14"/>
      <c r="U372" s="40"/>
      <c r="V372" s="14"/>
      <c r="X372" s="40">
        <v>367</v>
      </c>
      <c r="Y372" s="14">
        <v>592.5</v>
      </c>
      <c r="Z372">
        <f t="shared" ca="1" si="26"/>
        <v>0.59747485861344574</v>
      </c>
      <c r="AC372" s="14">
        <v>416.29</v>
      </c>
    </row>
    <row r="373" spans="18:29" x14ac:dyDescent="0.35">
      <c r="R373" s="39"/>
      <c r="S373" s="14"/>
      <c r="U373" s="40"/>
      <c r="V373" s="14"/>
      <c r="X373" s="40">
        <v>368</v>
      </c>
      <c r="Y373" s="14">
        <v>667.46</v>
      </c>
      <c r="Z373">
        <f t="shared" ca="1" si="26"/>
        <v>0.50129706711532762</v>
      </c>
      <c r="AC373" s="14">
        <v>570.65</v>
      </c>
    </row>
    <row r="374" spans="18:29" x14ac:dyDescent="0.35">
      <c r="R374" s="39"/>
      <c r="S374" s="14"/>
      <c r="U374" s="40"/>
      <c r="V374" s="14"/>
      <c r="X374" s="40">
        <v>369</v>
      </c>
      <c r="Y374" s="14">
        <v>910.49</v>
      </c>
      <c r="Z374">
        <f t="shared" ca="1" si="26"/>
        <v>0.33983595749489004</v>
      </c>
      <c r="AC374" s="14">
        <v>794.01</v>
      </c>
    </row>
    <row r="375" spans="18:29" x14ac:dyDescent="0.35">
      <c r="R375" s="39"/>
      <c r="S375" s="14"/>
      <c r="U375" s="40"/>
      <c r="V375" s="14"/>
      <c r="X375" s="40">
        <v>370</v>
      </c>
      <c r="Y375" s="14">
        <v>827.88</v>
      </c>
      <c r="Z375">
        <f t="shared" ca="1" si="26"/>
        <v>0.50836223595081065</v>
      </c>
      <c r="AC375" s="14">
        <v>608.33000000000004</v>
      </c>
    </row>
    <row r="376" spans="18:29" x14ac:dyDescent="0.35">
      <c r="R376" s="39"/>
      <c r="S376" s="14"/>
      <c r="U376" s="40"/>
      <c r="V376" s="14"/>
      <c r="X376" s="40">
        <v>371</v>
      </c>
      <c r="Y376" s="14">
        <v>855.08</v>
      </c>
      <c r="Z376">
        <f t="shared" ca="1" si="26"/>
        <v>0.90252986631950982</v>
      </c>
      <c r="AC376" s="14">
        <v>618.91999999999996</v>
      </c>
    </row>
    <row r="377" spans="18:29" x14ac:dyDescent="0.35">
      <c r="R377" s="39"/>
      <c r="S377" s="14"/>
      <c r="U377" s="40"/>
      <c r="V377" s="14"/>
      <c r="X377" s="40">
        <v>372</v>
      </c>
      <c r="Y377" s="14">
        <v>877.39</v>
      </c>
      <c r="Z377">
        <f t="shared" ca="1" si="26"/>
        <v>0.43404439908668324</v>
      </c>
      <c r="AC377" s="14">
        <v>671.18</v>
      </c>
    </row>
    <row r="378" spans="18:29" x14ac:dyDescent="0.35">
      <c r="R378" s="39"/>
      <c r="S378" s="14"/>
      <c r="U378" s="40"/>
      <c r="V378" s="14"/>
      <c r="X378" s="40">
        <v>373</v>
      </c>
      <c r="Y378" s="14">
        <v>775.77</v>
      </c>
      <c r="Z378">
        <f t="shared" ca="1" si="26"/>
        <v>0.80350183677726217</v>
      </c>
      <c r="AC378" s="14">
        <v>1008.64</v>
      </c>
    </row>
    <row r="379" spans="18:29" x14ac:dyDescent="0.35">
      <c r="R379" s="39"/>
      <c r="S379" s="14"/>
      <c r="U379" s="40"/>
      <c r="V379" s="14"/>
      <c r="X379" s="40">
        <v>374</v>
      </c>
      <c r="Y379" s="14">
        <v>795.83</v>
      </c>
      <c r="Z379">
        <f t="shared" ca="1" si="26"/>
        <v>0.61820654401517028</v>
      </c>
      <c r="AC379" s="14">
        <v>850.96</v>
      </c>
    </row>
    <row r="380" spans="18:29" x14ac:dyDescent="0.35">
      <c r="R380" s="39"/>
      <c r="S380" s="14"/>
      <c r="U380" s="40"/>
      <c r="V380" s="14"/>
      <c r="X380" s="40">
        <v>375</v>
      </c>
      <c r="Y380" s="14">
        <v>808.54</v>
      </c>
      <c r="Z380">
        <f t="shared" ca="1" si="26"/>
        <v>0.87754701402988267</v>
      </c>
      <c r="AC380" s="14">
        <v>528.30999999999995</v>
      </c>
    </row>
    <row r="381" spans="18:29" x14ac:dyDescent="0.35">
      <c r="R381" s="39"/>
      <c r="S381" s="14"/>
      <c r="U381" s="40"/>
      <c r="V381" s="14"/>
      <c r="X381" s="40">
        <v>376</v>
      </c>
      <c r="Y381" s="14">
        <v>712.21</v>
      </c>
      <c r="Z381">
        <f t="shared" ca="1" si="26"/>
        <v>0.54780346290822468</v>
      </c>
      <c r="AC381" s="14">
        <v>811.96</v>
      </c>
    </row>
    <row r="382" spans="18:29" x14ac:dyDescent="0.35">
      <c r="R382" s="39"/>
      <c r="S382" s="14"/>
      <c r="U382" s="40"/>
      <c r="V382" s="14"/>
      <c r="X382" s="40">
        <v>377</v>
      </c>
      <c r="Y382" s="14">
        <v>759.81</v>
      </c>
      <c r="Z382">
        <f t="shared" ca="1" si="26"/>
        <v>3.4903068633836409E-2</v>
      </c>
      <c r="AC382" s="14">
        <v>714.13</v>
      </c>
    </row>
    <row r="383" spans="18:29" x14ac:dyDescent="0.35">
      <c r="R383" s="39"/>
      <c r="S383" s="14"/>
      <c r="U383" s="40"/>
      <c r="V383" s="14"/>
      <c r="X383" s="40">
        <v>378</v>
      </c>
      <c r="Y383" s="14">
        <v>969.02</v>
      </c>
      <c r="Z383">
        <f t="shared" ca="1" si="26"/>
        <v>0.24429220892971837</v>
      </c>
      <c r="AC383" s="14">
        <v>665.79</v>
      </c>
    </row>
    <row r="384" spans="18:29" x14ac:dyDescent="0.35">
      <c r="R384" s="39"/>
      <c r="S384" s="14"/>
      <c r="U384" s="40"/>
      <c r="V384" s="14"/>
      <c r="X384" s="40">
        <v>379</v>
      </c>
      <c r="Y384" s="14">
        <v>635.94000000000005</v>
      </c>
      <c r="Z384">
        <f t="shared" ca="1" si="26"/>
        <v>0.67480383957473355</v>
      </c>
      <c r="AC384" s="14">
        <v>779.29</v>
      </c>
    </row>
    <row r="385" spans="18:29" x14ac:dyDescent="0.35">
      <c r="R385" s="39"/>
      <c r="S385" s="14"/>
      <c r="U385" s="40"/>
      <c r="V385" s="14"/>
      <c r="X385" s="40">
        <v>380</v>
      </c>
      <c r="Y385" s="14">
        <v>743.35</v>
      </c>
      <c r="Z385">
        <f t="shared" ca="1" si="26"/>
        <v>0.49636967440487656</v>
      </c>
      <c r="AC385" s="14">
        <v>532.67999999999995</v>
      </c>
    </row>
    <row r="386" spans="18:29" x14ac:dyDescent="0.35">
      <c r="R386" s="39"/>
      <c r="S386" s="14"/>
      <c r="U386" s="40"/>
      <c r="V386" s="14"/>
      <c r="X386" s="40">
        <v>381</v>
      </c>
      <c r="Y386" s="14">
        <v>740.48</v>
      </c>
      <c r="Z386">
        <f t="shared" ca="1" si="26"/>
        <v>0.73667480368527338</v>
      </c>
      <c r="AC386" s="14">
        <v>674.89</v>
      </c>
    </row>
    <row r="387" spans="18:29" x14ac:dyDescent="0.35">
      <c r="R387" s="39"/>
      <c r="S387" s="14"/>
      <c r="U387" s="40"/>
      <c r="V387" s="14"/>
      <c r="X387" s="40">
        <v>382</v>
      </c>
      <c r="Y387" s="14">
        <v>753.45</v>
      </c>
      <c r="Z387">
        <f t="shared" ca="1" si="26"/>
        <v>0.14275740162317108</v>
      </c>
      <c r="AC387" s="14">
        <v>808.8</v>
      </c>
    </row>
    <row r="388" spans="18:29" x14ac:dyDescent="0.35">
      <c r="R388" s="39"/>
      <c r="S388" s="14"/>
      <c r="U388" s="40"/>
      <c r="V388" s="14"/>
      <c r="X388" s="40">
        <v>383</v>
      </c>
      <c r="Y388" s="14">
        <v>827.26</v>
      </c>
      <c r="Z388">
        <f t="shared" ca="1" si="26"/>
        <v>0.35829223584156622</v>
      </c>
      <c r="AC388" s="14">
        <v>774.88</v>
      </c>
    </row>
    <row r="389" spans="18:29" x14ac:dyDescent="0.35">
      <c r="R389" s="39"/>
      <c r="S389" s="14"/>
      <c r="U389" s="40"/>
      <c r="V389" s="14"/>
      <c r="X389" s="40">
        <v>384</v>
      </c>
      <c r="Y389" s="14">
        <v>877.25</v>
      </c>
      <c r="Z389">
        <f t="shared" ca="1" si="26"/>
        <v>0.38324319451534528</v>
      </c>
      <c r="AC389" s="14">
        <v>689.27</v>
      </c>
    </row>
    <row r="390" spans="18:29" x14ac:dyDescent="0.35">
      <c r="R390" s="39"/>
      <c r="S390" s="14"/>
      <c r="U390" s="40"/>
      <c r="V390" s="14"/>
      <c r="X390" s="40">
        <v>385</v>
      </c>
      <c r="Y390" s="14">
        <v>695.29</v>
      </c>
      <c r="Z390">
        <f t="shared" ref="Z390:Z405" ca="1" si="27">RAND()</f>
        <v>0.62647669323384925</v>
      </c>
      <c r="AC390" s="14">
        <v>722.65</v>
      </c>
    </row>
    <row r="391" spans="18:29" x14ac:dyDescent="0.35">
      <c r="R391" s="39"/>
      <c r="S391" s="14"/>
      <c r="U391" s="40"/>
      <c r="V391" s="14"/>
      <c r="X391" s="40">
        <v>386</v>
      </c>
      <c r="Y391" s="14">
        <v>620.72</v>
      </c>
      <c r="Z391">
        <f t="shared" ca="1" si="27"/>
        <v>0.22683519070282443</v>
      </c>
      <c r="AC391" s="14">
        <v>656.79</v>
      </c>
    </row>
    <row r="392" spans="18:29" x14ac:dyDescent="0.35">
      <c r="R392" s="39"/>
      <c r="S392" s="14"/>
      <c r="U392" s="40"/>
      <c r="V392" s="14"/>
      <c r="X392" s="40">
        <v>387</v>
      </c>
      <c r="Y392" s="14">
        <v>724.22</v>
      </c>
      <c r="Z392">
        <f t="shared" ca="1" si="27"/>
        <v>0.57146057357946334</v>
      </c>
      <c r="AC392" s="14">
        <v>909.38</v>
      </c>
    </row>
    <row r="393" spans="18:29" x14ac:dyDescent="0.35">
      <c r="R393" s="39"/>
      <c r="S393" s="14"/>
      <c r="U393" s="40"/>
      <c r="V393" s="14"/>
      <c r="X393" s="40">
        <v>388</v>
      </c>
      <c r="Y393" s="14">
        <v>628.91999999999996</v>
      </c>
      <c r="Z393">
        <f t="shared" ca="1" si="27"/>
        <v>0.74079602975419712</v>
      </c>
      <c r="AC393" s="14">
        <v>627.6</v>
      </c>
    </row>
    <row r="394" spans="18:29" x14ac:dyDescent="0.35">
      <c r="R394" s="39"/>
      <c r="S394" s="14"/>
      <c r="U394" s="40"/>
      <c r="V394" s="14"/>
      <c r="X394" s="40">
        <v>389</v>
      </c>
      <c r="Y394" s="14">
        <v>890.46</v>
      </c>
      <c r="Z394">
        <f t="shared" ca="1" si="27"/>
        <v>1.7087983658955475E-2</v>
      </c>
      <c r="AC394" s="14">
        <v>719.37</v>
      </c>
    </row>
    <row r="395" spans="18:29" x14ac:dyDescent="0.35">
      <c r="R395" s="39"/>
      <c r="S395" s="14"/>
      <c r="U395" s="40"/>
      <c r="V395" s="14"/>
      <c r="X395" s="40">
        <v>390</v>
      </c>
      <c r="Y395" s="14">
        <v>699.14</v>
      </c>
      <c r="Z395">
        <f t="shared" ca="1" si="27"/>
        <v>0.17295174788947076</v>
      </c>
      <c r="AC395" s="14">
        <v>663.55</v>
      </c>
    </row>
    <row r="396" spans="18:29" x14ac:dyDescent="0.35">
      <c r="R396" s="39"/>
      <c r="S396" s="14"/>
      <c r="U396" s="40"/>
      <c r="V396" s="14"/>
      <c r="X396" s="40">
        <v>391</v>
      </c>
      <c r="Y396" s="14">
        <v>906.34</v>
      </c>
      <c r="Z396">
        <f t="shared" ca="1" si="27"/>
        <v>0.65113132448409461</v>
      </c>
      <c r="AC396" s="14">
        <v>773.61</v>
      </c>
    </row>
    <row r="397" spans="18:29" x14ac:dyDescent="0.35">
      <c r="R397" s="39"/>
      <c r="S397" s="14"/>
      <c r="U397" s="40"/>
      <c r="V397" s="14"/>
      <c r="X397" s="40">
        <v>392</v>
      </c>
      <c r="Y397" s="14">
        <v>745.85</v>
      </c>
      <c r="Z397">
        <f t="shared" ca="1" si="27"/>
        <v>0.39936898541019061</v>
      </c>
      <c r="AC397" s="14">
        <v>681.3</v>
      </c>
    </row>
    <row r="398" spans="18:29" x14ac:dyDescent="0.35">
      <c r="R398" s="39"/>
      <c r="S398" s="14"/>
      <c r="U398" s="40"/>
      <c r="V398" s="14"/>
      <c r="X398" s="40">
        <v>393</v>
      </c>
      <c r="Y398" s="14">
        <v>733.12</v>
      </c>
      <c r="Z398">
        <f t="shared" ca="1" si="27"/>
        <v>0.90446266381379503</v>
      </c>
      <c r="AC398" s="14">
        <v>749.93</v>
      </c>
    </row>
    <row r="399" spans="18:29" x14ac:dyDescent="0.35">
      <c r="R399" s="39"/>
      <c r="S399" s="14"/>
      <c r="U399" s="40"/>
      <c r="V399" s="14"/>
      <c r="X399" s="40">
        <v>394</v>
      </c>
      <c r="Y399" s="14">
        <v>595.47</v>
      </c>
      <c r="Z399">
        <f t="shared" ca="1" si="27"/>
        <v>0.85329670135572488</v>
      </c>
      <c r="AC399" s="14">
        <v>764.78</v>
      </c>
    </row>
    <row r="400" spans="18:29" x14ac:dyDescent="0.35">
      <c r="R400" s="39"/>
      <c r="S400" s="14"/>
      <c r="U400" s="40"/>
      <c r="V400" s="14"/>
      <c r="X400" s="40">
        <v>395</v>
      </c>
      <c r="Y400" s="14">
        <v>779.36</v>
      </c>
      <c r="Z400">
        <f t="shared" ca="1" si="27"/>
        <v>0.3642721754013819</v>
      </c>
      <c r="AC400" s="14">
        <v>517.55999999999995</v>
      </c>
    </row>
    <row r="401" spans="18:29" x14ac:dyDescent="0.35">
      <c r="R401" s="39"/>
      <c r="S401" s="14"/>
      <c r="U401" s="40"/>
      <c r="V401" s="14"/>
      <c r="X401" s="40">
        <v>396</v>
      </c>
      <c r="Y401" s="14">
        <v>705.17</v>
      </c>
      <c r="Z401">
        <f t="shared" ca="1" si="27"/>
        <v>0.35372837059321516</v>
      </c>
      <c r="AC401" s="14">
        <v>613.73</v>
      </c>
    </row>
    <row r="402" spans="18:29" x14ac:dyDescent="0.35">
      <c r="R402" s="39"/>
      <c r="S402" s="14"/>
      <c r="U402" s="40"/>
      <c r="V402" s="14"/>
      <c r="X402" s="40">
        <v>397</v>
      </c>
      <c r="Y402" s="14">
        <v>843.27</v>
      </c>
      <c r="Z402">
        <f t="shared" ca="1" si="27"/>
        <v>0.22297391258110966</v>
      </c>
      <c r="AC402" s="14">
        <v>569.29999999999995</v>
      </c>
    </row>
    <row r="403" spans="18:29" x14ac:dyDescent="0.35">
      <c r="R403" s="39"/>
      <c r="S403" s="14"/>
      <c r="U403" s="40"/>
      <c r="V403" s="14"/>
      <c r="X403" s="40">
        <v>398</v>
      </c>
      <c r="Y403" s="14">
        <v>956.13</v>
      </c>
      <c r="Z403">
        <f t="shared" ca="1" si="27"/>
        <v>0.85315649315378494</v>
      </c>
      <c r="AC403" s="14">
        <v>800.04</v>
      </c>
    </row>
    <row r="404" spans="18:29" x14ac:dyDescent="0.35">
      <c r="R404" s="39"/>
      <c r="S404" s="14"/>
      <c r="U404" s="40"/>
      <c r="V404" s="14"/>
      <c r="X404" s="40">
        <v>399</v>
      </c>
      <c r="Y404" s="14">
        <v>787.48</v>
      </c>
      <c r="Z404">
        <f t="shared" ca="1" si="27"/>
        <v>0.45527326008260371</v>
      </c>
      <c r="AC404" s="14">
        <v>584.79999999999995</v>
      </c>
    </row>
    <row r="405" spans="18:29" x14ac:dyDescent="0.35">
      <c r="R405" s="39"/>
      <c r="S405" s="14"/>
      <c r="U405" s="40"/>
      <c r="V405" s="14"/>
      <c r="X405" s="40">
        <v>400</v>
      </c>
      <c r="Y405" s="14">
        <v>770.04</v>
      </c>
      <c r="Z405">
        <f t="shared" ca="1" si="27"/>
        <v>0.90574066021897337</v>
      </c>
      <c r="AC405" s="14">
        <v>714.03</v>
      </c>
    </row>
    <row r="406" spans="18:29" x14ac:dyDescent="0.35">
      <c r="R406" s="39"/>
      <c r="S406" s="14"/>
      <c r="U406" s="40"/>
      <c r="V406" s="14"/>
      <c r="X406" s="40"/>
      <c r="Y406" s="14"/>
      <c r="AC406" s="14">
        <v>571.76</v>
      </c>
    </row>
    <row r="407" spans="18:29" x14ac:dyDescent="0.35">
      <c r="R407" s="39"/>
      <c r="S407" s="14"/>
      <c r="U407" s="40"/>
      <c r="V407" s="14"/>
      <c r="X407" s="40"/>
      <c r="Y407" s="14"/>
      <c r="AC407" s="14">
        <v>713.61</v>
      </c>
    </row>
    <row r="408" spans="18:29" x14ac:dyDescent="0.35">
      <c r="R408" s="39"/>
      <c r="S408" s="14"/>
      <c r="U408" s="40"/>
      <c r="V408" s="14"/>
      <c r="X408" s="40"/>
      <c r="Y408" s="14"/>
      <c r="AC408" s="14">
        <v>678.71</v>
      </c>
    </row>
    <row r="409" spans="18:29" x14ac:dyDescent="0.35">
      <c r="R409" s="39"/>
      <c r="S409" s="14"/>
      <c r="U409" s="40"/>
      <c r="V409" s="14"/>
      <c r="X409" s="40"/>
      <c r="Y409" s="14"/>
      <c r="AC409" s="14">
        <v>691.66</v>
      </c>
    </row>
    <row r="410" spans="18:29" x14ac:dyDescent="0.35">
      <c r="R410" s="39"/>
      <c r="S410" s="14"/>
      <c r="U410" s="40"/>
      <c r="V410" s="14"/>
      <c r="X410" s="40"/>
      <c r="Y410" s="14"/>
      <c r="AC410" s="14">
        <v>801.17</v>
      </c>
    </row>
    <row r="411" spans="18:29" x14ac:dyDescent="0.35">
      <c r="R411" s="39"/>
      <c r="S411" s="14"/>
      <c r="U411" s="40"/>
      <c r="V411" s="14"/>
      <c r="X411" s="40"/>
      <c r="Y411" s="14"/>
      <c r="AC411" s="14">
        <v>568.16</v>
      </c>
    </row>
    <row r="412" spans="18:29" x14ac:dyDescent="0.35">
      <c r="R412" s="39"/>
      <c r="S412" s="14"/>
      <c r="U412" s="40"/>
      <c r="V412" s="14"/>
      <c r="X412" s="40"/>
      <c r="Y412" s="14"/>
      <c r="AC412" s="14">
        <v>482.21</v>
      </c>
    </row>
    <row r="413" spans="18:29" x14ac:dyDescent="0.35">
      <c r="R413" s="39"/>
      <c r="S413" s="14"/>
      <c r="U413" s="40"/>
      <c r="V413" s="14"/>
      <c r="X413" s="40"/>
      <c r="Y413" s="14"/>
      <c r="AC413" s="14">
        <v>718.46</v>
      </c>
    </row>
    <row r="414" spans="18:29" x14ac:dyDescent="0.35">
      <c r="R414" s="39"/>
      <c r="S414" s="14"/>
      <c r="U414" s="40"/>
      <c r="V414" s="14"/>
      <c r="X414" s="40"/>
      <c r="Y414" s="14"/>
      <c r="AC414" s="14">
        <v>749.51</v>
      </c>
    </row>
    <row r="415" spans="18:29" x14ac:dyDescent="0.35">
      <c r="R415" s="39"/>
      <c r="S415" s="14"/>
      <c r="U415" s="40"/>
      <c r="V415" s="14"/>
      <c r="X415" s="40"/>
      <c r="Y415" s="14"/>
      <c r="AC415" s="14">
        <v>456.72</v>
      </c>
    </row>
    <row r="416" spans="18:29" x14ac:dyDescent="0.35">
      <c r="R416" s="39"/>
      <c r="S416" s="14"/>
      <c r="U416" s="40"/>
      <c r="V416" s="14"/>
      <c r="X416" s="40"/>
      <c r="Y416" s="14"/>
      <c r="AC416" s="14">
        <v>823.78</v>
      </c>
    </row>
    <row r="417" spans="18:29" x14ac:dyDescent="0.35">
      <c r="R417" s="39"/>
      <c r="S417" s="14"/>
      <c r="U417" s="40"/>
      <c r="V417" s="14"/>
      <c r="X417" s="40"/>
      <c r="Y417" s="14"/>
      <c r="AC417" s="14">
        <v>703.1</v>
      </c>
    </row>
    <row r="418" spans="18:29" x14ac:dyDescent="0.35">
      <c r="R418" s="39"/>
      <c r="S418" s="14"/>
      <c r="U418" s="40"/>
      <c r="V418" s="14"/>
      <c r="X418" s="40"/>
      <c r="Y418" s="14"/>
      <c r="AC418" s="14">
        <v>743.12</v>
      </c>
    </row>
    <row r="419" spans="18:29" x14ac:dyDescent="0.35">
      <c r="R419" s="39"/>
      <c r="S419" s="14"/>
      <c r="U419" s="40"/>
      <c r="V419" s="14"/>
      <c r="X419" s="40"/>
      <c r="Y419" s="14"/>
      <c r="AC419" s="14">
        <v>590.32000000000005</v>
      </c>
    </row>
    <row r="420" spans="18:29" x14ac:dyDescent="0.35">
      <c r="R420" s="39"/>
      <c r="S420" s="14"/>
      <c r="U420" s="40"/>
      <c r="V420" s="14"/>
      <c r="X420" s="40"/>
      <c r="Y420" s="14"/>
      <c r="AC420" s="14">
        <v>556</v>
      </c>
    </row>
    <row r="421" spans="18:29" x14ac:dyDescent="0.35">
      <c r="R421" s="39"/>
      <c r="S421" s="14"/>
      <c r="U421" s="40"/>
      <c r="V421" s="14"/>
      <c r="X421" s="40"/>
      <c r="Y421" s="14"/>
      <c r="AC421" s="14">
        <v>494.69</v>
      </c>
    </row>
    <row r="422" spans="18:29" x14ac:dyDescent="0.35">
      <c r="R422" s="39"/>
      <c r="S422" s="14"/>
      <c r="U422" s="40"/>
      <c r="V422" s="14"/>
      <c r="X422" s="40"/>
      <c r="Y422" s="14"/>
      <c r="AC422" s="14">
        <v>717.9</v>
      </c>
    </row>
    <row r="423" spans="18:29" x14ac:dyDescent="0.35">
      <c r="R423" s="39"/>
      <c r="S423" s="14"/>
      <c r="U423" s="40"/>
      <c r="V423" s="14"/>
      <c r="X423" s="40"/>
      <c r="Y423" s="14"/>
      <c r="AC423" s="14">
        <v>595.69000000000005</v>
      </c>
    </row>
    <row r="424" spans="18:29" x14ac:dyDescent="0.35">
      <c r="R424" s="39"/>
      <c r="S424" s="14"/>
      <c r="U424" s="40"/>
      <c r="V424" s="14"/>
      <c r="X424" s="40"/>
      <c r="Y424" s="14"/>
      <c r="AC424" s="14">
        <v>680.51</v>
      </c>
    </row>
    <row r="425" spans="18:29" x14ac:dyDescent="0.35">
      <c r="R425" s="39"/>
      <c r="S425" s="14"/>
      <c r="U425" s="40"/>
      <c r="V425" s="14"/>
      <c r="X425" s="40"/>
      <c r="Y425" s="14"/>
      <c r="AC425" s="14">
        <v>579.28</v>
      </c>
    </row>
    <row r="426" spans="18:29" x14ac:dyDescent="0.35">
      <c r="R426" s="39"/>
      <c r="S426" s="14"/>
      <c r="U426" s="40"/>
      <c r="V426" s="14"/>
      <c r="X426" s="40"/>
      <c r="Y426" s="14"/>
      <c r="AC426" s="14">
        <v>712.77</v>
      </c>
    </row>
    <row r="427" spans="18:29" x14ac:dyDescent="0.35">
      <c r="R427" s="39"/>
      <c r="S427" s="14"/>
      <c r="U427" s="40"/>
      <c r="V427" s="14"/>
      <c r="X427" s="40"/>
      <c r="Y427" s="14"/>
      <c r="AC427" s="14">
        <v>764.7</v>
      </c>
    </row>
    <row r="428" spans="18:29" x14ac:dyDescent="0.35">
      <c r="R428" s="39"/>
      <c r="S428" s="14"/>
      <c r="U428" s="40"/>
      <c r="V428" s="14"/>
      <c r="X428" s="40"/>
      <c r="Y428" s="14"/>
      <c r="AC428" s="14">
        <v>573.95000000000005</v>
      </c>
    </row>
    <row r="429" spans="18:29" x14ac:dyDescent="0.35">
      <c r="R429" s="39"/>
      <c r="S429" s="14"/>
      <c r="U429" s="40"/>
      <c r="V429" s="14"/>
      <c r="X429" s="40"/>
      <c r="Y429" s="14"/>
      <c r="AC429" s="14">
        <v>917.11</v>
      </c>
    </row>
    <row r="430" spans="18:29" x14ac:dyDescent="0.35">
      <c r="R430" s="39"/>
      <c r="S430" s="14"/>
      <c r="U430" s="40"/>
      <c r="V430" s="14"/>
      <c r="X430" s="40"/>
      <c r="Y430" s="14"/>
      <c r="AC430" s="14">
        <v>859.88</v>
      </c>
    </row>
    <row r="431" spans="18:29" x14ac:dyDescent="0.35">
      <c r="R431" s="39"/>
      <c r="S431" s="14"/>
      <c r="U431" s="40"/>
      <c r="V431" s="14"/>
      <c r="X431" s="40"/>
      <c r="Y431" s="14"/>
      <c r="AC431" s="14">
        <v>591.65</v>
      </c>
    </row>
    <row r="432" spans="18:29" x14ac:dyDescent="0.35">
      <c r="R432" s="39"/>
      <c r="S432" s="14"/>
      <c r="U432" s="40"/>
      <c r="V432" s="14"/>
      <c r="X432" s="40"/>
      <c r="Y432" s="14"/>
      <c r="AC432" s="14">
        <v>597.19000000000005</v>
      </c>
    </row>
    <row r="433" spans="18:29" x14ac:dyDescent="0.35">
      <c r="R433" s="39"/>
      <c r="S433" s="14"/>
      <c r="U433" s="40"/>
      <c r="V433" s="14"/>
      <c r="X433" s="40"/>
      <c r="Y433" s="14"/>
      <c r="AC433" s="14">
        <v>551.03</v>
      </c>
    </row>
    <row r="434" spans="18:29" x14ac:dyDescent="0.35">
      <c r="R434" s="39"/>
      <c r="S434" s="14"/>
      <c r="U434" s="40"/>
      <c r="V434" s="14"/>
      <c r="X434" s="40"/>
      <c r="Y434" s="14"/>
      <c r="AC434" s="14">
        <v>685.48</v>
      </c>
    </row>
    <row r="435" spans="18:29" x14ac:dyDescent="0.35">
      <c r="R435" s="39"/>
      <c r="S435" s="14"/>
      <c r="U435" s="40"/>
      <c r="V435" s="14"/>
      <c r="X435" s="40"/>
      <c r="Y435" s="14"/>
      <c r="AC435" s="14">
        <v>772.5</v>
      </c>
    </row>
    <row r="436" spans="18:29" x14ac:dyDescent="0.35">
      <c r="R436" s="39"/>
      <c r="S436" s="14"/>
      <c r="U436" s="40"/>
      <c r="V436" s="14"/>
      <c r="X436" s="40"/>
      <c r="Y436" s="14"/>
      <c r="AC436" s="14">
        <v>599.04</v>
      </c>
    </row>
    <row r="437" spans="18:29" x14ac:dyDescent="0.35">
      <c r="R437" s="39"/>
      <c r="S437" s="14"/>
      <c r="U437" s="40"/>
      <c r="V437" s="14"/>
      <c r="X437" s="40"/>
      <c r="Y437" s="14"/>
      <c r="AC437" s="14">
        <v>734.25</v>
      </c>
    </row>
    <row r="438" spans="18:29" x14ac:dyDescent="0.35">
      <c r="R438" s="39"/>
      <c r="S438" s="14"/>
      <c r="U438" s="40"/>
      <c r="V438" s="14"/>
      <c r="X438" s="40"/>
      <c r="Y438" s="14"/>
      <c r="AC438" s="14">
        <v>390.36</v>
      </c>
    </row>
    <row r="439" spans="18:29" x14ac:dyDescent="0.35">
      <c r="R439" s="39"/>
      <c r="S439" s="14"/>
      <c r="U439" s="40"/>
      <c r="V439" s="14"/>
      <c r="X439" s="40"/>
      <c r="Y439" s="14"/>
      <c r="AC439" s="14">
        <v>781.96</v>
      </c>
    </row>
    <row r="440" spans="18:29" x14ac:dyDescent="0.35">
      <c r="R440" s="39"/>
      <c r="S440" s="14"/>
      <c r="U440" s="40"/>
      <c r="V440" s="14"/>
      <c r="X440" s="40"/>
      <c r="Y440" s="14"/>
      <c r="AC440" s="14">
        <v>660.67</v>
      </c>
    </row>
    <row r="441" spans="18:29" x14ac:dyDescent="0.35">
      <c r="R441" s="39"/>
      <c r="S441" s="14"/>
      <c r="U441" s="40"/>
      <c r="V441" s="14"/>
      <c r="X441" s="40"/>
      <c r="Y441" s="14"/>
      <c r="AC441" s="14">
        <v>661.62</v>
      </c>
    </row>
    <row r="442" spans="18:29" x14ac:dyDescent="0.35">
      <c r="R442" s="39"/>
      <c r="S442" s="14"/>
      <c r="U442" s="40"/>
      <c r="V442" s="14"/>
      <c r="X442" s="40"/>
      <c r="Y442" s="14"/>
      <c r="AC442" s="14">
        <v>701.07</v>
      </c>
    </row>
    <row r="443" spans="18:29" x14ac:dyDescent="0.35">
      <c r="R443" s="39"/>
      <c r="S443" s="14"/>
      <c r="U443" s="40"/>
      <c r="V443" s="14"/>
      <c r="X443" s="40"/>
      <c r="Y443" s="14"/>
      <c r="AC443" s="14">
        <v>831.88</v>
      </c>
    </row>
    <row r="444" spans="18:29" x14ac:dyDescent="0.35">
      <c r="R444" s="39"/>
      <c r="S444" s="14"/>
      <c r="U444" s="40"/>
      <c r="V444" s="14"/>
      <c r="X444" s="40"/>
      <c r="Y444" s="14"/>
      <c r="AC444" s="14">
        <v>675.57</v>
      </c>
    </row>
    <row r="445" spans="18:29" x14ac:dyDescent="0.35">
      <c r="R445" s="39"/>
      <c r="S445" s="14"/>
      <c r="U445" s="40"/>
      <c r="V445" s="14"/>
      <c r="X445" s="40"/>
      <c r="Y445" s="14"/>
      <c r="AC445" s="14">
        <v>761.38</v>
      </c>
    </row>
    <row r="446" spans="18:29" x14ac:dyDescent="0.35">
      <c r="R446" s="39"/>
      <c r="S446" s="14"/>
      <c r="U446" s="40"/>
      <c r="V446" s="14"/>
      <c r="X446" s="40"/>
      <c r="Y446" s="14"/>
      <c r="AC446" s="14">
        <v>457.92</v>
      </c>
    </row>
    <row r="447" spans="18:29" x14ac:dyDescent="0.35">
      <c r="R447" s="39"/>
      <c r="S447" s="14"/>
      <c r="U447" s="40"/>
      <c r="V447" s="14"/>
      <c r="X447" s="40"/>
      <c r="Y447" s="14"/>
      <c r="AC447" s="14">
        <v>606.69000000000005</v>
      </c>
    </row>
    <row r="448" spans="18:29" x14ac:dyDescent="0.35">
      <c r="R448" s="39"/>
      <c r="S448" s="14"/>
      <c r="U448" s="40"/>
      <c r="V448" s="14"/>
      <c r="X448" s="40"/>
      <c r="Y448" s="14"/>
      <c r="AC448" s="14">
        <v>444.17</v>
      </c>
    </row>
    <row r="449" spans="18:29" x14ac:dyDescent="0.35">
      <c r="R449" s="39"/>
      <c r="S449" s="14"/>
      <c r="U449" s="40"/>
      <c r="V449" s="14"/>
      <c r="X449" s="40"/>
      <c r="Y449" s="14"/>
      <c r="AC449" s="14">
        <v>567.73</v>
      </c>
    </row>
    <row r="450" spans="18:29" x14ac:dyDescent="0.35">
      <c r="R450" s="39"/>
      <c r="S450" s="14"/>
      <c r="U450" s="40"/>
      <c r="V450" s="14"/>
      <c r="X450" s="40"/>
      <c r="Y450" s="14"/>
      <c r="AC450" s="14">
        <v>844.21</v>
      </c>
    </row>
    <row r="451" spans="18:29" x14ac:dyDescent="0.35">
      <c r="R451" s="39"/>
      <c r="S451" s="14"/>
      <c r="U451" s="40"/>
      <c r="V451" s="14"/>
      <c r="X451" s="40"/>
      <c r="Y451" s="14"/>
      <c r="AC451" s="14">
        <v>684.42</v>
      </c>
    </row>
    <row r="452" spans="18:29" x14ac:dyDescent="0.35">
      <c r="R452" s="39"/>
      <c r="S452" s="14"/>
      <c r="U452" s="40"/>
      <c r="V452" s="14"/>
      <c r="X452" s="40"/>
      <c r="Y452" s="14"/>
      <c r="AC452" s="14">
        <v>939.51</v>
      </c>
    </row>
    <row r="453" spans="18:29" x14ac:dyDescent="0.35">
      <c r="R453" s="39"/>
      <c r="S453" s="14"/>
      <c r="U453" s="40"/>
      <c r="V453" s="14"/>
      <c r="X453" s="40"/>
      <c r="Y453" s="14"/>
      <c r="AC453" s="14">
        <v>608.08000000000004</v>
      </c>
    </row>
    <row r="454" spans="18:29" x14ac:dyDescent="0.35">
      <c r="R454" s="39"/>
      <c r="S454" s="14"/>
      <c r="U454" s="40"/>
      <c r="V454" s="14"/>
      <c r="X454" s="40"/>
      <c r="Y454" s="14"/>
      <c r="AC454" s="14">
        <v>792.95</v>
      </c>
    </row>
    <row r="455" spans="18:29" x14ac:dyDescent="0.35">
      <c r="R455" s="39"/>
      <c r="S455" s="14"/>
      <c r="U455" s="40"/>
      <c r="V455" s="14"/>
      <c r="X455" s="40"/>
      <c r="Y455" s="14"/>
      <c r="AC455" s="14">
        <v>710.19</v>
      </c>
    </row>
    <row r="456" spans="18:29" x14ac:dyDescent="0.35">
      <c r="R456" s="39"/>
      <c r="S456" s="14"/>
      <c r="U456" s="40"/>
      <c r="V456" s="14"/>
      <c r="X456" s="40"/>
      <c r="Y456" s="14"/>
      <c r="AC456" s="14">
        <v>687.4</v>
      </c>
    </row>
    <row r="457" spans="18:29" x14ac:dyDescent="0.35">
      <c r="R457" s="39"/>
      <c r="S457" s="14"/>
      <c r="U457" s="40"/>
      <c r="V457" s="14"/>
      <c r="X457" s="40"/>
      <c r="Y457" s="14"/>
      <c r="AC457" s="14">
        <v>739.26</v>
      </c>
    </row>
    <row r="458" spans="18:29" x14ac:dyDescent="0.35">
      <c r="R458" s="39"/>
      <c r="S458" s="14"/>
      <c r="U458" s="40"/>
      <c r="V458" s="14"/>
      <c r="X458" s="40"/>
      <c r="Y458" s="14"/>
      <c r="AC458" s="14">
        <v>736.82</v>
      </c>
    </row>
    <row r="459" spans="18:29" x14ac:dyDescent="0.35">
      <c r="R459" s="39"/>
      <c r="S459" s="14"/>
      <c r="U459" s="40"/>
      <c r="V459" s="14"/>
      <c r="X459" s="40"/>
      <c r="Y459" s="14"/>
      <c r="AC459" s="14">
        <v>656.9</v>
      </c>
    </row>
    <row r="460" spans="18:29" x14ac:dyDescent="0.35">
      <c r="R460" s="39"/>
      <c r="S460" s="14"/>
      <c r="U460" s="40"/>
      <c r="V460" s="14"/>
      <c r="X460" s="40"/>
      <c r="Y460" s="14"/>
      <c r="AC460" s="14">
        <v>495.76</v>
      </c>
    </row>
    <row r="461" spans="18:29" x14ac:dyDescent="0.35">
      <c r="R461" s="39"/>
      <c r="S461" s="14"/>
      <c r="U461" s="40"/>
      <c r="V461" s="14"/>
      <c r="X461" s="40"/>
      <c r="Y461" s="14"/>
      <c r="AC461" s="14">
        <v>672.22</v>
      </c>
    </row>
    <row r="462" spans="18:29" x14ac:dyDescent="0.35">
      <c r="R462" s="39"/>
      <c r="S462" s="14"/>
      <c r="U462" s="40"/>
      <c r="V462" s="14"/>
      <c r="X462" s="40"/>
      <c r="Y462" s="14"/>
      <c r="AC462" s="14">
        <v>527.29999999999995</v>
      </c>
    </row>
    <row r="463" spans="18:29" x14ac:dyDescent="0.35">
      <c r="R463" s="39"/>
      <c r="S463" s="14"/>
      <c r="U463" s="40"/>
      <c r="V463" s="14"/>
      <c r="X463" s="40"/>
      <c r="Y463" s="14"/>
      <c r="AC463" s="14">
        <v>566.16</v>
      </c>
    </row>
    <row r="464" spans="18:29" x14ac:dyDescent="0.35">
      <c r="R464" s="39"/>
      <c r="S464" s="14"/>
      <c r="U464" s="40"/>
      <c r="V464" s="14"/>
      <c r="X464" s="40"/>
      <c r="Y464" s="14"/>
      <c r="AC464" s="14">
        <v>812.28</v>
      </c>
    </row>
    <row r="465" spans="18:29" x14ac:dyDescent="0.35">
      <c r="R465" s="39"/>
      <c r="S465" s="14"/>
      <c r="U465" s="40"/>
      <c r="V465" s="14"/>
      <c r="X465" s="40"/>
      <c r="Y465" s="14"/>
      <c r="AC465" s="14">
        <v>390.51</v>
      </c>
    </row>
    <row r="466" spans="18:29" x14ac:dyDescent="0.35">
      <c r="R466" s="39"/>
      <c r="S466" s="14"/>
      <c r="U466" s="40"/>
      <c r="V466" s="14"/>
      <c r="X466" s="40"/>
      <c r="Y466" s="14"/>
      <c r="AC466" s="14">
        <v>833.68</v>
      </c>
    </row>
    <row r="467" spans="18:29" x14ac:dyDescent="0.35">
      <c r="R467" s="39"/>
      <c r="S467" s="14"/>
      <c r="U467" s="40"/>
      <c r="V467" s="14"/>
      <c r="X467" s="40"/>
      <c r="Y467" s="14"/>
      <c r="AC467" s="14">
        <v>647.04</v>
      </c>
    </row>
    <row r="468" spans="18:29" x14ac:dyDescent="0.35">
      <c r="R468" s="39"/>
      <c r="S468" s="14"/>
      <c r="U468" s="40"/>
      <c r="V468" s="14"/>
      <c r="X468" s="40"/>
      <c r="Y468" s="14"/>
      <c r="AC468" s="14">
        <v>635.67999999999995</v>
      </c>
    </row>
    <row r="469" spans="18:29" x14ac:dyDescent="0.35">
      <c r="R469" s="39"/>
      <c r="S469" s="14"/>
      <c r="U469" s="40"/>
      <c r="V469" s="14"/>
      <c r="X469" s="40"/>
      <c r="Y469" s="14"/>
      <c r="AC469" s="14">
        <v>687.41</v>
      </c>
    </row>
    <row r="470" spans="18:29" x14ac:dyDescent="0.35">
      <c r="R470" s="39"/>
      <c r="S470" s="14"/>
      <c r="U470" s="40"/>
      <c r="V470" s="14"/>
      <c r="X470" s="40"/>
      <c r="Y470" s="14"/>
      <c r="AC470" s="14">
        <v>584.1</v>
      </c>
    </row>
    <row r="471" spans="18:29" x14ac:dyDescent="0.35">
      <c r="R471" s="39"/>
      <c r="S471" s="14"/>
      <c r="U471" s="40"/>
      <c r="V471" s="14"/>
      <c r="X471" s="40"/>
      <c r="Y471" s="14"/>
      <c r="AC471" s="14">
        <v>698.65</v>
      </c>
    </row>
    <row r="472" spans="18:29" x14ac:dyDescent="0.35">
      <c r="R472" s="39"/>
      <c r="S472" s="14"/>
      <c r="U472" s="40"/>
      <c r="V472" s="14"/>
      <c r="X472" s="40"/>
      <c r="Y472" s="14"/>
      <c r="AC472" s="14">
        <v>489.85</v>
      </c>
    </row>
    <row r="473" spans="18:29" x14ac:dyDescent="0.35">
      <c r="R473" s="39"/>
      <c r="S473" s="14"/>
      <c r="U473" s="40"/>
      <c r="V473" s="14"/>
      <c r="X473" s="40"/>
      <c r="Y473" s="14"/>
      <c r="AC473" s="14">
        <v>630.74</v>
      </c>
    </row>
    <row r="474" spans="18:29" x14ac:dyDescent="0.35">
      <c r="R474" s="39"/>
      <c r="S474" s="14"/>
      <c r="U474" s="40"/>
      <c r="V474" s="14"/>
      <c r="X474" s="40"/>
      <c r="Y474" s="14"/>
      <c r="AC474" s="14">
        <v>615.78</v>
      </c>
    </row>
    <row r="475" spans="18:29" x14ac:dyDescent="0.35">
      <c r="R475" s="39"/>
      <c r="S475" s="14"/>
      <c r="U475" s="40"/>
      <c r="V475" s="14"/>
      <c r="X475" s="40"/>
      <c r="Y475" s="14"/>
      <c r="AC475" s="14">
        <v>527.89</v>
      </c>
    </row>
    <row r="476" spans="18:29" x14ac:dyDescent="0.35">
      <c r="R476" s="39"/>
      <c r="S476" s="14"/>
      <c r="U476" s="40"/>
      <c r="V476" s="14"/>
      <c r="X476" s="40"/>
      <c r="Y476" s="14"/>
      <c r="AC476" s="14">
        <v>584.22</v>
      </c>
    </row>
    <row r="477" spans="18:29" x14ac:dyDescent="0.35">
      <c r="R477" s="39"/>
      <c r="S477" s="14"/>
      <c r="U477" s="40"/>
      <c r="V477" s="14"/>
      <c r="X477" s="40"/>
      <c r="Y477" s="14"/>
      <c r="AC477" s="14">
        <v>520.26</v>
      </c>
    </row>
    <row r="478" spans="18:29" x14ac:dyDescent="0.35">
      <c r="R478" s="39"/>
      <c r="S478" s="14"/>
      <c r="U478" s="40"/>
      <c r="V478" s="14"/>
      <c r="X478" s="40"/>
      <c r="Y478" s="14"/>
      <c r="AC478" s="14">
        <v>688.93</v>
      </c>
    </row>
    <row r="479" spans="18:29" x14ac:dyDescent="0.35">
      <c r="R479" s="39"/>
      <c r="S479" s="14"/>
      <c r="U479" s="40"/>
      <c r="V479" s="14"/>
      <c r="X479" s="40"/>
      <c r="Y479" s="14"/>
      <c r="AC479" s="14">
        <v>746.42</v>
      </c>
    </row>
    <row r="480" spans="18:29" x14ac:dyDescent="0.35">
      <c r="R480" s="39"/>
      <c r="S480" s="14"/>
      <c r="U480" s="40"/>
      <c r="V480" s="14"/>
      <c r="X480" s="40"/>
      <c r="Y480" s="14"/>
      <c r="AC480" s="14">
        <v>666.03</v>
      </c>
    </row>
    <row r="481" spans="18:29" x14ac:dyDescent="0.35">
      <c r="R481" s="39"/>
      <c r="S481" s="14"/>
      <c r="U481" s="40"/>
      <c r="V481" s="14"/>
      <c r="X481" s="40"/>
      <c r="Y481" s="14"/>
      <c r="AC481" s="14">
        <v>487.35</v>
      </c>
    </row>
    <row r="482" spans="18:29" x14ac:dyDescent="0.35">
      <c r="R482" s="39"/>
      <c r="S482" s="14"/>
      <c r="U482" s="40"/>
      <c r="V482" s="14"/>
      <c r="X482" s="40"/>
      <c r="Y482" s="14"/>
      <c r="AC482" s="14">
        <v>664.56</v>
      </c>
    </row>
    <row r="483" spans="18:29" x14ac:dyDescent="0.35">
      <c r="R483" s="39"/>
      <c r="S483" s="14"/>
      <c r="U483" s="40"/>
      <c r="V483" s="14"/>
      <c r="X483" s="40"/>
      <c r="Y483" s="14"/>
      <c r="AC483" s="14">
        <v>709.57</v>
      </c>
    </row>
    <row r="484" spans="18:29" x14ac:dyDescent="0.35">
      <c r="R484" s="39"/>
      <c r="S484" s="14"/>
      <c r="U484" s="40"/>
      <c r="V484" s="14"/>
      <c r="X484" s="40"/>
      <c r="Y484" s="14"/>
      <c r="AC484" s="14">
        <v>830.41</v>
      </c>
    </row>
    <row r="485" spans="18:29" x14ac:dyDescent="0.35">
      <c r="R485" s="39"/>
      <c r="S485" s="14"/>
      <c r="U485" s="40"/>
      <c r="V485" s="14"/>
      <c r="X485" s="40"/>
      <c r="Y485" s="14"/>
      <c r="AC485" s="14">
        <v>813.48</v>
      </c>
    </row>
    <row r="486" spans="18:29" x14ac:dyDescent="0.35">
      <c r="R486" s="39"/>
      <c r="S486" s="14"/>
      <c r="U486" s="40"/>
      <c r="V486" s="14"/>
      <c r="X486" s="40"/>
      <c r="Y486" s="14"/>
      <c r="AC486" s="14">
        <v>754.31</v>
      </c>
    </row>
    <row r="487" spans="18:29" x14ac:dyDescent="0.35">
      <c r="R487" s="39"/>
      <c r="S487" s="14"/>
      <c r="U487" s="40"/>
      <c r="V487" s="14"/>
      <c r="X487" s="40"/>
      <c r="Y487" s="14"/>
      <c r="AC487" s="14">
        <v>473.58</v>
      </c>
    </row>
    <row r="488" spans="18:29" x14ac:dyDescent="0.35">
      <c r="R488" s="39"/>
      <c r="S488" s="14"/>
      <c r="U488" s="40"/>
      <c r="V488" s="14"/>
      <c r="X488" s="40"/>
      <c r="Y488" s="14"/>
      <c r="AC488" s="14">
        <v>675.43</v>
      </c>
    </row>
    <row r="489" spans="18:29" x14ac:dyDescent="0.35">
      <c r="R489" s="39"/>
      <c r="S489" s="14"/>
      <c r="U489" s="40"/>
      <c r="V489" s="14"/>
      <c r="X489" s="40"/>
      <c r="Y489" s="14"/>
      <c r="AC489" s="14">
        <v>821.38</v>
      </c>
    </row>
    <row r="490" spans="18:29" x14ac:dyDescent="0.35">
      <c r="R490" s="39"/>
      <c r="S490" s="14"/>
      <c r="U490" s="40"/>
      <c r="V490" s="14"/>
      <c r="X490" s="40"/>
      <c r="Y490" s="14"/>
      <c r="AC490" s="14">
        <v>636.33000000000004</v>
      </c>
    </row>
    <row r="491" spans="18:29" x14ac:dyDescent="0.35">
      <c r="R491" s="39"/>
      <c r="S491" s="14"/>
      <c r="U491" s="40"/>
      <c r="V491" s="14"/>
      <c r="X491" s="40"/>
      <c r="Y491" s="14"/>
      <c r="AC491" s="14">
        <v>661.29</v>
      </c>
    </row>
    <row r="492" spans="18:29" x14ac:dyDescent="0.35">
      <c r="R492" s="39"/>
      <c r="S492" s="14"/>
      <c r="U492" s="40"/>
      <c r="V492" s="14"/>
      <c r="X492" s="40"/>
      <c r="Y492" s="14"/>
      <c r="AC492" s="14">
        <v>703.35</v>
      </c>
    </row>
    <row r="493" spans="18:29" x14ac:dyDescent="0.35">
      <c r="R493" s="39"/>
      <c r="S493" s="14"/>
      <c r="U493" s="40"/>
      <c r="V493" s="14"/>
      <c r="X493" s="40"/>
      <c r="Y493" s="14"/>
      <c r="AC493" s="14">
        <v>861.85</v>
      </c>
    </row>
    <row r="494" spans="18:29" x14ac:dyDescent="0.35">
      <c r="R494" s="39"/>
      <c r="S494" s="14"/>
      <c r="U494" s="40"/>
      <c r="V494" s="14"/>
      <c r="X494" s="40"/>
      <c r="Y494" s="14"/>
      <c r="AC494" s="14">
        <v>773.07</v>
      </c>
    </row>
    <row r="495" spans="18:29" x14ac:dyDescent="0.35">
      <c r="R495" s="39"/>
      <c r="S495" s="14"/>
      <c r="U495" s="40"/>
      <c r="V495" s="14"/>
      <c r="X495" s="40"/>
      <c r="Y495" s="14"/>
      <c r="AC495" s="14">
        <v>686.72</v>
      </c>
    </row>
    <row r="496" spans="18:29" x14ac:dyDescent="0.35">
      <c r="R496" s="39"/>
      <c r="S496" s="14"/>
      <c r="U496" s="40"/>
      <c r="V496" s="14"/>
      <c r="X496" s="40"/>
      <c r="Y496" s="14"/>
      <c r="AC496" s="14">
        <v>350.36</v>
      </c>
    </row>
    <row r="497" spans="18:29" x14ac:dyDescent="0.35">
      <c r="R497" s="39"/>
      <c r="S497" s="14"/>
      <c r="U497" s="40"/>
      <c r="V497" s="14"/>
      <c r="X497" s="40"/>
      <c r="Y497" s="14"/>
      <c r="AC497" s="14">
        <v>419.93</v>
      </c>
    </row>
    <row r="498" spans="18:29" x14ac:dyDescent="0.35">
      <c r="R498" s="39"/>
      <c r="S498" s="14"/>
      <c r="U498" s="40"/>
      <c r="V498" s="14"/>
      <c r="X498" s="40"/>
      <c r="Y498" s="14"/>
      <c r="AC498" s="14">
        <v>428.6</v>
      </c>
    </row>
    <row r="499" spans="18:29" x14ac:dyDescent="0.35">
      <c r="R499" s="39"/>
      <c r="S499" s="14"/>
      <c r="U499" s="40"/>
      <c r="V499" s="14"/>
      <c r="X499" s="40"/>
      <c r="Y499" s="14"/>
      <c r="AC499" s="14">
        <v>705.88</v>
      </c>
    </row>
    <row r="500" spans="18:29" x14ac:dyDescent="0.35">
      <c r="R500" s="39"/>
      <c r="S500" s="14"/>
      <c r="U500" s="40"/>
      <c r="V500" s="14"/>
      <c r="X500" s="40"/>
      <c r="Y500" s="14"/>
      <c r="AC500" s="14">
        <v>519.38</v>
      </c>
    </row>
    <row r="501" spans="18:29" x14ac:dyDescent="0.35">
      <c r="R501" s="39"/>
      <c r="S501" s="14"/>
      <c r="U501" s="40"/>
      <c r="V501" s="14"/>
      <c r="X501" s="40"/>
      <c r="Y501" s="14"/>
      <c r="AC501" s="14">
        <v>664.17</v>
      </c>
    </row>
    <row r="502" spans="18:29" x14ac:dyDescent="0.35">
      <c r="R502" s="39"/>
      <c r="S502" s="14"/>
      <c r="U502" s="40"/>
      <c r="V502" s="14"/>
      <c r="X502" s="40"/>
      <c r="Y502" s="14"/>
      <c r="AC502" s="14">
        <v>619.65</v>
      </c>
    </row>
    <row r="503" spans="18:29" x14ac:dyDescent="0.35">
      <c r="R503" s="39"/>
      <c r="S503" s="14"/>
      <c r="U503" s="40"/>
      <c r="V503" s="14"/>
      <c r="X503" s="40"/>
      <c r="Y503" s="14"/>
      <c r="AC503" s="14">
        <v>543.05999999999995</v>
      </c>
    </row>
    <row r="504" spans="18:29" x14ac:dyDescent="0.35">
      <c r="R504" s="39"/>
      <c r="S504" s="14"/>
      <c r="U504" s="40"/>
      <c r="V504" s="14"/>
      <c r="X504" s="40"/>
      <c r="Y504" s="14"/>
      <c r="AC504" s="14">
        <v>489.79</v>
      </c>
    </row>
    <row r="505" spans="18:29" x14ac:dyDescent="0.35">
      <c r="R505" s="39"/>
      <c r="S505" s="14"/>
      <c r="U505" s="40"/>
      <c r="V505" s="14"/>
      <c r="X505" s="40"/>
      <c r="Y505" s="14"/>
      <c r="AC505" s="14">
        <v>553.55999999999995</v>
      </c>
    </row>
    <row r="506" spans="18:29" x14ac:dyDescent="0.35">
      <c r="R506" s="39"/>
      <c r="S506" s="14"/>
      <c r="U506" s="40"/>
      <c r="V506" s="14"/>
      <c r="X506" s="40"/>
      <c r="Y506" s="14"/>
    </row>
    <row r="507" spans="18:29" x14ac:dyDescent="0.35">
      <c r="R507" s="39"/>
      <c r="S507" s="14"/>
      <c r="U507" s="40"/>
      <c r="V507" s="14"/>
      <c r="X507" s="40"/>
      <c r="Y507" s="14"/>
    </row>
    <row r="508" spans="18:29" x14ac:dyDescent="0.35">
      <c r="R508" s="39"/>
      <c r="S508" s="14"/>
      <c r="U508" s="40"/>
      <c r="V508" s="14"/>
      <c r="X508" s="40"/>
      <c r="Y508" s="14"/>
    </row>
    <row r="509" spans="18:29" x14ac:dyDescent="0.35">
      <c r="R509" s="39"/>
      <c r="S509" s="14"/>
      <c r="U509" s="40"/>
      <c r="V509" s="14"/>
      <c r="X509" s="40"/>
      <c r="Y509" s="14"/>
    </row>
    <row r="510" spans="18:29" x14ac:dyDescent="0.35">
      <c r="R510" s="39"/>
      <c r="S510" s="14"/>
      <c r="U510" s="40"/>
      <c r="V510" s="14"/>
      <c r="X510" s="40"/>
      <c r="Y510" s="14"/>
    </row>
    <row r="511" spans="18:29" x14ac:dyDescent="0.35">
      <c r="R511" s="39"/>
      <c r="S511" s="14"/>
      <c r="U511" s="40"/>
      <c r="V511" s="14"/>
      <c r="X511" s="40"/>
      <c r="Y511" s="14"/>
    </row>
    <row r="512" spans="18:29" x14ac:dyDescent="0.35">
      <c r="R512" s="39"/>
      <c r="S512" s="14"/>
      <c r="U512" s="40"/>
      <c r="V512" s="14"/>
      <c r="X512" s="40"/>
      <c r="Y512" s="14"/>
    </row>
    <row r="513" spans="18:25" x14ac:dyDescent="0.35">
      <c r="R513" s="39"/>
      <c r="S513" s="14"/>
      <c r="U513" s="40"/>
      <c r="V513" s="14"/>
      <c r="X513" s="40"/>
      <c r="Y513" s="14"/>
    </row>
    <row r="514" spans="18:25" x14ac:dyDescent="0.35">
      <c r="R514" s="39"/>
      <c r="S514" s="14"/>
      <c r="U514" s="40"/>
      <c r="V514" s="14"/>
      <c r="X514" s="40"/>
      <c r="Y514" s="14"/>
    </row>
    <row r="515" spans="18:25" x14ac:dyDescent="0.35">
      <c r="R515" s="39"/>
      <c r="S515" s="14"/>
      <c r="U515" s="40"/>
      <c r="V515" s="14"/>
      <c r="X515" s="40"/>
      <c r="Y515" s="14"/>
    </row>
    <row r="516" spans="18:25" x14ac:dyDescent="0.35">
      <c r="R516" s="39"/>
      <c r="S516" s="14"/>
      <c r="U516" s="40"/>
      <c r="V516" s="14"/>
      <c r="X516" s="40"/>
      <c r="Y516" s="14"/>
    </row>
    <row r="517" spans="18:25" x14ac:dyDescent="0.35">
      <c r="R517" s="39"/>
      <c r="S517" s="14"/>
      <c r="U517" s="40"/>
      <c r="V517" s="14"/>
      <c r="X517" s="40"/>
      <c r="Y517" s="14"/>
    </row>
    <row r="518" spans="18:25" x14ac:dyDescent="0.35">
      <c r="R518" s="39"/>
      <c r="S518" s="14"/>
      <c r="U518" s="40"/>
      <c r="V518" s="14"/>
      <c r="X518" s="40"/>
      <c r="Y518" s="14"/>
    </row>
    <row r="519" spans="18:25" x14ac:dyDescent="0.35">
      <c r="R519" s="39"/>
      <c r="S519" s="14"/>
      <c r="U519" s="40"/>
      <c r="V519" s="14"/>
      <c r="X519" s="40"/>
      <c r="Y519" s="14"/>
    </row>
    <row r="520" spans="18:25" x14ac:dyDescent="0.35">
      <c r="R520" s="39"/>
      <c r="S520" s="14"/>
      <c r="U520" s="40"/>
      <c r="V520" s="14"/>
      <c r="X520" s="40"/>
      <c r="Y520" s="14"/>
    </row>
    <row r="521" spans="18:25" x14ac:dyDescent="0.35">
      <c r="R521" s="39"/>
      <c r="S521" s="14"/>
      <c r="U521" s="40"/>
      <c r="V521" s="14"/>
      <c r="X521" s="40"/>
      <c r="Y521" s="14"/>
    </row>
    <row r="522" spans="18:25" x14ac:dyDescent="0.35">
      <c r="R522" s="39"/>
      <c r="S522" s="14"/>
      <c r="U522" s="40"/>
      <c r="V522" s="14"/>
      <c r="X522" s="40"/>
      <c r="Y522" s="14"/>
    </row>
    <row r="523" spans="18:25" x14ac:dyDescent="0.35">
      <c r="R523" s="39"/>
      <c r="S523" s="14"/>
      <c r="U523" s="40"/>
      <c r="V523" s="14"/>
      <c r="X523" s="40"/>
      <c r="Y523" s="14"/>
    </row>
    <row r="524" spans="18:25" x14ac:dyDescent="0.35">
      <c r="R524" s="39"/>
      <c r="S524" s="14"/>
      <c r="U524" s="40"/>
      <c r="V524" s="14"/>
      <c r="X524" s="40"/>
      <c r="Y524" s="14"/>
    </row>
    <row r="525" spans="18:25" x14ac:dyDescent="0.35">
      <c r="R525" s="39"/>
      <c r="S525" s="14"/>
      <c r="U525" s="40"/>
      <c r="V525" s="14"/>
      <c r="X525" s="40"/>
      <c r="Y525" s="14"/>
    </row>
    <row r="526" spans="18:25" x14ac:dyDescent="0.35">
      <c r="R526" s="39"/>
      <c r="S526" s="14"/>
      <c r="U526" s="40"/>
      <c r="V526" s="14"/>
      <c r="X526" s="40"/>
      <c r="Y526" s="14"/>
    </row>
    <row r="527" spans="18:25" x14ac:dyDescent="0.35">
      <c r="R527" s="39"/>
      <c r="S527" s="14"/>
      <c r="U527" s="40"/>
      <c r="V527" s="14"/>
      <c r="X527" s="40"/>
      <c r="Y527" s="14"/>
    </row>
    <row r="528" spans="18:25" x14ac:dyDescent="0.35">
      <c r="R528" s="39"/>
      <c r="S528" s="14"/>
      <c r="U528" s="40"/>
      <c r="V528" s="14"/>
      <c r="X528" s="40"/>
      <c r="Y528" s="14"/>
    </row>
    <row r="529" spans="18:25" x14ac:dyDescent="0.35">
      <c r="R529" s="39"/>
      <c r="S529" s="14"/>
      <c r="U529" s="40"/>
      <c r="V529" s="14"/>
      <c r="X529" s="40"/>
      <c r="Y529" s="14"/>
    </row>
    <row r="530" spans="18:25" x14ac:dyDescent="0.35">
      <c r="R530" s="39"/>
      <c r="S530" s="14"/>
      <c r="U530" s="40"/>
      <c r="V530" s="14"/>
      <c r="X530" s="40"/>
      <c r="Y530" s="14"/>
    </row>
    <row r="531" spans="18:25" x14ac:dyDescent="0.35">
      <c r="R531" s="39"/>
      <c r="S531" s="14"/>
      <c r="U531" s="40"/>
      <c r="V531" s="14"/>
      <c r="X531" s="40"/>
      <c r="Y531" s="14"/>
    </row>
    <row r="532" spans="18:25" x14ac:dyDescent="0.35">
      <c r="R532" s="39"/>
      <c r="S532" s="14"/>
      <c r="U532" s="40"/>
      <c r="V532" s="14"/>
      <c r="X532" s="40"/>
      <c r="Y532" s="14"/>
    </row>
    <row r="533" spans="18:25" x14ac:dyDescent="0.35">
      <c r="R533" s="39"/>
      <c r="S533" s="14"/>
      <c r="U533" s="40"/>
      <c r="V533" s="14"/>
      <c r="X533" s="40"/>
      <c r="Y533" s="14"/>
    </row>
    <row r="534" spans="18:25" x14ac:dyDescent="0.35">
      <c r="R534" s="39"/>
      <c r="S534" s="14"/>
      <c r="U534" s="40"/>
      <c r="V534" s="14"/>
      <c r="X534" s="40"/>
      <c r="Y534" s="14"/>
    </row>
    <row r="535" spans="18:25" x14ac:dyDescent="0.35">
      <c r="R535" s="39"/>
      <c r="S535" s="14"/>
      <c r="U535" s="40"/>
      <c r="V535" s="14"/>
      <c r="X535" s="40"/>
      <c r="Y535" s="14"/>
    </row>
    <row r="536" spans="18:25" x14ac:dyDescent="0.35">
      <c r="R536" s="39"/>
      <c r="S536" s="14"/>
      <c r="U536" s="40"/>
      <c r="V536" s="14"/>
      <c r="X536" s="40"/>
      <c r="Y536" s="14"/>
    </row>
    <row r="537" spans="18:25" x14ac:dyDescent="0.35">
      <c r="R537" s="39"/>
      <c r="S537" s="14"/>
      <c r="U537" s="40"/>
      <c r="V537" s="14"/>
      <c r="X537" s="40"/>
      <c r="Y537" s="14"/>
    </row>
    <row r="538" spans="18:25" x14ac:dyDescent="0.35">
      <c r="R538" s="39"/>
      <c r="S538" s="14"/>
      <c r="U538" s="40"/>
      <c r="V538" s="14"/>
      <c r="X538" s="40"/>
      <c r="Y538" s="14"/>
    </row>
    <row r="539" spans="18:25" x14ac:dyDescent="0.35">
      <c r="R539" s="39"/>
      <c r="S539" s="14"/>
      <c r="U539" s="40"/>
      <c r="V539" s="14"/>
      <c r="X539" s="40"/>
      <c r="Y539" s="14"/>
    </row>
    <row r="540" spans="18:25" x14ac:dyDescent="0.35">
      <c r="R540" s="39"/>
      <c r="S540" s="14"/>
      <c r="U540" s="40"/>
      <c r="V540" s="14"/>
      <c r="X540" s="40"/>
      <c r="Y540" s="14"/>
    </row>
    <row r="541" spans="18:25" x14ac:dyDescent="0.35">
      <c r="R541" s="39"/>
      <c r="S541" s="14"/>
      <c r="U541" s="40"/>
      <c r="V541" s="14"/>
      <c r="X541" s="40"/>
      <c r="Y541" s="14"/>
    </row>
    <row r="542" spans="18:25" x14ac:dyDescent="0.35">
      <c r="R542" s="39"/>
      <c r="S542" s="14"/>
      <c r="U542" s="40"/>
      <c r="V542" s="14"/>
      <c r="X542" s="40"/>
      <c r="Y542" s="14"/>
    </row>
    <row r="543" spans="18:25" x14ac:dyDescent="0.35">
      <c r="R543" s="39"/>
      <c r="S543" s="14"/>
      <c r="U543" s="40"/>
      <c r="V543" s="14"/>
      <c r="X543" s="40"/>
      <c r="Y543" s="14"/>
    </row>
    <row r="544" spans="18:25" x14ac:dyDescent="0.35">
      <c r="R544" s="39"/>
      <c r="S544" s="14"/>
      <c r="U544" s="40"/>
      <c r="V544" s="14"/>
      <c r="X544" s="40"/>
      <c r="Y544" s="14"/>
    </row>
    <row r="545" spans="18:25" x14ac:dyDescent="0.35">
      <c r="R545" s="39"/>
      <c r="S545" s="14"/>
      <c r="U545" s="40"/>
      <c r="V545" s="14"/>
      <c r="X545" s="40"/>
      <c r="Y545" s="14"/>
    </row>
    <row r="546" spans="18:25" x14ac:dyDescent="0.35">
      <c r="R546" s="39"/>
      <c r="S546" s="14"/>
      <c r="U546" s="40"/>
      <c r="V546" s="14"/>
      <c r="X546" s="40"/>
      <c r="Y546" s="14"/>
    </row>
    <row r="547" spans="18:25" x14ac:dyDescent="0.35">
      <c r="R547" s="39"/>
      <c r="S547" s="14"/>
      <c r="U547" s="40"/>
      <c r="V547" s="14"/>
      <c r="X547" s="40"/>
      <c r="Y547" s="14"/>
    </row>
    <row r="548" spans="18:25" x14ac:dyDescent="0.35">
      <c r="R548" s="39"/>
      <c r="S548" s="14"/>
      <c r="U548" s="40"/>
      <c r="V548" s="14"/>
      <c r="X548" s="40"/>
      <c r="Y548" s="14"/>
    </row>
    <row r="549" spans="18:25" x14ac:dyDescent="0.35">
      <c r="R549" s="39"/>
      <c r="S549" s="14"/>
      <c r="U549" s="40"/>
      <c r="V549" s="14"/>
      <c r="X549" s="40"/>
      <c r="Y549" s="14"/>
    </row>
    <row r="550" spans="18:25" x14ac:dyDescent="0.35">
      <c r="R550" s="39"/>
      <c r="S550" s="14"/>
      <c r="U550" s="40"/>
      <c r="V550" s="14"/>
      <c r="X550" s="40"/>
      <c r="Y550" s="14"/>
    </row>
    <row r="551" spans="18:25" x14ac:dyDescent="0.35">
      <c r="R551" s="39"/>
      <c r="S551" s="14"/>
      <c r="U551" s="40"/>
      <c r="V551" s="14"/>
      <c r="X551" s="40"/>
      <c r="Y551" s="14"/>
    </row>
    <row r="552" spans="18:25" x14ac:dyDescent="0.35">
      <c r="R552" s="39"/>
      <c r="S552" s="14"/>
      <c r="U552" s="40"/>
      <c r="V552" s="14"/>
      <c r="X552" s="40"/>
      <c r="Y552" s="14"/>
    </row>
    <row r="553" spans="18:25" x14ac:dyDescent="0.35">
      <c r="R553" s="39"/>
      <c r="S553" s="14"/>
      <c r="U553" s="40"/>
      <c r="V553" s="14"/>
      <c r="X553" s="40"/>
      <c r="Y553" s="14"/>
    </row>
    <row r="554" spans="18:25" x14ac:dyDescent="0.35">
      <c r="R554" s="39"/>
      <c r="S554" s="14"/>
      <c r="U554" s="40"/>
      <c r="V554" s="14"/>
      <c r="X554" s="40"/>
      <c r="Y554" s="14"/>
    </row>
    <row r="555" spans="18:25" x14ac:dyDescent="0.35">
      <c r="R555" s="39"/>
      <c r="S555" s="14"/>
      <c r="U555" s="40"/>
      <c r="V555" s="14"/>
      <c r="X555" s="40"/>
      <c r="Y555" s="14"/>
    </row>
    <row r="556" spans="18:25" x14ac:dyDescent="0.35">
      <c r="R556" s="39"/>
      <c r="S556" s="14"/>
      <c r="U556" s="40"/>
      <c r="V556" s="14"/>
      <c r="X556" s="40"/>
      <c r="Y556" s="14"/>
    </row>
    <row r="557" spans="18:25" x14ac:dyDescent="0.35">
      <c r="R557" s="39"/>
      <c r="S557" s="14"/>
      <c r="U557" s="40"/>
      <c r="V557" s="14"/>
      <c r="X557" s="40"/>
      <c r="Y557" s="14"/>
    </row>
    <row r="558" spans="18:25" x14ac:dyDescent="0.35">
      <c r="R558" s="39"/>
      <c r="S558" s="14"/>
      <c r="U558" s="40"/>
      <c r="V558" s="14"/>
      <c r="X558" s="40"/>
      <c r="Y558" s="14"/>
    </row>
    <row r="559" spans="18:25" x14ac:dyDescent="0.35">
      <c r="R559" s="39"/>
      <c r="S559" s="14"/>
      <c r="U559" s="40"/>
      <c r="V559" s="14"/>
      <c r="X559" s="40"/>
      <c r="Y559" s="14"/>
    </row>
    <row r="560" spans="18:25" x14ac:dyDescent="0.35">
      <c r="R560" s="39"/>
      <c r="S560" s="14"/>
      <c r="U560" s="40"/>
      <c r="V560" s="14"/>
      <c r="X560" s="40"/>
      <c r="Y560" s="14"/>
    </row>
    <row r="561" spans="18:25" x14ac:dyDescent="0.35">
      <c r="R561" s="39"/>
      <c r="S561" s="14"/>
      <c r="U561" s="40"/>
      <c r="V561" s="14"/>
      <c r="X561" s="40"/>
      <c r="Y561" s="14"/>
    </row>
    <row r="562" spans="18:25" x14ac:dyDescent="0.35">
      <c r="R562" s="39"/>
      <c r="S562" s="14"/>
      <c r="U562" s="40"/>
      <c r="V562" s="14"/>
      <c r="X562" s="40"/>
      <c r="Y562" s="14"/>
    </row>
    <row r="563" spans="18:25" x14ac:dyDescent="0.35">
      <c r="R563" s="39"/>
      <c r="S563" s="14"/>
      <c r="U563" s="40"/>
      <c r="V563" s="14"/>
      <c r="X563" s="40"/>
      <c r="Y563" s="14"/>
    </row>
    <row r="564" spans="18:25" x14ac:dyDescent="0.35">
      <c r="R564" s="39"/>
      <c r="S564" s="14"/>
      <c r="U564" s="40"/>
      <c r="V564" s="14"/>
      <c r="X564" s="40"/>
      <c r="Y564" s="14"/>
    </row>
    <row r="565" spans="18:25" x14ac:dyDescent="0.35">
      <c r="R565" s="39"/>
      <c r="S565" s="14"/>
      <c r="U565" s="40"/>
      <c r="V565" s="14"/>
      <c r="X565" s="40"/>
      <c r="Y565" s="14"/>
    </row>
    <row r="566" spans="18:25" x14ac:dyDescent="0.35">
      <c r="R566" s="39"/>
      <c r="S566" s="14"/>
      <c r="U566" s="40"/>
      <c r="V566" s="14"/>
      <c r="X566" s="40"/>
      <c r="Y566" s="14"/>
    </row>
    <row r="567" spans="18:25" x14ac:dyDescent="0.35">
      <c r="R567" s="39"/>
      <c r="S567" s="14"/>
      <c r="U567" s="40"/>
      <c r="V567" s="14"/>
      <c r="X567" s="40"/>
      <c r="Y567" s="14"/>
    </row>
    <row r="568" spans="18:25" x14ac:dyDescent="0.35">
      <c r="R568" s="39"/>
      <c r="S568" s="14"/>
      <c r="U568" s="40"/>
      <c r="V568" s="14"/>
      <c r="X568" s="40"/>
      <c r="Y568" s="14"/>
    </row>
    <row r="569" spans="18:25" x14ac:dyDescent="0.35">
      <c r="R569" s="39"/>
      <c r="S569" s="14"/>
      <c r="U569" s="40"/>
      <c r="V569" s="14"/>
      <c r="X569" s="40"/>
      <c r="Y569" s="14"/>
    </row>
    <row r="570" spans="18:25" x14ac:dyDescent="0.35">
      <c r="R570" s="39"/>
      <c r="S570" s="14"/>
      <c r="U570" s="40"/>
      <c r="V570" s="14"/>
      <c r="X570" s="40"/>
      <c r="Y570" s="14"/>
    </row>
    <row r="571" spans="18:25" x14ac:dyDescent="0.35">
      <c r="R571" s="39"/>
      <c r="S571" s="14"/>
      <c r="U571" s="40"/>
      <c r="V571" s="14"/>
      <c r="X571" s="40"/>
      <c r="Y571" s="14"/>
    </row>
    <row r="572" spans="18:25" x14ac:dyDescent="0.35">
      <c r="R572" s="39"/>
      <c r="S572" s="14"/>
      <c r="U572" s="40"/>
      <c r="V572" s="14"/>
      <c r="X572" s="40"/>
      <c r="Y572" s="14"/>
    </row>
    <row r="573" spans="18:25" x14ac:dyDescent="0.35">
      <c r="R573" s="39"/>
      <c r="S573" s="14"/>
      <c r="U573" s="40"/>
      <c r="V573" s="14"/>
      <c r="X573" s="40"/>
      <c r="Y573" s="14"/>
    </row>
    <row r="574" spans="18:25" x14ac:dyDescent="0.35">
      <c r="R574" s="39"/>
      <c r="S574" s="14"/>
      <c r="U574" s="40"/>
      <c r="V574" s="14"/>
      <c r="X574" s="40"/>
      <c r="Y574" s="14"/>
    </row>
    <row r="575" spans="18:25" x14ac:dyDescent="0.35">
      <c r="R575" s="39"/>
      <c r="S575" s="14"/>
      <c r="U575" s="40"/>
      <c r="V575" s="14"/>
      <c r="X575" s="40"/>
      <c r="Y575" s="14"/>
    </row>
    <row r="576" spans="18:25" x14ac:dyDescent="0.35">
      <c r="R576" s="39"/>
      <c r="S576" s="14"/>
      <c r="U576" s="40"/>
      <c r="V576" s="14"/>
      <c r="X576" s="40"/>
      <c r="Y576" s="14"/>
    </row>
    <row r="577" spans="18:25" x14ac:dyDescent="0.35">
      <c r="R577" s="39"/>
      <c r="S577" s="14"/>
      <c r="U577" s="40"/>
      <c r="V577" s="14"/>
      <c r="X577" s="40"/>
      <c r="Y577" s="14"/>
    </row>
    <row r="578" spans="18:25" x14ac:dyDescent="0.35">
      <c r="R578" s="39"/>
      <c r="S578" s="14"/>
      <c r="U578" s="40"/>
      <c r="V578" s="14"/>
      <c r="X578" s="40"/>
      <c r="Y578" s="14"/>
    </row>
    <row r="579" spans="18:25" x14ac:dyDescent="0.35">
      <c r="R579" s="39"/>
      <c r="S579" s="14"/>
      <c r="U579" s="40"/>
      <c r="V579" s="14"/>
      <c r="X579" s="40"/>
      <c r="Y579" s="14"/>
    </row>
    <row r="580" spans="18:25" x14ac:dyDescent="0.35">
      <c r="R580" s="39"/>
      <c r="S580" s="14"/>
      <c r="U580" s="40"/>
      <c r="V580" s="14"/>
      <c r="X580" s="40"/>
      <c r="Y580" s="14"/>
    </row>
    <row r="581" spans="18:25" x14ac:dyDescent="0.35">
      <c r="R581" s="39"/>
      <c r="S581" s="14"/>
      <c r="U581" s="40"/>
      <c r="V581" s="14"/>
      <c r="X581" s="40"/>
      <c r="Y581" s="14"/>
    </row>
    <row r="582" spans="18:25" x14ac:dyDescent="0.35">
      <c r="R582" s="39"/>
      <c r="S582" s="14"/>
      <c r="U582" s="40"/>
      <c r="V582" s="14"/>
      <c r="X582" s="40"/>
      <c r="Y582" s="14"/>
    </row>
    <row r="583" spans="18:25" x14ac:dyDescent="0.35">
      <c r="R583" s="39"/>
      <c r="S583" s="14"/>
      <c r="U583" s="40"/>
      <c r="V583" s="14"/>
      <c r="X583" s="40"/>
      <c r="Y583" s="14"/>
    </row>
    <row r="584" spans="18:25" x14ac:dyDescent="0.35">
      <c r="R584" s="39"/>
      <c r="S584" s="14"/>
      <c r="U584" s="40"/>
      <c r="V584" s="14"/>
      <c r="X584" s="40"/>
      <c r="Y584" s="14"/>
    </row>
    <row r="585" spans="18:25" x14ac:dyDescent="0.35">
      <c r="R585" s="39"/>
      <c r="S585" s="14"/>
      <c r="U585" s="40"/>
      <c r="V585" s="14"/>
      <c r="X585" s="40"/>
      <c r="Y585" s="14"/>
    </row>
    <row r="586" spans="18:25" x14ac:dyDescent="0.35">
      <c r="R586" s="39"/>
      <c r="S586" s="14"/>
      <c r="U586" s="40"/>
      <c r="V586" s="14"/>
      <c r="X586" s="40"/>
      <c r="Y586" s="14"/>
    </row>
    <row r="587" spans="18:25" x14ac:dyDescent="0.35">
      <c r="R587" s="39"/>
      <c r="S587" s="14"/>
      <c r="U587" s="40"/>
      <c r="V587" s="14"/>
      <c r="X587" s="40"/>
      <c r="Y587" s="14"/>
    </row>
    <row r="588" spans="18:25" x14ac:dyDescent="0.35">
      <c r="R588" s="39"/>
      <c r="S588" s="14"/>
      <c r="U588" s="40"/>
      <c r="V588" s="14"/>
      <c r="X588" s="40"/>
      <c r="Y588" s="14"/>
    </row>
    <row r="589" spans="18:25" x14ac:dyDescent="0.35">
      <c r="R589" s="39"/>
      <c r="S589" s="14"/>
      <c r="U589" s="40"/>
      <c r="V589" s="14"/>
      <c r="X589" s="40"/>
      <c r="Y589" s="14"/>
    </row>
    <row r="590" spans="18:25" x14ac:dyDescent="0.35">
      <c r="R590" s="39"/>
      <c r="S590" s="14"/>
      <c r="U590" s="40"/>
      <c r="V590" s="14"/>
      <c r="X590" s="40"/>
      <c r="Y590" s="14"/>
    </row>
    <row r="591" spans="18:25" x14ac:dyDescent="0.35">
      <c r="R591" s="39"/>
      <c r="S591" s="14"/>
      <c r="U591" s="40"/>
      <c r="V591" s="14"/>
      <c r="X591" s="40"/>
      <c r="Y591" s="14"/>
    </row>
    <row r="592" spans="18:25" x14ac:dyDescent="0.35">
      <c r="R592" s="39"/>
      <c r="S592" s="14"/>
      <c r="U592" s="40"/>
      <c r="V592" s="14"/>
      <c r="X592" s="40"/>
      <c r="Y592" s="14"/>
    </row>
    <row r="593" spans="18:25" x14ac:dyDescent="0.35">
      <c r="R593" s="39"/>
      <c r="S593" s="14"/>
      <c r="U593" s="40"/>
      <c r="V593" s="14"/>
      <c r="X593" s="40"/>
      <c r="Y593" s="14"/>
    </row>
    <row r="594" spans="18:25" x14ac:dyDescent="0.35">
      <c r="R594" s="39"/>
      <c r="S594" s="14"/>
      <c r="U594" s="40"/>
      <c r="V594" s="14"/>
      <c r="X594" s="40"/>
      <c r="Y594" s="14"/>
    </row>
    <row r="595" spans="18:25" x14ac:dyDescent="0.35">
      <c r="R595" s="39"/>
      <c r="S595" s="14"/>
      <c r="U595" s="40"/>
      <c r="V595" s="14"/>
      <c r="X595" s="40"/>
      <c r="Y595" s="14"/>
    </row>
    <row r="596" spans="18:25" x14ac:dyDescent="0.35">
      <c r="R596" s="39"/>
      <c r="S596" s="14"/>
      <c r="U596" s="40"/>
      <c r="V596" s="14"/>
      <c r="X596" s="40"/>
      <c r="Y596" s="14"/>
    </row>
    <row r="597" spans="18:25" x14ac:dyDescent="0.35">
      <c r="R597" s="39"/>
      <c r="S597" s="14"/>
      <c r="U597" s="40"/>
      <c r="V597" s="14"/>
      <c r="X597" s="40"/>
      <c r="Y597" s="14"/>
    </row>
    <row r="598" spans="18:25" x14ac:dyDescent="0.35">
      <c r="R598" s="39"/>
      <c r="S598" s="14"/>
      <c r="U598" s="40"/>
      <c r="V598" s="14"/>
      <c r="X598" s="40"/>
      <c r="Y598" s="14"/>
    </row>
    <row r="599" spans="18:25" x14ac:dyDescent="0.35">
      <c r="R599" s="39"/>
      <c r="S599" s="14"/>
      <c r="U599" s="40"/>
      <c r="V599" s="14"/>
      <c r="X599" s="40"/>
      <c r="Y599" s="14"/>
    </row>
    <row r="600" spans="18:25" x14ac:dyDescent="0.35">
      <c r="R600" s="39"/>
      <c r="S600" s="14"/>
      <c r="U600" s="40"/>
      <c r="V600" s="14"/>
      <c r="X600" s="40"/>
      <c r="Y600" s="14"/>
    </row>
    <row r="601" spans="18:25" x14ac:dyDescent="0.35">
      <c r="R601" s="39"/>
      <c r="S601" s="14"/>
      <c r="U601" s="40"/>
      <c r="V601" s="14"/>
      <c r="X601" s="40"/>
      <c r="Y601" s="14"/>
    </row>
    <row r="602" spans="18:25" x14ac:dyDescent="0.35">
      <c r="R602" s="39"/>
      <c r="S602" s="14"/>
      <c r="U602" s="40"/>
      <c r="V602" s="14"/>
      <c r="X602" s="40"/>
      <c r="Y602" s="14"/>
    </row>
    <row r="603" spans="18:25" x14ac:dyDescent="0.35">
      <c r="R603" s="39"/>
      <c r="S603" s="14"/>
      <c r="U603" s="40"/>
      <c r="V603" s="14"/>
      <c r="X603" s="40"/>
      <c r="Y603" s="14"/>
    </row>
    <row r="604" spans="18:25" x14ac:dyDescent="0.35">
      <c r="R604" s="39"/>
      <c r="S604" s="14"/>
      <c r="U604" s="40"/>
      <c r="V604" s="14"/>
      <c r="X604" s="40"/>
      <c r="Y604" s="14"/>
    </row>
    <row r="605" spans="18:25" x14ac:dyDescent="0.35">
      <c r="R605" s="39"/>
      <c r="S605" s="14"/>
      <c r="U605" s="40"/>
      <c r="V605" s="14"/>
      <c r="X605" s="40"/>
      <c r="Y605" s="14"/>
    </row>
    <row r="606" spans="18:25" x14ac:dyDescent="0.35">
      <c r="R606" s="39"/>
      <c r="S606" s="14"/>
      <c r="U606" s="40"/>
      <c r="V606" s="14"/>
      <c r="X606" s="40"/>
      <c r="Y606" s="14"/>
    </row>
    <row r="607" spans="18:25" x14ac:dyDescent="0.35">
      <c r="R607" s="39"/>
      <c r="S607" s="14"/>
      <c r="U607" s="40"/>
      <c r="V607" s="14"/>
      <c r="X607" s="40"/>
      <c r="Y607" s="14"/>
    </row>
    <row r="608" spans="18:25" x14ac:dyDescent="0.35">
      <c r="R608" s="39"/>
      <c r="S608" s="14"/>
      <c r="U608" s="40"/>
      <c r="V608" s="14"/>
      <c r="X608" s="40"/>
      <c r="Y608" s="14"/>
    </row>
    <row r="609" spans="18:25" x14ac:dyDescent="0.35">
      <c r="R609" s="39"/>
      <c r="S609" s="14"/>
      <c r="U609" s="40"/>
      <c r="V609" s="14"/>
      <c r="X609" s="40"/>
      <c r="Y609" s="14"/>
    </row>
    <row r="610" spans="18:25" x14ac:dyDescent="0.35">
      <c r="R610" s="39"/>
      <c r="S610" s="14"/>
      <c r="U610" s="40"/>
      <c r="V610" s="14"/>
      <c r="X610" s="40"/>
      <c r="Y610" s="14"/>
    </row>
    <row r="611" spans="18:25" x14ac:dyDescent="0.35">
      <c r="R611" s="39"/>
      <c r="S611" s="14"/>
      <c r="U611" s="40"/>
      <c r="V611" s="14"/>
      <c r="X611" s="40"/>
      <c r="Y611" s="14"/>
    </row>
    <row r="612" spans="18:25" x14ac:dyDescent="0.35">
      <c r="R612" s="39"/>
      <c r="S612" s="14"/>
      <c r="U612" s="40"/>
      <c r="V612" s="14"/>
      <c r="X612" s="40"/>
      <c r="Y612" s="14"/>
    </row>
    <row r="613" spans="18:25" x14ac:dyDescent="0.35">
      <c r="R613" s="39"/>
      <c r="S613" s="14"/>
      <c r="U613" s="40"/>
      <c r="V613" s="14"/>
      <c r="X613" s="40"/>
      <c r="Y613" s="14"/>
    </row>
    <row r="614" spans="18:25" x14ac:dyDescent="0.35">
      <c r="R614" s="39"/>
      <c r="S614" s="14"/>
      <c r="U614" s="40"/>
      <c r="V614" s="14"/>
      <c r="X614" s="40"/>
      <c r="Y614" s="14"/>
    </row>
    <row r="615" spans="18:25" x14ac:dyDescent="0.35">
      <c r="R615" s="39"/>
      <c r="S615" s="14"/>
      <c r="U615" s="40"/>
      <c r="V615" s="14"/>
      <c r="X615" s="40"/>
      <c r="Y615" s="14"/>
    </row>
    <row r="616" spans="18:25" x14ac:dyDescent="0.35">
      <c r="R616" s="39"/>
      <c r="S616" s="14"/>
      <c r="U616" s="40"/>
      <c r="V616" s="14"/>
      <c r="X616" s="40"/>
      <c r="Y616" s="14"/>
    </row>
    <row r="617" spans="18:25" x14ac:dyDescent="0.35">
      <c r="R617" s="39"/>
      <c r="S617" s="14"/>
      <c r="U617" s="40"/>
      <c r="V617" s="14"/>
      <c r="X617" s="40"/>
      <c r="Y617" s="14"/>
    </row>
    <row r="618" spans="18:25" x14ac:dyDescent="0.35">
      <c r="R618" s="39"/>
      <c r="S618" s="14"/>
      <c r="U618" s="40"/>
      <c r="V618" s="14"/>
      <c r="X618" s="40"/>
      <c r="Y618" s="14"/>
    </row>
    <row r="619" spans="18:25" x14ac:dyDescent="0.35">
      <c r="R619" s="39"/>
      <c r="S619" s="14"/>
      <c r="U619" s="40"/>
      <c r="V619" s="14"/>
      <c r="X619" s="40"/>
      <c r="Y619" s="14"/>
    </row>
    <row r="620" spans="18:25" x14ac:dyDescent="0.35">
      <c r="R620" s="39"/>
      <c r="S620" s="14"/>
      <c r="U620" s="40"/>
      <c r="V620" s="14"/>
      <c r="X620" s="40"/>
      <c r="Y620" s="14"/>
    </row>
    <row r="621" spans="18:25" x14ac:dyDescent="0.35">
      <c r="R621" s="39"/>
      <c r="S621" s="14"/>
      <c r="U621" s="40"/>
      <c r="V621" s="14"/>
      <c r="X621" s="40"/>
      <c r="Y621" s="14"/>
    </row>
    <row r="622" spans="18:25" x14ac:dyDescent="0.35">
      <c r="R622" s="39"/>
      <c r="S622" s="14"/>
      <c r="U622" s="40"/>
      <c r="V622" s="14"/>
      <c r="X622" s="40"/>
      <c r="Y622" s="14"/>
    </row>
    <row r="623" spans="18:25" x14ac:dyDescent="0.35">
      <c r="R623" s="39"/>
      <c r="S623" s="14"/>
      <c r="U623" s="40"/>
      <c r="V623" s="14"/>
      <c r="X623" s="40"/>
      <c r="Y623" s="14"/>
    </row>
    <row r="624" spans="18:25" x14ac:dyDescent="0.35">
      <c r="R624" s="39"/>
      <c r="S624" s="14"/>
      <c r="U624" s="40"/>
      <c r="V624" s="14"/>
      <c r="X624" s="40"/>
      <c r="Y624" s="14"/>
    </row>
    <row r="625" spans="18:25" x14ac:dyDescent="0.35">
      <c r="R625" s="39"/>
      <c r="S625" s="14"/>
      <c r="U625" s="40"/>
      <c r="V625" s="14"/>
      <c r="X625" s="40"/>
      <c r="Y625" s="14"/>
    </row>
    <row r="626" spans="18:25" x14ac:dyDescent="0.35">
      <c r="R626" s="39"/>
      <c r="S626" s="14"/>
      <c r="U626" s="40"/>
      <c r="V626" s="14"/>
      <c r="X626" s="40"/>
      <c r="Y626" s="14"/>
    </row>
    <row r="627" spans="18:25" x14ac:dyDescent="0.35">
      <c r="R627" s="39"/>
      <c r="S627" s="14"/>
      <c r="U627" s="40"/>
      <c r="V627" s="14"/>
      <c r="X627" s="40"/>
      <c r="Y627" s="14"/>
    </row>
    <row r="628" spans="18:25" x14ac:dyDescent="0.35">
      <c r="R628" s="39"/>
      <c r="S628" s="14"/>
      <c r="U628" s="40"/>
      <c r="V628" s="14"/>
      <c r="X628" s="40"/>
      <c r="Y628" s="14"/>
    </row>
    <row r="629" spans="18:25" x14ac:dyDescent="0.35">
      <c r="R629" s="39"/>
      <c r="S629" s="14"/>
      <c r="U629" s="40"/>
      <c r="V629" s="14"/>
      <c r="X629" s="40"/>
      <c r="Y629" s="14"/>
    </row>
    <row r="630" spans="18:25" x14ac:dyDescent="0.35">
      <c r="R630" s="39"/>
      <c r="S630" s="14"/>
      <c r="U630" s="40"/>
      <c r="V630" s="14"/>
      <c r="X630" s="40"/>
      <c r="Y630" s="14"/>
    </row>
    <row r="631" spans="18:25" x14ac:dyDescent="0.35">
      <c r="R631" s="39"/>
      <c r="S631" s="14"/>
      <c r="U631" s="40"/>
      <c r="V631" s="14"/>
      <c r="X631" s="40"/>
      <c r="Y631" s="14"/>
    </row>
    <row r="632" spans="18:25" x14ac:dyDescent="0.35">
      <c r="R632" s="39"/>
      <c r="S632" s="14"/>
      <c r="U632" s="40"/>
      <c r="V632" s="14"/>
      <c r="X632" s="40"/>
      <c r="Y632" s="14"/>
    </row>
    <row r="633" spans="18:25" x14ac:dyDescent="0.35">
      <c r="R633" s="39"/>
      <c r="S633" s="14"/>
      <c r="U633" s="40"/>
      <c r="V633" s="14"/>
      <c r="X633" s="40"/>
      <c r="Y633" s="14"/>
    </row>
    <row r="634" spans="18:25" x14ac:dyDescent="0.35">
      <c r="R634" s="39"/>
      <c r="S634" s="14"/>
      <c r="U634" s="40"/>
      <c r="V634" s="14"/>
      <c r="X634" s="40"/>
      <c r="Y634" s="14"/>
    </row>
    <row r="635" spans="18:25" x14ac:dyDescent="0.35">
      <c r="R635" s="39"/>
      <c r="S635" s="14"/>
      <c r="U635" s="40"/>
      <c r="V635" s="14"/>
      <c r="X635" s="40"/>
      <c r="Y635" s="14"/>
    </row>
    <row r="636" spans="18:25" x14ac:dyDescent="0.35">
      <c r="R636" s="39"/>
      <c r="S636" s="14"/>
      <c r="U636" s="40"/>
      <c r="V636" s="14"/>
      <c r="X636" s="40"/>
      <c r="Y636" s="14"/>
    </row>
    <row r="637" spans="18:25" x14ac:dyDescent="0.35">
      <c r="R637" s="39"/>
      <c r="S637" s="14"/>
      <c r="U637" s="40"/>
      <c r="V637" s="14"/>
      <c r="X637" s="40"/>
      <c r="Y637" s="14"/>
    </row>
    <row r="638" spans="18:25" x14ac:dyDescent="0.35">
      <c r="R638" s="39"/>
      <c r="S638" s="14"/>
      <c r="U638" s="40"/>
      <c r="V638" s="14"/>
      <c r="X638" s="40"/>
      <c r="Y638" s="14"/>
    </row>
    <row r="639" spans="18:25" x14ac:dyDescent="0.35">
      <c r="R639" s="39"/>
      <c r="S639" s="14"/>
      <c r="U639" s="40"/>
      <c r="V639" s="14"/>
      <c r="X639" s="40"/>
      <c r="Y639" s="14"/>
    </row>
    <row r="640" spans="18:25" x14ac:dyDescent="0.35">
      <c r="R640" s="39"/>
      <c r="S640" s="14"/>
      <c r="U640" s="40"/>
      <c r="V640" s="14"/>
      <c r="X640" s="40"/>
      <c r="Y640" s="14"/>
    </row>
    <row r="641" spans="18:25" x14ac:dyDescent="0.35">
      <c r="R641" s="39"/>
      <c r="S641" s="14"/>
      <c r="U641" s="40"/>
      <c r="V641" s="14"/>
      <c r="X641" s="40"/>
      <c r="Y641" s="14"/>
    </row>
    <row r="642" spans="18:25" x14ac:dyDescent="0.35">
      <c r="R642" s="39"/>
      <c r="S642" s="14"/>
      <c r="U642" s="40"/>
      <c r="V642" s="14"/>
      <c r="X642" s="40"/>
      <c r="Y642" s="14"/>
    </row>
    <row r="643" spans="18:25" x14ac:dyDescent="0.35">
      <c r="R643" s="39"/>
      <c r="S643" s="14"/>
      <c r="U643" s="40"/>
      <c r="V643" s="14"/>
      <c r="X643" s="40"/>
      <c r="Y643" s="14"/>
    </row>
    <row r="644" spans="18:25" x14ac:dyDescent="0.35">
      <c r="R644" s="39"/>
      <c r="S644" s="14"/>
      <c r="U644" s="40"/>
      <c r="V644" s="14"/>
      <c r="X644" s="40"/>
      <c r="Y644" s="14"/>
    </row>
    <row r="645" spans="18:25" x14ac:dyDescent="0.35">
      <c r="R645" s="39"/>
      <c r="S645" s="14"/>
      <c r="U645" s="40"/>
      <c r="V645" s="14"/>
      <c r="X645" s="40"/>
      <c r="Y645" s="14"/>
    </row>
    <row r="646" spans="18:25" x14ac:dyDescent="0.35">
      <c r="R646" s="39"/>
      <c r="S646" s="14"/>
      <c r="U646" s="40"/>
      <c r="V646" s="14"/>
      <c r="X646" s="40"/>
      <c r="Y646" s="14"/>
    </row>
    <row r="647" spans="18:25" x14ac:dyDescent="0.35">
      <c r="R647" s="39"/>
      <c r="S647" s="14"/>
      <c r="U647" s="40"/>
      <c r="V647" s="14"/>
      <c r="X647" s="40"/>
      <c r="Y647" s="14"/>
    </row>
    <row r="648" spans="18:25" x14ac:dyDescent="0.35">
      <c r="R648" s="39"/>
      <c r="S648" s="14"/>
      <c r="U648" s="40"/>
      <c r="V648" s="14"/>
      <c r="X648" s="40"/>
      <c r="Y648" s="14"/>
    </row>
    <row r="649" spans="18:25" x14ac:dyDescent="0.35">
      <c r="R649" s="39"/>
      <c r="S649" s="14"/>
      <c r="U649" s="40"/>
      <c r="V649" s="14"/>
      <c r="X649" s="40"/>
      <c r="Y649" s="14"/>
    </row>
    <row r="650" spans="18:25" x14ac:dyDescent="0.35">
      <c r="R650" s="39"/>
      <c r="S650" s="14"/>
      <c r="U650" s="40"/>
      <c r="V650" s="14"/>
      <c r="X650" s="40"/>
      <c r="Y650" s="14"/>
    </row>
    <row r="651" spans="18:25" x14ac:dyDescent="0.35">
      <c r="R651" s="39"/>
      <c r="S651" s="14"/>
      <c r="U651" s="40"/>
      <c r="V651" s="14"/>
      <c r="X651" s="40"/>
      <c r="Y651" s="14"/>
    </row>
    <row r="652" spans="18:25" x14ac:dyDescent="0.35">
      <c r="R652" s="39"/>
      <c r="S652" s="14"/>
      <c r="U652" s="40"/>
      <c r="V652" s="14"/>
      <c r="X652" s="40"/>
      <c r="Y652" s="14"/>
    </row>
    <row r="653" spans="18:25" x14ac:dyDescent="0.35">
      <c r="R653" s="39"/>
      <c r="S653" s="14"/>
      <c r="U653" s="40"/>
      <c r="V653" s="14"/>
      <c r="X653" s="40"/>
      <c r="Y653" s="14"/>
    </row>
    <row r="654" spans="18:25" x14ac:dyDescent="0.35">
      <c r="R654" s="39"/>
      <c r="S654" s="14"/>
      <c r="U654" s="40"/>
      <c r="V654" s="14"/>
      <c r="X654" s="40"/>
      <c r="Y654" s="14"/>
    </row>
    <row r="655" spans="18:25" x14ac:dyDescent="0.35">
      <c r="R655" s="39"/>
      <c r="S655" s="14"/>
      <c r="U655" s="40"/>
      <c r="V655" s="14"/>
      <c r="X655" s="40"/>
      <c r="Y655" s="14"/>
    </row>
    <row r="656" spans="18:25" x14ac:dyDescent="0.35">
      <c r="R656" s="39"/>
      <c r="S656" s="14"/>
      <c r="U656" s="40"/>
      <c r="V656" s="14"/>
      <c r="X656" s="40"/>
      <c r="Y656" s="14"/>
    </row>
    <row r="657" spans="18:25" x14ac:dyDescent="0.35">
      <c r="R657" s="39"/>
      <c r="S657" s="14"/>
      <c r="U657" s="40"/>
      <c r="V657" s="14"/>
      <c r="X657" s="40"/>
      <c r="Y657" s="14"/>
    </row>
    <row r="658" spans="18:25" x14ac:dyDescent="0.35">
      <c r="R658" s="39"/>
      <c r="S658" s="14"/>
      <c r="U658" s="40"/>
      <c r="V658" s="14"/>
      <c r="X658" s="40"/>
      <c r="Y658" s="14"/>
    </row>
    <row r="659" spans="18:25" x14ac:dyDescent="0.35">
      <c r="R659" s="39"/>
      <c r="S659" s="14"/>
      <c r="U659" s="40"/>
      <c r="V659" s="14"/>
      <c r="X659" s="40"/>
      <c r="Y659" s="14"/>
    </row>
    <row r="660" spans="18:25" x14ac:dyDescent="0.35">
      <c r="R660" s="39"/>
      <c r="S660" s="14"/>
      <c r="U660" s="40"/>
      <c r="V660" s="14"/>
      <c r="X660" s="40"/>
      <c r="Y660" s="14"/>
    </row>
    <row r="661" spans="18:25" x14ac:dyDescent="0.35">
      <c r="R661" s="39"/>
      <c r="S661" s="14"/>
      <c r="U661" s="40"/>
      <c r="V661" s="14"/>
      <c r="X661" s="40"/>
      <c r="Y661" s="14"/>
    </row>
    <row r="662" spans="18:25" x14ac:dyDescent="0.35">
      <c r="R662" s="39"/>
      <c r="S662" s="14"/>
      <c r="U662" s="40"/>
      <c r="V662" s="14"/>
      <c r="X662" s="40"/>
      <c r="Y662" s="14"/>
    </row>
    <row r="663" spans="18:25" x14ac:dyDescent="0.35">
      <c r="R663" s="39"/>
      <c r="S663" s="14"/>
      <c r="U663" s="40"/>
      <c r="V663" s="14"/>
      <c r="X663" s="40"/>
      <c r="Y663" s="14"/>
    </row>
    <row r="664" spans="18:25" x14ac:dyDescent="0.35">
      <c r="R664" s="39"/>
      <c r="S664" s="14"/>
      <c r="U664" s="40"/>
      <c r="V664" s="14"/>
      <c r="X664" s="40"/>
      <c r="Y664" s="14"/>
    </row>
    <row r="665" spans="18:25" x14ac:dyDescent="0.35">
      <c r="R665" s="39"/>
      <c r="S665" s="14"/>
      <c r="U665" s="40"/>
      <c r="V665" s="14"/>
      <c r="X665" s="40"/>
      <c r="Y665" s="14"/>
    </row>
    <row r="666" spans="18:25" x14ac:dyDescent="0.35">
      <c r="R666" s="39"/>
      <c r="S666" s="14"/>
      <c r="U666" s="40"/>
      <c r="V666" s="14"/>
      <c r="X666" s="40"/>
      <c r="Y666" s="14"/>
    </row>
    <row r="667" spans="18:25" x14ac:dyDescent="0.35">
      <c r="R667" s="39"/>
      <c r="S667" s="14"/>
      <c r="U667" s="40"/>
      <c r="V667" s="14"/>
      <c r="X667" s="40"/>
      <c r="Y667" s="14"/>
    </row>
    <row r="668" spans="18:25" x14ac:dyDescent="0.35">
      <c r="R668" s="39"/>
      <c r="S668" s="14"/>
      <c r="U668" s="40"/>
      <c r="V668" s="14"/>
      <c r="X668" s="40"/>
      <c r="Y668" s="14"/>
    </row>
    <row r="669" spans="18:25" x14ac:dyDescent="0.35">
      <c r="R669" s="39"/>
      <c r="S669" s="14"/>
      <c r="U669" s="40"/>
      <c r="V669" s="14"/>
      <c r="X669" s="40"/>
      <c r="Y669" s="14"/>
    </row>
    <row r="670" spans="18:25" x14ac:dyDescent="0.35">
      <c r="R670" s="39"/>
      <c r="S670" s="14"/>
      <c r="U670" s="40"/>
      <c r="V670" s="14"/>
      <c r="X670" s="40"/>
      <c r="Y670" s="14"/>
    </row>
    <row r="671" spans="18:25" x14ac:dyDescent="0.35">
      <c r="R671" s="39"/>
      <c r="S671" s="14"/>
      <c r="U671" s="40"/>
      <c r="V671" s="14"/>
      <c r="X671" s="40"/>
      <c r="Y671" s="14"/>
    </row>
    <row r="672" spans="18:25" x14ac:dyDescent="0.35">
      <c r="R672" s="39"/>
      <c r="S672" s="14"/>
      <c r="U672" s="40"/>
      <c r="V672" s="14"/>
      <c r="X672" s="40"/>
      <c r="Y672" s="14"/>
    </row>
    <row r="673" spans="18:25" x14ac:dyDescent="0.35">
      <c r="R673" s="39"/>
      <c r="S673" s="14"/>
      <c r="U673" s="40"/>
      <c r="V673" s="14"/>
      <c r="X673" s="40"/>
      <c r="Y673" s="14"/>
    </row>
    <row r="674" spans="18:25" x14ac:dyDescent="0.35">
      <c r="R674" s="39"/>
      <c r="S674" s="14"/>
      <c r="U674" s="40"/>
      <c r="V674" s="14"/>
      <c r="X674" s="40"/>
      <c r="Y674" s="14"/>
    </row>
    <row r="675" spans="18:25" x14ac:dyDescent="0.35">
      <c r="R675" s="39"/>
      <c r="S675" s="14"/>
      <c r="U675" s="40"/>
      <c r="V675" s="14"/>
      <c r="X675" s="40"/>
      <c r="Y675" s="14"/>
    </row>
    <row r="676" spans="18:25" x14ac:dyDescent="0.35">
      <c r="R676" s="39"/>
      <c r="S676" s="14"/>
      <c r="U676" s="40"/>
      <c r="V676" s="14"/>
      <c r="X676" s="40"/>
      <c r="Y676" s="14"/>
    </row>
    <row r="677" spans="18:25" x14ac:dyDescent="0.35">
      <c r="R677" s="39"/>
      <c r="S677" s="14"/>
      <c r="U677" s="40"/>
      <c r="V677" s="14"/>
      <c r="X677" s="40"/>
      <c r="Y677" s="14"/>
    </row>
    <row r="678" spans="18:25" x14ac:dyDescent="0.35">
      <c r="R678" s="39"/>
      <c r="S678" s="14"/>
      <c r="U678" s="40"/>
      <c r="V678" s="14"/>
      <c r="X678" s="40"/>
      <c r="Y678" s="14"/>
    </row>
    <row r="679" spans="18:25" x14ac:dyDescent="0.35">
      <c r="R679" s="39"/>
      <c r="S679" s="14"/>
      <c r="U679" s="40"/>
      <c r="V679" s="14"/>
      <c r="X679" s="40"/>
      <c r="Y679" s="14"/>
    </row>
    <row r="680" spans="18:25" x14ac:dyDescent="0.35">
      <c r="R680" s="39"/>
      <c r="S680" s="14"/>
      <c r="U680" s="40"/>
      <c r="V680" s="14"/>
      <c r="X680" s="40"/>
      <c r="Y680" s="14"/>
    </row>
    <row r="681" spans="18:25" x14ac:dyDescent="0.35">
      <c r="R681" s="39"/>
      <c r="S681" s="14"/>
      <c r="U681" s="40"/>
      <c r="V681" s="14"/>
      <c r="X681" s="40"/>
      <c r="Y681" s="14"/>
    </row>
    <row r="682" spans="18:25" x14ac:dyDescent="0.35">
      <c r="R682" s="39"/>
      <c r="S682" s="14"/>
      <c r="U682" s="40"/>
      <c r="V682" s="14"/>
      <c r="X682" s="40"/>
      <c r="Y682" s="14"/>
    </row>
    <row r="683" spans="18:25" x14ac:dyDescent="0.35">
      <c r="R683" s="39"/>
      <c r="S683" s="14"/>
      <c r="U683" s="40"/>
      <c r="V683" s="14"/>
      <c r="X683" s="40"/>
      <c r="Y683" s="14"/>
    </row>
    <row r="684" spans="18:25" x14ac:dyDescent="0.35">
      <c r="R684" s="39"/>
      <c r="S684" s="14"/>
      <c r="U684" s="40"/>
      <c r="V684" s="14"/>
      <c r="X684" s="40"/>
      <c r="Y684" s="14"/>
    </row>
    <row r="685" spans="18:25" x14ac:dyDescent="0.35">
      <c r="R685" s="39"/>
      <c r="S685" s="14"/>
      <c r="U685" s="40"/>
      <c r="V685" s="14"/>
      <c r="X685" s="40"/>
      <c r="Y685" s="14"/>
    </row>
    <row r="686" spans="18:25" x14ac:dyDescent="0.35">
      <c r="R686" s="39"/>
      <c r="S686" s="14"/>
      <c r="U686" s="40"/>
      <c r="V686" s="14"/>
      <c r="X686" s="40"/>
      <c r="Y686" s="14"/>
    </row>
    <row r="687" spans="18:25" x14ac:dyDescent="0.35">
      <c r="R687" s="39"/>
      <c r="S687" s="14"/>
      <c r="U687" s="40"/>
      <c r="V687" s="14"/>
      <c r="X687" s="40"/>
      <c r="Y687" s="14"/>
    </row>
    <row r="688" spans="18:25" x14ac:dyDescent="0.35">
      <c r="R688" s="39"/>
      <c r="S688" s="14"/>
      <c r="U688" s="40"/>
      <c r="V688" s="14"/>
      <c r="X688" s="40"/>
      <c r="Y688" s="14"/>
    </row>
    <row r="689" spans="18:25" x14ac:dyDescent="0.35">
      <c r="R689" s="39"/>
      <c r="S689" s="14"/>
      <c r="U689" s="40"/>
      <c r="V689" s="14"/>
      <c r="X689" s="40"/>
      <c r="Y689" s="14"/>
    </row>
    <row r="690" spans="18:25" x14ac:dyDescent="0.35">
      <c r="R690" s="39"/>
      <c r="S690" s="14"/>
      <c r="U690" s="40"/>
      <c r="V690" s="14"/>
      <c r="X690" s="40"/>
      <c r="Y690" s="14"/>
    </row>
    <row r="691" spans="18:25" x14ac:dyDescent="0.35">
      <c r="R691" s="39"/>
      <c r="S691" s="14"/>
      <c r="U691" s="40"/>
      <c r="V691" s="14"/>
      <c r="X691" s="40"/>
      <c r="Y691" s="14"/>
    </row>
    <row r="692" spans="18:25" x14ac:dyDescent="0.35">
      <c r="R692" s="39"/>
      <c r="S692" s="14"/>
      <c r="U692" s="40"/>
      <c r="V692" s="14"/>
      <c r="X692" s="40"/>
      <c r="Y692" s="14"/>
    </row>
    <row r="693" spans="18:25" x14ac:dyDescent="0.35">
      <c r="R693" s="39"/>
      <c r="S693" s="14"/>
      <c r="U693" s="40"/>
      <c r="V693" s="14"/>
      <c r="X693" s="40"/>
      <c r="Y693" s="14"/>
    </row>
    <row r="694" spans="18:25" x14ac:dyDescent="0.35">
      <c r="R694" s="39"/>
      <c r="S694" s="14"/>
      <c r="U694" s="40"/>
      <c r="V694" s="14"/>
      <c r="X694" s="40"/>
      <c r="Y694" s="14"/>
    </row>
    <row r="695" spans="18:25" x14ac:dyDescent="0.35">
      <c r="R695" s="39"/>
      <c r="S695" s="14"/>
      <c r="U695" s="40"/>
      <c r="V695" s="14"/>
      <c r="X695" s="40"/>
      <c r="Y695" s="14"/>
    </row>
    <row r="696" spans="18:25" x14ac:dyDescent="0.35">
      <c r="R696" s="39"/>
      <c r="S696" s="14"/>
      <c r="U696" s="40"/>
      <c r="V696" s="14"/>
      <c r="X696" s="40"/>
      <c r="Y696" s="14"/>
    </row>
    <row r="697" spans="18:25" x14ac:dyDescent="0.35">
      <c r="R697" s="39"/>
      <c r="S697" s="14"/>
      <c r="U697" s="40"/>
      <c r="V697" s="14"/>
      <c r="X697" s="40"/>
      <c r="Y697" s="14"/>
    </row>
    <row r="698" spans="18:25" x14ac:dyDescent="0.35">
      <c r="R698" s="39"/>
      <c r="S698" s="14"/>
      <c r="U698" s="40"/>
      <c r="V698" s="14"/>
      <c r="X698" s="40"/>
      <c r="Y698" s="14"/>
    </row>
    <row r="699" spans="18:25" x14ac:dyDescent="0.35">
      <c r="R699" s="39"/>
      <c r="S699" s="14"/>
      <c r="U699" s="40"/>
      <c r="V699" s="14"/>
      <c r="X699" s="40"/>
      <c r="Y699" s="14"/>
    </row>
    <row r="700" spans="18:25" x14ac:dyDescent="0.35">
      <c r="R700" s="39"/>
      <c r="S700" s="14"/>
      <c r="U700" s="40"/>
      <c r="V700" s="14"/>
      <c r="X700" s="40"/>
      <c r="Y700" s="14"/>
    </row>
    <row r="701" spans="18:25" x14ac:dyDescent="0.35">
      <c r="R701" s="39"/>
      <c r="S701" s="14"/>
      <c r="U701" s="40"/>
      <c r="V701" s="14"/>
      <c r="X701" s="40"/>
      <c r="Y701" s="14"/>
    </row>
    <row r="702" spans="18:25" x14ac:dyDescent="0.35">
      <c r="R702" s="39"/>
      <c r="S702" s="14"/>
      <c r="U702" s="40"/>
      <c r="V702" s="14"/>
      <c r="X702" s="40"/>
      <c r="Y702" s="14"/>
    </row>
    <row r="703" spans="18:25" x14ac:dyDescent="0.35">
      <c r="R703" s="39"/>
      <c r="S703" s="14"/>
      <c r="U703" s="40"/>
      <c r="V703" s="14"/>
      <c r="X703" s="40"/>
      <c r="Y703" s="14"/>
    </row>
    <row r="704" spans="18:25" x14ac:dyDescent="0.35">
      <c r="R704" s="39"/>
      <c r="S704" s="14"/>
      <c r="U704" s="40"/>
      <c r="V704" s="14"/>
      <c r="X704" s="40"/>
      <c r="Y704" s="14"/>
    </row>
    <row r="705" spans="18:25" x14ac:dyDescent="0.35">
      <c r="R705" s="39"/>
      <c r="S705" s="14"/>
      <c r="U705" s="40"/>
      <c r="V705" s="14"/>
      <c r="X705" s="40"/>
      <c r="Y705" s="14"/>
    </row>
    <row r="706" spans="18:25" x14ac:dyDescent="0.35">
      <c r="R706" s="39"/>
      <c r="S706" s="14"/>
      <c r="U706" s="40"/>
      <c r="V706" s="14"/>
      <c r="X706" s="40"/>
      <c r="Y706" s="14"/>
    </row>
    <row r="707" spans="18:25" x14ac:dyDescent="0.35">
      <c r="R707" s="39"/>
      <c r="S707" s="14"/>
      <c r="U707" s="40"/>
      <c r="V707" s="14"/>
      <c r="X707" s="40"/>
      <c r="Y707" s="14"/>
    </row>
    <row r="708" spans="18:25" x14ac:dyDescent="0.35">
      <c r="R708" s="39"/>
      <c r="S708" s="14"/>
      <c r="U708" s="40"/>
      <c r="V708" s="14"/>
      <c r="X708" s="40"/>
      <c r="Y708" s="14"/>
    </row>
    <row r="709" spans="18:25" x14ac:dyDescent="0.35">
      <c r="R709" s="39"/>
      <c r="S709" s="14"/>
      <c r="U709" s="40"/>
      <c r="V709" s="14"/>
      <c r="X709" s="40"/>
      <c r="Y709" s="14"/>
    </row>
    <row r="710" spans="18:25" x14ac:dyDescent="0.35">
      <c r="R710" s="39"/>
      <c r="S710" s="14"/>
      <c r="U710" s="40"/>
      <c r="V710" s="14"/>
      <c r="X710" s="40"/>
      <c r="Y710" s="14"/>
    </row>
    <row r="711" spans="18:25" x14ac:dyDescent="0.35">
      <c r="R711" s="39"/>
      <c r="S711" s="14"/>
      <c r="U711" s="40"/>
      <c r="V711" s="14"/>
      <c r="X711" s="40"/>
      <c r="Y711" s="14"/>
    </row>
    <row r="712" spans="18:25" x14ac:dyDescent="0.35">
      <c r="R712" s="39"/>
      <c r="S712" s="14"/>
      <c r="U712" s="40"/>
      <c r="V712" s="14"/>
      <c r="X712" s="40"/>
      <c r="Y712" s="14"/>
    </row>
    <row r="713" spans="18:25" x14ac:dyDescent="0.35">
      <c r="R713" s="39"/>
      <c r="S713" s="14"/>
      <c r="U713" s="40"/>
      <c r="V713" s="14"/>
      <c r="X713" s="40"/>
      <c r="Y713" s="14"/>
    </row>
    <row r="714" spans="18:25" x14ac:dyDescent="0.35">
      <c r="R714" s="39"/>
      <c r="S714" s="14"/>
      <c r="U714" s="40"/>
      <c r="V714" s="14"/>
      <c r="X714" s="40"/>
      <c r="Y714" s="14"/>
    </row>
    <row r="715" spans="18:25" x14ac:dyDescent="0.35">
      <c r="R715" s="39"/>
      <c r="S715" s="14"/>
      <c r="U715" s="40"/>
      <c r="V715" s="14"/>
      <c r="X715" s="40"/>
      <c r="Y715" s="14"/>
    </row>
    <row r="716" spans="18:25" x14ac:dyDescent="0.35">
      <c r="R716" s="39"/>
      <c r="S716" s="14"/>
      <c r="U716" s="40"/>
      <c r="V716" s="14"/>
      <c r="X716" s="40"/>
      <c r="Y716" s="14"/>
    </row>
    <row r="717" spans="18:25" x14ac:dyDescent="0.35">
      <c r="R717" s="39"/>
      <c r="S717" s="14"/>
      <c r="U717" s="40"/>
      <c r="V717" s="14"/>
      <c r="X717" s="40"/>
      <c r="Y717" s="14"/>
    </row>
    <row r="718" spans="18:25" x14ac:dyDescent="0.35">
      <c r="R718" s="39"/>
      <c r="S718" s="14"/>
      <c r="U718" s="40"/>
      <c r="V718" s="14"/>
      <c r="X718" s="40"/>
      <c r="Y718" s="14"/>
    </row>
    <row r="719" spans="18:25" x14ac:dyDescent="0.35">
      <c r="R719" s="39"/>
      <c r="S719" s="14"/>
      <c r="U719" s="40"/>
      <c r="V719" s="14"/>
      <c r="X719" s="40"/>
      <c r="Y719" s="14"/>
    </row>
    <row r="720" spans="18:25" x14ac:dyDescent="0.35">
      <c r="R720" s="39"/>
      <c r="S720" s="14"/>
      <c r="U720" s="40"/>
      <c r="V720" s="14"/>
      <c r="X720" s="40"/>
      <c r="Y720" s="14"/>
    </row>
    <row r="721" spans="18:25" x14ac:dyDescent="0.35">
      <c r="R721" s="39"/>
      <c r="S721" s="14"/>
      <c r="U721" s="40"/>
      <c r="V721" s="14"/>
      <c r="X721" s="40"/>
      <c r="Y721" s="14"/>
    </row>
    <row r="722" spans="18:25" x14ac:dyDescent="0.35">
      <c r="R722" s="39"/>
      <c r="S722" s="14"/>
      <c r="U722" s="40"/>
      <c r="V722" s="14"/>
      <c r="X722" s="40"/>
      <c r="Y722" s="14"/>
    </row>
    <row r="723" spans="18:25" x14ac:dyDescent="0.35">
      <c r="R723" s="39"/>
      <c r="S723" s="14"/>
      <c r="U723" s="40"/>
      <c r="V723" s="14"/>
      <c r="X723" s="40"/>
      <c r="Y723" s="14"/>
    </row>
    <row r="724" spans="18:25" x14ac:dyDescent="0.35">
      <c r="R724" s="39"/>
      <c r="S724" s="14"/>
      <c r="U724" s="40"/>
      <c r="V724" s="14"/>
      <c r="X724" s="40"/>
      <c r="Y724" s="14"/>
    </row>
    <row r="725" spans="18:25" x14ac:dyDescent="0.35">
      <c r="R725" s="39"/>
      <c r="S725" s="14"/>
      <c r="U725" s="40"/>
      <c r="V725" s="14"/>
      <c r="X725" s="40"/>
      <c r="Y725" s="14"/>
    </row>
    <row r="726" spans="18:25" x14ac:dyDescent="0.35">
      <c r="R726" s="39"/>
      <c r="S726" s="14"/>
      <c r="U726" s="40"/>
      <c r="V726" s="14"/>
      <c r="X726" s="40"/>
      <c r="Y726" s="14"/>
    </row>
    <row r="727" spans="18:25" x14ac:dyDescent="0.35">
      <c r="R727" s="39"/>
      <c r="S727" s="14"/>
      <c r="U727" s="40"/>
      <c r="V727" s="14"/>
      <c r="X727" s="40"/>
      <c r="Y727" s="14"/>
    </row>
    <row r="728" spans="18:25" x14ac:dyDescent="0.35">
      <c r="R728" s="39"/>
      <c r="S728" s="14"/>
      <c r="U728" s="40"/>
      <c r="V728" s="14"/>
      <c r="X728" s="40"/>
      <c r="Y728" s="14"/>
    </row>
    <row r="729" spans="18:25" x14ac:dyDescent="0.35">
      <c r="R729" s="39"/>
      <c r="S729" s="14"/>
      <c r="U729" s="40"/>
      <c r="V729" s="14"/>
      <c r="X729" s="40"/>
      <c r="Y729" s="14"/>
    </row>
    <row r="730" spans="18:25" x14ac:dyDescent="0.35">
      <c r="R730" s="39"/>
      <c r="S730" s="14"/>
      <c r="U730" s="40"/>
      <c r="V730" s="14"/>
      <c r="X730" s="40"/>
      <c r="Y730" s="14"/>
    </row>
    <row r="731" spans="18:25" x14ac:dyDescent="0.35">
      <c r="R731" s="39"/>
      <c r="S731" s="14"/>
      <c r="U731" s="40"/>
      <c r="V731" s="14"/>
      <c r="X731" s="40"/>
      <c r="Y731" s="14"/>
    </row>
    <row r="732" spans="18:25" x14ac:dyDescent="0.35">
      <c r="R732" s="39"/>
      <c r="S732" s="14"/>
      <c r="U732" s="40"/>
      <c r="V732" s="14"/>
      <c r="X732" s="40"/>
      <c r="Y732" s="14"/>
    </row>
    <row r="733" spans="18:25" x14ac:dyDescent="0.35">
      <c r="R733" s="39"/>
      <c r="S733" s="14"/>
      <c r="U733" s="40"/>
      <c r="V733" s="14"/>
      <c r="X733" s="40"/>
      <c r="Y733" s="14"/>
    </row>
    <row r="734" spans="18:25" x14ac:dyDescent="0.35">
      <c r="R734" s="39"/>
      <c r="S734" s="14"/>
      <c r="U734" s="40"/>
      <c r="V734" s="14"/>
      <c r="X734" s="40"/>
      <c r="Y734" s="14"/>
    </row>
    <row r="735" spans="18:25" x14ac:dyDescent="0.35">
      <c r="R735" s="39"/>
      <c r="S735" s="14"/>
      <c r="U735" s="40"/>
      <c r="V735" s="14"/>
      <c r="X735" s="40"/>
      <c r="Y735" s="14"/>
    </row>
    <row r="736" spans="18:25" x14ac:dyDescent="0.35">
      <c r="R736" s="39"/>
      <c r="S736" s="14"/>
      <c r="U736" s="40"/>
      <c r="V736" s="14"/>
      <c r="X736" s="40"/>
      <c r="Y736" s="14"/>
    </row>
    <row r="737" spans="18:25" x14ac:dyDescent="0.35">
      <c r="R737" s="39"/>
      <c r="S737" s="14"/>
      <c r="U737" s="40"/>
      <c r="V737" s="14"/>
      <c r="X737" s="40"/>
      <c r="Y737" s="14"/>
    </row>
    <row r="738" spans="18:25" x14ac:dyDescent="0.35">
      <c r="R738" s="39"/>
      <c r="S738" s="14"/>
      <c r="U738" s="40"/>
      <c r="V738" s="14"/>
      <c r="X738" s="40"/>
      <c r="Y738" s="14"/>
    </row>
    <row r="739" spans="18:25" x14ac:dyDescent="0.35">
      <c r="R739" s="39"/>
      <c r="S739" s="14"/>
      <c r="U739" s="40"/>
      <c r="V739" s="14"/>
      <c r="X739" s="40"/>
      <c r="Y739" s="14"/>
    </row>
    <row r="740" spans="18:25" x14ac:dyDescent="0.35">
      <c r="R740" s="39"/>
      <c r="S740" s="14"/>
      <c r="U740" s="40"/>
      <c r="V740" s="14"/>
      <c r="X740" s="40"/>
      <c r="Y740" s="14"/>
    </row>
    <row r="741" spans="18:25" x14ac:dyDescent="0.35">
      <c r="R741" s="39"/>
      <c r="S741" s="14"/>
      <c r="U741" s="40"/>
      <c r="V741" s="14"/>
      <c r="X741" s="40"/>
      <c r="Y741" s="14"/>
    </row>
    <row r="742" spans="18:25" x14ac:dyDescent="0.35">
      <c r="R742" s="39"/>
      <c r="S742" s="14"/>
      <c r="U742" s="40"/>
      <c r="V742" s="14"/>
      <c r="X742" s="40"/>
      <c r="Y742" s="14"/>
    </row>
    <row r="743" spans="18:25" x14ac:dyDescent="0.35">
      <c r="R743" s="39"/>
      <c r="S743" s="14"/>
      <c r="U743" s="40"/>
      <c r="V743" s="14"/>
      <c r="X743" s="40"/>
      <c r="Y743" s="14"/>
    </row>
    <row r="744" spans="18:25" x14ac:dyDescent="0.35">
      <c r="R744" s="39"/>
      <c r="S744" s="14"/>
      <c r="U744" s="40"/>
      <c r="V744" s="14"/>
      <c r="X744" s="40"/>
      <c r="Y744" s="14"/>
    </row>
    <row r="745" spans="18:25" x14ac:dyDescent="0.35">
      <c r="R745" s="39"/>
      <c r="S745" s="14"/>
      <c r="U745" s="40"/>
      <c r="V745" s="14"/>
      <c r="X745" s="40"/>
      <c r="Y745" s="14"/>
    </row>
    <row r="746" spans="18:25" x14ac:dyDescent="0.35">
      <c r="R746" s="39"/>
      <c r="S746" s="14"/>
      <c r="U746" s="40"/>
      <c r="V746" s="14"/>
      <c r="X746" s="40"/>
      <c r="Y746" s="14"/>
    </row>
    <row r="747" spans="18:25" x14ac:dyDescent="0.35">
      <c r="R747" s="39"/>
      <c r="S747" s="14"/>
      <c r="U747" s="40"/>
      <c r="V747" s="14"/>
      <c r="X747" s="40"/>
      <c r="Y747" s="14"/>
    </row>
    <row r="748" spans="18:25" x14ac:dyDescent="0.35">
      <c r="R748" s="39"/>
      <c r="S748" s="14"/>
      <c r="U748" s="40"/>
      <c r="V748" s="14"/>
      <c r="X748" s="40"/>
      <c r="Y748" s="14"/>
    </row>
    <row r="749" spans="18:25" x14ac:dyDescent="0.35">
      <c r="R749" s="39"/>
      <c r="S749" s="14"/>
      <c r="U749" s="40"/>
      <c r="V749" s="14"/>
      <c r="X749" s="40"/>
      <c r="Y749" s="14"/>
    </row>
    <row r="750" spans="18:25" x14ac:dyDescent="0.35">
      <c r="R750" s="39"/>
      <c r="S750" s="14"/>
      <c r="U750" s="40"/>
      <c r="V750" s="14"/>
      <c r="X750" s="40"/>
      <c r="Y750" s="14"/>
    </row>
    <row r="751" spans="18:25" x14ac:dyDescent="0.35">
      <c r="R751" s="39"/>
      <c r="S751" s="14"/>
      <c r="U751" s="40"/>
      <c r="V751" s="14"/>
      <c r="X751" s="40"/>
      <c r="Y751" s="14"/>
    </row>
    <row r="752" spans="18:25" x14ac:dyDescent="0.35">
      <c r="R752" s="39"/>
      <c r="S752" s="14"/>
      <c r="U752" s="40"/>
      <c r="V752" s="14"/>
      <c r="X752" s="40"/>
      <c r="Y752" s="14"/>
    </row>
    <row r="753" spans="18:25" x14ac:dyDescent="0.35">
      <c r="R753" s="39"/>
      <c r="S753" s="14"/>
      <c r="U753" s="40"/>
      <c r="V753" s="14"/>
      <c r="X753" s="40"/>
      <c r="Y753" s="14"/>
    </row>
    <row r="754" spans="18:25" x14ac:dyDescent="0.35">
      <c r="R754" s="39"/>
      <c r="S754" s="14"/>
      <c r="U754" s="40"/>
      <c r="V754" s="14"/>
      <c r="X754" s="40"/>
      <c r="Y754" s="14"/>
    </row>
    <row r="755" spans="18:25" x14ac:dyDescent="0.35">
      <c r="R755" s="39"/>
      <c r="S755" s="14"/>
      <c r="U755" s="40"/>
      <c r="V755" s="14"/>
      <c r="X755" s="40"/>
      <c r="Y755" s="14"/>
    </row>
    <row r="756" spans="18:25" x14ac:dyDescent="0.35">
      <c r="R756" s="39"/>
      <c r="S756" s="14"/>
      <c r="U756" s="40"/>
      <c r="V756" s="14"/>
      <c r="X756" s="40"/>
      <c r="Y756" s="14"/>
    </row>
    <row r="757" spans="18:25" x14ac:dyDescent="0.35">
      <c r="R757" s="39"/>
      <c r="S757" s="14"/>
      <c r="U757" s="40"/>
      <c r="V757" s="14"/>
      <c r="X757" s="40"/>
      <c r="Y757" s="14"/>
    </row>
    <row r="758" spans="18:25" x14ac:dyDescent="0.35">
      <c r="R758" s="39"/>
      <c r="S758" s="14"/>
      <c r="U758" s="40"/>
      <c r="V758" s="14"/>
      <c r="X758" s="40"/>
      <c r="Y758" s="14"/>
    </row>
    <row r="759" spans="18:25" x14ac:dyDescent="0.35">
      <c r="R759" s="39"/>
      <c r="S759" s="14"/>
      <c r="U759" s="40"/>
      <c r="V759" s="14"/>
      <c r="X759" s="40"/>
      <c r="Y759" s="14"/>
    </row>
    <row r="760" spans="18:25" x14ac:dyDescent="0.35">
      <c r="R760" s="39"/>
      <c r="S760" s="14"/>
      <c r="U760" s="40"/>
      <c r="V760" s="14"/>
      <c r="X760" s="40"/>
      <c r="Y760" s="14"/>
    </row>
    <row r="761" spans="18:25" x14ac:dyDescent="0.35">
      <c r="R761" s="39"/>
      <c r="S761" s="14"/>
      <c r="U761" s="40"/>
      <c r="V761" s="14"/>
      <c r="X761" s="40"/>
      <c r="Y761" s="14"/>
    </row>
    <row r="762" spans="18:25" x14ac:dyDescent="0.35">
      <c r="R762" s="39"/>
      <c r="S762" s="14"/>
      <c r="U762" s="40"/>
      <c r="V762" s="14"/>
      <c r="X762" s="40"/>
      <c r="Y762" s="14"/>
    </row>
    <row r="763" spans="18:25" x14ac:dyDescent="0.35">
      <c r="R763" s="39"/>
      <c r="S763" s="14"/>
      <c r="U763" s="40"/>
      <c r="V763" s="14"/>
      <c r="X763" s="40"/>
      <c r="Y763" s="14"/>
    </row>
    <row r="764" spans="18:25" x14ac:dyDescent="0.35">
      <c r="R764" s="39"/>
      <c r="S764" s="14"/>
      <c r="U764" s="40"/>
      <c r="V764" s="14"/>
      <c r="X764" s="40"/>
      <c r="Y764" s="14"/>
    </row>
    <row r="765" spans="18:25" x14ac:dyDescent="0.35">
      <c r="R765" s="39"/>
      <c r="S765" s="14"/>
      <c r="U765" s="40"/>
      <c r="V765" s="14"/>
      <c r="X765" s="40"/>
      <c r="Y765" s="14"/>
    </row>
    <row r="766" spans="18:25" x14ac:dyDescent="0.35">
      <c r="R766" s="39"/>
      <c r="S766" s="14"/>
      <c r="U766" s="40"/>
      <c r="V766" s="14"/>
      <c r="X766" s="40"/>
      <c r="Y766" s="14"/>
    </row>
    <row r="767" spans="18:25" x14ac:dyDescent="0.35">
      <c r="R767" s="39"/>
      <c r="S767" s="14"/>
      <c r="U767" s="40"/>
      <c r="V767" s="14"/>
      <c r="X767" s="40"/>
      <c r="Y767" s="14"/>
    </row>
    <row r="768" spans="18:25" x14ac:dyDescent="0.35">
      <c r="R768" s="39"/>
      <c r="S768" s="14"/>
      <c r="U768" s="40"/>
      <c r="V768" s="14"/>
      <c r="X768" s="40"/>
      <c r="Y768" s="14"/>
    </row>
    <row r="769" spans="18:25" x14ac:dyDescent="0.35">
      <c r="R769" s="39"/>
      <c r="S769" s="14"/>
      <c r="U769" s="40"/>
      <c r="V769" s="14"/>
      <c r="X769" s="40"/>
      <c r="Y769" s="14"/>
    </row>
    <row r="770" spans="18:25" x14ac:dyDescent="0.35">
      <c r="R770" s="39"/>
      <c r="S770" s="14"/>
      <c r="U770" s="40"/>
      <c r="V770" s="14"/>
      <c r="X770" s="40"/>
      <c r="Y770" s="14"/>
    </row>
    <row r="771" spans="18:25" x14ac:dyDescent="0.35">
      <c r="R771" s="39"/>
      <c r="S771" s="14"/>
      <c r="U771" s="40"/>
      <c r="V771" s="14"/>
      <c r="X771" s="40"/>
      <c r="Y771" s="14"/>
    </row>
    <row r="772" spans="18:25" x14ac:dyDescent="0.35">
      <c r="R772" s="39"/>
      <c r="S772" s="14"/>
      <c r="U772" s="40"/>
      <c r="V772" s="14"/>
      <c r="X772" s="40"/>
      <c r="Y772" s="14"/>
    </row>
    <row r="773" spans="18:25" x14ac:dyDescent="0.35">
      <c r="R773" s="39"/>
      <c r="S773" s="14"/>
      <c r="U773" s="40"/>
      <c r="V773" s="14"/>
      <c r="X773" s="40"/>
      <c r="Y773" s="14"/>
    </row>
    <row r="774" spans="18:25" x14ac:dyDescent="0.35">
      <c r="R774" s="39"/>
      <c r="S774" s="14"/>
      <c r="U774" s="40"/>
      <c r="V774" s="14"/>
      <c r="X774" s="40"/>
      <c r="Y774" s="14"/>
    </row>
    <row r="775" spans="18:25" x14ac:dyDescent="0.35">
      <c r="R775" s="39"/>
      <c r="S775" s="14"/>
      <c r="U775" s="40"/>
      <c r="V775" s="14"/>
      <c r="X775" s="40"/>
      <c r="Y775" s="14"/>
    </row>
    <row r="776" spans="18:25" x14ac:dyDescent="0.35">
      <c r="R776" s="39"/>
      <c r="S776" s="14"/>
      <c r="U776" s="40"/>
      <c r="V776" s="14"/>
      <c r="X776" s="40"/>
      <c r="Y776" s="14"/>
    </row>
    <row r="777" spans="18:25" x14ac:dyDescent="0.35">
      <c r="R777" s="39"/>
      <c r="S777" s="14"/>
      <c r="U777" s="40"/>
      <c r="V777" s="14"/>
      <c r="X777" s="40"/>
      <c r="Y777" s="14"/>
    </row>
    <row r="778" spans="18:25" x14ac:dyDescent="0.35">
      <c r="R778" s="39"/>
      <c r="S778" s="14"/>
      <c r="U778" s="40"/>
      <c r="V778" s="14"/>
      <c r="X778" s="40"/>
      <c r="Y778" s="14"/>
    </row>
    <row r="779" spans="18:25" x14ac:dyDescent="0.35">
      <c r="R779" s="39"/>
      <c r="S779" s="14"/>
      <c r="U779" s="40"/>
      <c r="V779" s="14"/>
      <c r="X779" s="40"/>
      <c r="Y779" s="14"/>
    </row>
    <row r="780" spans="18:25" x14ac:dyDescent="0.35">
      <c r="R780" s="39"/>
      <c r="S780" s="14"/>
      <c r="U780" s="40"/>
      <c r="V780" s="14"/>
      <c r="X780" s="40"/>
      <c r="Y780" s="14"/>
    </row>
    <row r="781" spans="18:25" x14ac:dyDescent="0.35">
      <c r="R781" s="39"/>
      <c r="S781" s="14"/>
      <c r="U781" s="40"/>
      <c r="V781" s="14"/>
      <c r="X781" s="40"/>
      <c r="Y781" s="14"/>
    </row>
    <row r="782" spans="18:25" x14ac:dyDescent="0.35">
      <c r="R782" s="39"/>
      <c r="S782" s="14"/>
      <c r="U782" s="40"/>
      <c r="V782" s="14"/>
      <c r="X782" s="40"/>
      <c r="Y782" s="14"/>
    </row>
    <row r="783" spans="18:25" x14ac:dyDescent="0.35">
      <c r="R783" s="39"/>
      <c r="S783" s="14"/>
      <c r="U783" s="40"/>
      <c r="V783" s="14"/>
      <c r="X783" s="40"/>
      <c r="Y783" s="14"/>
    </row>
    <row r="784" spans="18:25" x14ac:dyDescent="0.35">
      <c r="R784" s="39"/>
      <c r="S784" s="14"/>
      <c r="U784" s="40"/>
      <c r="V784" s="14"/>
      <c r="X784" s="40"/>
      <c r="Y784" s="14"/>
    </row>
    <row r="785" spans="18:25" x14ac:dyDescent="0.35">
      <c r="R785" s="39"/>
      <c r="S785" s="14"/>
      <c r="U785" s="40"/>
      <c r="V785" s="14"/>
      <c r="X785" s="40"/>
      <c r="Y785" s="14"/>
    </row>
    <row r="786" spans="18:25" x14ac:dyDescent="0.35">
      <c r="R786" s="39"/>
      <c r="S786" s="14"/>
      <c r="U786" s="40"/>
      <c r="V786" s="14"/>
      <c r="X786" s="40"/>
      <c r="Y786" s="14"/>
    </row>
    <row r="787" spans="18:25" x14ac:dyDescent="0.35">
      <c r="R787" s="39"/>
      <c r="S787" s="14"/>
      <c r="U787" s="40"/>
      <c r="V787" s="14"/>
      <c r="X787" s="40"/>
      <c r="Y787" s="14"/>
    </row>
    <row r="788" spans="18:25" x14ac:dyDescent="0.35">
      <c r="R788" s="39"/>
      <c r="S788" s="14"/>
      <c r="U788" s="40"/>
      <c r="V788" s="14"/>
      <c r="X788" s="40"/>
      <c r="Y788" s="14"/>
    </row>
    <row r="789" spans="18:25" x14ac:dyDescent="0.35">
      <c r="R789" s="39"/>
      <c r="S789" s="14"/>
      <c r="U789" s="40"/>
      <c r="V789" s="14"/>
      <c r="X789" s="40"/>
      <c r="Y789" s="14"/>
    </row>
    <row r="790" spans="18:25" x14ac:dyDescent="0.35">
      <c r="R790" s="39"/>
      <c r="S790" s="14"/>
      <c r="U790" s="40"/>
      <c r="V790" s="14"/>
      <c r="X790" s="40"/>
      <c r="Y790" s="14"/>
    </row>
    <row r="791" spans="18:25" x14ac:dyDescent="0.35">
      <c r="R791" s="39"/>
      <c r="S791" s="14"/>
      <c r="U791" s="40"/>
      <c r="V791" s="14"/>
      <c r="X791" s="40"/>
      <c r="Y791" s="14"/>
    </row>
    <row r="792" spans="18:25" x14ac:dyDescent="0.35">
      <c r="R792" s="39"/>
      <c r="S792" s="14"/>
      <c r="U792" s="40"/>
      <c r="V792" s="14"/>
      <c r="X792" s="40"/>
      <c r="Y792" s="14"/>
    </row>
    <row r="793" spans="18:25" x14ac:dyDescent="0.35">
      <c r="R793" s="39"/>
      <c r="S793" s="14"/>
      <c r="U793" s="40"/>
      <c r="V793" s="14"/>
      <c r="X793" s="40"/>
      <c r="Y793" s="14"/>
    </row>
    <row r="794" spans="18:25" x14ac:dyDescent="0.35">
      <c r="R794" s="39"/>
      <c r="S794" s="14"/>
      <c r="U794" s="40"/>
      <c r="V794" s="14"/>
      <c r="X794" s="40"/>
      <c r="Y794" s="14"/>
    </row>
    <row r="795" spans="18:25" x14ac:dyDescent="0.35">
      <c r="R795" s="39"/>
      <c r="S795" s="14"/>
      <c r="U795" s="40"/>
      <c r="V795" s="14"/>
      <c r="X795" s="40"/>
      <c r="Y795" s="14"/>
    </row>
    <row r="796" spans="18:25" x14ac:dyDescent="0.35">
      <c r="R796" s="39"/>
      <c r="S796" s="14"/>
      <c r="U796" s="40"/>
      <c r="V796" s="14"/>
      <c r="X796" s="40"/>
      <c r="Y796" s="14"/>
    </row>
    <row r="797" spans="18:25" x14ac:dyDescent="0.35">
      <c r="R797" s="39"/>
      <c r="S797" s="14"/>
      <c r="U797" s="40"/>
      <c r="V797" s="14"/>
      <c r="X797" s="40"/>
      <c r="Y797" s="14"/>
    </row>
    <row r="798" spans="18:25" x14ac:dyDescent="0.35">
      <c r="R798" s="39"/>
      <c r="S798" s="14"/>
      <c r="U798" s="40"/>
      <c r="V798" s="14"/>
      <c r="X798" s="40"/>
      <c r="Y798" s="14"/>
    </row>
    <row r="799" spans="18:25" x14ac:dyDescent="0.35">
      <c r="R799" s="39"/>
      <c r="S799" s="14"/>
      <c r="U799" s="40"/>
      <c r="V799" s="14"/>
      <c r="X799" s="40"/>
      <c r="Y799" s="14"/>
    </row>
    <row r="800" spans="18:25" x14ac:dyDescent="0.35">
      <c r="R800" s="39"/>
      <c r="S800" s="14"/>
      <c r="U800" s="40"/>
      <c r="V800" s="14"/>
      <c r="X800" s="40"/>
      <c r="Y800" s="14"/>
    </row>
    <row r="801" spans="18:25" x14ac:dyDescent="0.35">
      <c r="R801" s="39"/>
      <c r="S801" s="14"/>
      <c r="U801" s="40"/>
      <c r="V801" s="14"/>
      <c r="X801" s="40"/>
      <c r="Y801" s="14"/>
    </row>
    <row r="802" spans="18:25" x14ac:dyDescent="0.35">
      <c r="R802" s="39"/>
      <c r="S802" s="14"/>
      <c r="U802" s="40"/>
      <c r="V802" s="14"/>
      <c r="X802" s="40"/>
      <c r="Y802" s="14"/>
    </row>
    <row r="803" spans="18:25" x14ac:dyDescent="0.35">
      <c r="R803" s="39"/>
      <c r="S803" s="14"/>
      <c r="U803" s="40"/>
      <c r="V803" s="14"/>
      <c r="X803" s="40"/>
      <c r="Y803" s="14"/>
    </row>
    <row r="804" spans="18:25" x14ac:dyDescent="0.35">
      <c r="R804" s="39"/>
      <c r="S804" s="14"/>
      <c r="U804" s="40"/>
      <c r="V804" s="14"/>
      <c r="X804" s="40"/>
      <c r="Y804" s="14"/>
    </row>
    <row r="805" spans="18:25" x14ac:dyDescent="0.35">
      <c r="R805" s="39"/>
      <c r="S805" s="14"/>
      <c r="U805" s="40"/>
      <c r="V805" s="14"/>
      <c r="X805" s="40"/>
      <c r="Y805" s="14"/>
    </row>
    <row r="806" spans="18:25" x14ac:dyDescent="0.35">
      <c r="R806" s="39"/>
      <c r="S806" s="14"/>
      <c r="U806" s="40"/>
      <c r="V806" s="14"/>
      <c r="X806" s="40"/>
      <c r="Y806" s="14"/>
    </row>
    <row r="807" spans="18:25" x14ac:dyDescent="0.35">
      <c r="R807" s="39"/>
      <c r="S807" s="14"/>
      <c r="U807" s="40"/>
      <c r="V807" s="14"/>
      <c r="X807" s="40"/>
      <c r="Y807" s="14"/>
    </row>
    <row r="808" spans="18:25" x14ac:dyDescent="0.35">
      <c r="R808" s="39"/>
      <c r="S808" s="14"/>
      <c r="U808" s="40"/>
      <c r="V808" s="14"/>
      <c r="X808" s="40"/>
      <c r="Y808" s="14"/>
    </row>
    <row r="809" spans="18:25" x14ac:dyDescent="0.35">
      <c r="R809" s="39"/>
      <c r="S809" s="14"/>
      <c r="U809" s="40"/>
      <c r="V809" s="14"/>
      <c r="X809" s="40"/>
      <c r="Y809" s="14"/>
    </row>
    <row r="810" spans="18:25" x14ac:dyDescent="0.35">
      <c r="R810" s="39"/>
      <c r="S810" s="14"/>
      <c r="U810" s="40"/>
      <c r="V810" s="14"/>
      <c r="X810" s="40"/>
      <c r="Y810" s="14"/>
    </row>
    <row r="811" spans="18:25" x14ac:dyDescent="0.35">
      <c r="R811" s="39"/>
      <c r="S811" s="14"/>
      <c r="U811" s="40"/>
      <c r="V811" s="14"/>
      <c r="X811" s="40"/>
      <c r="Y811" s="14"/>
    </row>
    <row r="812" spans="18:25" x14ac:dyDescent="0.35">
      <c r="R812" s="39"/>
      <c r="S812" s="14"/>
      <c r="U812" s="40"/>
      <c r="V812" s="14"/>
      <c r="X812" s="40"/>
      <c r="Y812" s="14"/>
    </row>
    <row r="813" spans="18:25" x14ac:dyDescent="0.35">
      <c r="R813" s="39"/>
      <c r="S813" s="14"/>
      <c r="U813" s="40"/>
      <c r="V813" s="14"/>
      <c r="X813" s="40"/>
      <c r="Y813" s="14"/>
    </row>
    <row r="814" spans="18:25" x14ac:dyDescent="0.35">
      <c r="R814" s="39"/>
      <c r="S814" s="14"/>
      <c r="U814" s="40"/>
      <c r="V814" s="14"/>
      <c r="X814" s="40"/>
      <c r="Y814" s="14"/>
    </row>
    <row r="815" spans="18:25" x14ac:dyDescent="0.35">
      <c r="R815" s="39"/>
      <c r="S815" s="14"/>
      <c r="U815" s="40"/>
      <c r="V815" s="14"/>
      <c r="X815" s="40"/>
      <c r="Y815" s="14"/>
    </row>
    <row r="816" spans="18:25" x14ac:dyDescent="0.35">
      <c r="R816" s="39"/>
      <c r="S816" s="14"/>
      <c r="U816" s="40"/>
      <c r="V816" s="14"/>
      <c r="X816" s="40"/>
      <c r="Y816" s="14"/>
    </row>
    <row r="817" spans="18:25" x14ac:dyDescent="0.35">
      <c r="R817" s="39"/>
      <c r="S817" s="14"/>
      <c r="U817" s="40"/>
      <c r="V817" s="14"/>
      <c r="X817" s="40"/>
      <c r="Y817" s="14"/>
    </row>
    <row r="818" spans="18:25" x14ac:dyDescent="0.35">
      <c r="R818" s="39"/>
      <c r="S818" s="14"/>
      <c r="U818" s="40"/>
      <c r="V818" s="14"/>
      <c r="X818" s="40"/>
      <c r="Y818" s="14"/>
    </row>
    <row r="819" spans="18:25" x14ac:dyDescent="0.35">
      <c r="R819" s="39"/>
      <c r="S819" s="14"/>
      <c r="U819" s="40"/>
      <c r="V819" s="14"/>
      <c r="X819" s="40"/>
      <c r="Y819" s="14"/>
    </row>
    <row r="820" spans="18:25" x14ac:dyDescent="0.35">
      <c r="R820" s="39"/>
      <c r="S820" s="14"/>
      <c r="U820" s="40"/>
      <c r="V820" s="14"/>
      <c r="X820" s="40"/>
      <c r="Y820" s="14"/>
    </row>
    <row r="821" spans="18:25" x14ac:dyDescent="0.35">
      <c r="R821" s="39"/>
      <c r="S821" s="14"/>
      <c r="U821" s="40"/>
      <c r="V821" s="14"/>
      <c r="X821" s="40"/>
      <c r="Y821" s="14"/>
    </row>
    <row r="822" spans="18:25" x14ac:dyDescent="0.35">
      <c r="R822" s="39"/>
      <c r="S822" s="14"/>
      <c r="U822" s="40"/>
      <c r="V822" s="14"/>
      <c r="X822" s="40"/>
      <c r="Y822" s="14"/>
    </row>
    <row r="823" spans="18:25" x14ac:dyDescent="0.35">
      <c r="R823" s="39"/>
      <c r="S823" s="14"/>
      <c r="U823" s="40"/>
      <c r="V823" s="14"/>
      <c r="X823" s="40"/>
      <c r="Y823" s="14"/>
    </row>
    <row r="824" spans="18:25" x14ac:dyDescent="0.35">
      <c r="R824" s="39"/>
      <c r="S824" s="14"/>
      <c r="U824" s="40"/>
      <c r="V824" s="14"/>
      <c r="X824" s="40"/>
      <c r="Y824" s="14"/>
    </row>
    <row r="825" spans="18:25" x14ac:dyDescent="0.35">
      <c r="R825" s="39"/>
      <c r="S825" s="14"/>
      <c r="U825" s="40"/>
      <c r="V825" s="14"/>
      <c r="X825" s="40"/>
      <c r="Y825" s="14"/>
    </row>
    <row r="826" spans="18:25" x14ac:dyDescent="0.35">
      <c r="R826" s="39"/>
      <c r="S826" s="14"/>
      <c r="U826" s="40"/>
      <c r="V826" s="14"/>
      <c r="X826" s="40"/>
      <c r="Y826" s="14"/>
    </row>
    <row r="827" spans="18:25" x14ac:dyDescent="0.35">
      <c r="R827" s="39"/>
      <c r="S827" s="14"/>
      <c r="U827" s="40"/>
      <c r="V827" s="14"/>
      <c r="X827" s="40"/>
      <c r="Y827" s="14"/>
    </row>
    <row r="828" spans="18:25" x14ac:dyDescent="0.35">
      <c r="R828" s="39"/>
      <c r="S828" s="14"/>
      <c r="U828" s="40"/>
      <c r="V828" s="14"/>
      <c r="X828" s="40"/>
      <c r="Y828" s="14"/>
    </row>
    <row r="829" spans="18:25" x14ac:dyDescent="0.35">
      <c r="R829" s="39"/>
      <c r="S829" s="14"/>
      <c r="U829" s="40"/>
      <c r="V829" s="14"/>
      <c r="X829" s="40"/>
      <c r="Y829" s="14"/>
    </row>
    <row r="830" spans="18:25" x14ac:dyDescent="0.35">
      <c r="R830" s="39"/>
      <c r="S830" s="14"/>
      <c r="U830" s="40"/>
      <c r="V830" s="14"/>
      <c r="X830" s="40"/>
      <c r="Y830" s="14"/>
    </row>
    <row r="831" spans="18:25" x14ac:dyDescent="0.35">
      <c r="R831" s="39"/>
      <c r="S831" s="14"/>
      <c r="U831" s="40"/>
      <c r="V831" s="14"/>
      <c r="X831" s="40"/>
      <c r="Y831" s="14"/>
    </row>
    <row r="832" spans="18:25" x14ac:dyDescent="0.35">
      <c r="R832" s="39"/>
      <c r="S832" s="14"/>
      <c r="U832" s="40"/>
      <c r="V832" s="14"/>
      <c r="X832" s="40"/>
      <c r="Y832" s="14"/>
    </row>
    <row r="833" spans="18:25" x14ac:dyDescent="0.35">
      <c r="R833" s="39"/>
      <c r="S833" s="14"/>
      <c r="U833" s="40"/>
      <c r="V833" s="14"/>
      <c r="X833" s="40"/>
      <c r="Y833" s="14"/>
    </row>
    <row r="834" spans="18:25" x14ac:dyDescent="0.35">
      <c r="R834" s="39"/>
      <c r="S834" s="14"/>
      <c r="U834" s="40"/>
      <c r="V834" s="14"/>
      <c r="X834" s="40"/>
      <c r="Y834" s="14"/>
    </row>
    <row r="835" spans="18:25" x14ac:dyDescent="0.35">
      <c r="R835" s="39"/>
      <c r="S835" s="14"/>
      <c r="U835" s="40"/>
      <c r="V835" s="14"/>
      <c r="X835" s="40"/>
      <c r="Y835" s="14"/>
    </row>
    <row r="836" spans="18:25" x14ac:dyDescent="0.35">
      <c r="R836" s="39"/>
      <c r="S836" s="14"/>
      <c r="U836" s="40"/>
      <c r="V836" s="14"/>
      <c r="X836" s="40"/>
      <c r="Y836" s="14"/>
    </row>
    <row r="837" spans="18:25" x14ac:dyDescent="0.35">
      <c r="R837" s="39"/>
      <c r="S837" s="14"/>
      <c r="U837" s="40"/>
      <c r="V837" s="14"/>
      <c r="X837" s="40"/>
      <c r="Y837" s="14"/>
    </row>
    <row r="838" spans="18:25" x14ac:dyDescent="0.35">
      <c r="R838" s="39"/>
      <c r="S838" s="14"/>
      <c r="U838" s="40"/>
      <c r="V838" s="14"/>
      <c r="X838" s="40"/>
      <c r="Y838" s="14"/>
    </row>
    <row r="839" spans="18:25" x14ac:dyDescent="0.35">
      <c r="R839" s="39"/>
      <c r="S839" s="14"/>
      <c r="U839" s="40"/>
      <c r="V839" s="14"/>
      <c r="X839" s="40"/>
      <c r="Y839" s="14"/>
    </row>
    <row r="840" spans="18:25" x14ac:dyDescent="0.35">
      <c r="R840" s="39"/>
      <c r="S840" s="14"/>
      <c r="U840" s="40"/>
      <c r="V840" s="14"/>
      <c r="X840" s="40"/>
      <c r="Y840" s="14"/>
    </row>
    <row r="841" spans="18:25" x14ac:dyDescent="0.35">
      <c r="R841" s="39"/>
      <c r="S841" s="14"/>
      <c r="U841" s="40"/>
      <c r="V841" s="14"/>
      <c r="X841" s="40"/>
      <c r="Y841" s="14"/>
    </row>
    <row r="842" spans="18:25" x14ac:dyDescent="0.35">
      <c r="R842" s="39"/>
      <c r="S842" s="14"/>
      <c r="U842" s="40"/>
      <c r="V842" s="14"/>
      <c r="X842" s="40"/>
      <c r="Y842" s="14"/>
    </row>
    <row r="843" spans="18:25" x14ac:dyDescent="0.35">
      <c r="R843" s="39"/>
      <c r="S843" s="14"/>
      <c r="U843" s="40"/>
      <c r="V843" s="14"/>
      <c r="X843" s="40"/>
      <c r="Y843" s="14"/>
    </row>
    <row r="844" spans="18:25" x14ac:dyDescent="0.35">
      <c r="R844" s="39"/>
      <c r="S844" s="14"/>
      <c r="U844" s="40"/>
      <c r="V844" s="14"/>
      <c r="X844" s="40"/>
      <c r="Y844" s="14"/>
    </row>
    <row r="845" spans="18:25" x14ac:dyDescent="0.35">
      <c r="R845" s="39"/>
      <c r="S845" s="14"/>
      <c r="U845" s="40"/>
      <c r="V845" s="14"/>
      <c r="X845" s="40"/>
      <c r="Y845" s="14"/>
    </row>
    <row r="846" spans="18:25" x14ac:dyDescent="0.35">
      <c r="R846" s="39"/>
      <c r="S846" s="14"/>
      <c r="U846" s="40"/>
      <c r="V846" s="14"/>
      <c r="X846" s="40"/>
      <c r="Y846" s="14"/>
    </row>
    <row r="847" spans="18:25" x14ac:dyDescent="0.35">
      <c r="R847" s="39"/>
      <c r="S847" s="14"/>
      <c r="U847" s="40"/>
      <c r="V847" s="14"/>
      <c r="X847" s="40"/>
      <c r="Y847" s="14"/>
    </row>
    <row r="848" spans="18:25" x14ac:dyDescent="0.35">
      <c r="R848" s="39"/>
      <c r="S848" s="14"/>
      <c r="U848" s="40"/>
      <c r="V848" s="14"/>
      <c r="X848" s="40"/>
      <c r="Y848" s="14"/>
    </row>
    <row r="849" spans="18:25" x14ac:dyDescent="0.35">
      <c r="R849" s="39"/>
      <c r="S849" s="14"/>
      <c r="U849" s="40"/>
      <c r="V849" s="14"/>
      <c r="X849" s="40"/>
      <c r="Y849" s="14"/>
    </row>
    <row r="850" spans="18:25" x14ac:dyDescent="0.35">
      <c r="R850" s="39"/>
      <c r="S850" s="14"/>
      <c r="U850" s="40"/>
      <c r="V850" s="14"/>
      <c r="X850" s="40"/>
      <c r="Y850" s="14"/>
    </row>
    <row r="851" spans="18:25" x14ac:dyDescent="0.35">
      <c r="R851" s="39"/>
      <c r="S851" s="14"/>
      <c r="U851" s="40"/>
      <c r="V851" s="14"/>
      <c r="X851" s="40"/>
      <c r="Y851" s="14"/>
    </row>
    <row r="852" spans="18:25" x14ac:dyDescent="0.35">
      <c r="R852" s="39"/>
      <c r="S852" s="14"/>
      <c r="U852" s="40"/>
      <c r="V852" s="14"/>
      <c r="X852" s="40"/>
      <c r="Y852" s="14"/>
    </row>
    <row r="853" spans="18:25" x14ac:dyDescent="0.35">
      <c r="R853" s="39"/>
      <c r="S853" s="14"/>
      <c r="U853" s="40"/>
      <c r="V853" s="14"/>
      <c r="X853" s="40"/>
      <c r="Y853" s="14"/>
    </row>
    <row r="854" spans="18:25" x14ac:dyDescent="0.35">
      <c r="R854" s="39"/>
      <c r="S854" s="14"/>
      <c r="U854" s="40"/>
      <c r="V854" s="14"/>
      <c r="X854" s="40"/>
      <c r="Y854" s="14"/>
    </row>
    <row r="855" spans="18:25" x14ac:dyDescent="0.35">
      <c r="R855" s="39"/>
      <c r="S855" s="14"/>
      <c r="U855" s="40"/>
      <c r="V855" s="14"/>
      <c r="X855" s="40"/>
      <c r="Y855" s="14"/>
    </row>
    <row r="856" spans="18:25" x14ac:dyDescent="0.35">
      <c r="R856" s="39"/>
      <c r="S856" s="14"/>
      <c r="U856" s="40"/>
      <c r="V856" s="14"/>
      <c r="X856" s="40"/>
      <c r="Y856" s="14"/>
    </row>
    <row r="857" spans="18:25" x14ac:dyDescent="0.35">
      <c r="R857" s="39"/>
      <c r="S857" s="14"/>
      <c r="U857" s="40"/>
      <c r="V857" s="14"/>
      <c r="X857" s="40"/>
      <c r="Y857" s="14"/>
    </row>
    <row r="858" spans="18:25" x14ac:dyDescent="0.35">
      <c r="R858" s="39"/>
      <c r="S858" s="14"/>
      <c r="U858" s="40"/>
      <c r="V858" s="14"/>
      <c r="X858" s="40"/>
      <c r="Y858" s="14"/>
    </row>
    <row r="859" spans="18:25" x14ac:dyDescent="0.35">
      <c r="R859" s="39"/>
      <c r="S859" s="14"/>
      <c r="U859" s="40"/>
      <c r="V859" s="14"/>
      <c r="X859" s="40"/>
      <c r="Y859" s="14"/>
    </row>
    <row r="860" spans="18:25" x14ac:dyDescent="0.35">
      <c r="R860" s="39"/>
      <c r="S860" s="14"/>
      <c r="U860" s="40"/>
      <c r="V860" s="14"/>
      <c r="X860" s="40"/>
      <c r="Y860" s="14"/>
    </row>
    <row r="861" spans="18:25" x14ac:dyDescent="0.35">
      <c r="R861" s="39"/>
      <c r="S861" s="14"/>
      <c r="U861" s="40"/>
      <c r="V861" s="14"/>
      <c r="X861" s="40"/>
      <c r="Y861" s="14"/>
    </row>
    <row r="862" spans="18:25" x14ac:dyDescent="0.35">
      <c r="R862" s="39"/>
      <c r="S862" s="14"/>
      <c r="U862" s="40"/>
      <c r="V862" s="14"/>
      <c r="X862" s="40"/>
      <c r="Y862" s="14"/>
    </row>
    <row r="863" spans="18:25" x14ac:dyDescent="0.35">
      <c r="R863" s="39"/>
      <c r="S863" s="14"/>
      <c r="U863" s="40"/>
      <c r="V863" s="14"/>
      <c r="X863" s="40"/>
      <c r="Y863" s="14"/>
    </row>
    <row r="864" spans="18:25" x14ac:dyDescent="0.35">
      <c r="R864" s="39"/>
      <c r="S864" s="14"/>
      <c r="U864" s="40"/>
      <c r="V864" s="14"/>
      <c r="X864" s="40"/>
      <c r="Y864" s="14"/>
    </row>
    <row r="865" spans="18:25" x14ac:dyDescent="0.35">
      <c r="R865" s="39"/>
      <c r="S865" s="14"/>
      <c r="U865" s="40"/>
      <c r="V865" s="14"/>
      <c r="X865" s="40"/>
      <c r="Y865" s="14"/>
    </row>
    <row r="866" spans="18:25" x14ac:dyDescent="0.35">
      <c r="R866" s="39"/>
      <c r="S866" s="14"/>
      <c r="U866" s="40"/>
      <c r="V866" s="14"/>
      <c r="X866" s="40"/>
      <c r="Y866" s="14"/>
    </row>
    <row r="867" spans="18:25" x14ac:dyDescent="0.35">
      <c r="R867" s="39"/>
      <c r="S867" s="14"/>
      <c r="U867" s="40"/>
      <c r="V867" s="14"/>
      <c r="X867" s="40"/>
      <c r="Y867" s="14"/>
    </row>
    <row r="868" spans="18:25" x14ac:dyDescent="0.35">
      <c r="R868" s="39"/>
      <c r="S868" s="14"/>
      <c r="U868" s="40"/>
      <c r="V868" s="14"/>
      <c r="X868" s="40"/>
      <c r="Y868" s="14"/>
    </row>
    <row r="869" spans="18:25" x14ac:dyDescent="0.35">
      <c r="R869" s="39"/>
      <c r="S869" s="14"/>
      <c r="U869" s="40"/>
      <c r="V869" s="14"/>
      <c r="X869" s="40"/>
      <c r="Y869" s="14"/>
    </row>
    <row r="870" spans="18:25" x14ac:dyDescent="0.35">
      <c r="R870" s="39"/>
      <c r="S870" s="14"/>
      <c r="U870" s="40"/>
      <c r="V870" s="14"/>
      <c r="X870" s="40"/>
      <c r="Y870" s="14"/>
    </row>
    <row r="871" spans="18:25" x14ac:dyDescent="0.35">
      <c r="R871" s="39"/>
      <c r="S871" s="14"/>
      <c r="U871" s="40"/>
      <c r="V871" s="14"/>
      <c r="X871" s="40"/>
      <c r="Y871" s="14"/>
    </row>
    <row r="872" spans="18:25" x14ac:dyDescent="0.35">
      <c r="R872" s="39"/>
      <c r="S872" s="14"/>
      <c r="U872" s="40"/>
      <c r="V872" s="14"/>
      <c r="X872" s="40"/>
      <c r="Y872" s="14"/>
    </row>
    <row r="873" spans="18:25" x14ac:dyDescent="0.35">
      <c r="R873" s="39"/>
      <c r="S873" s="14"/>
      <c r="U873" s="40"/>
      <c r="V873" s="14"/>
      <c r="X873" s="40"/>
      <c r="Y873" s="14"/>
    </row>
    <row r="874" spans="18:25" x14ac:dyDescent="0.35">
      <c r="R874" s="39"/>
      <c r="S874" s="14"/>
      <c r="U874" s="40"/>
      <c r="V874" s="14"/>
      <c r="X874" s="40"/>
      <c r="Y874" s="14"/>
    </row>
    <row r="875" spans="18:25" x14ac:dyDescent="0.35">
      <c r="R875" s="39"/>
      <c r="S875" s="14"/>
      <c r="U875" s="40"/>
      <c r="V875" s="14"/>
      <c r="X875" s="40"/>
      <c r="Y875" s="14"/>
    </row>
    <row r="876" spans="18:25" x14ac:dyDescent="0.35">
      <c r="R876" s="39"/>
      <c r="S876" s="14"/>
      <c r="U876" s="40"/>
      <c r="V876" s="14"/>
      <c r="X876" s="40"/>
      <c r="Y876" s="14"/>
    </row>
    <row r="877" spans="18:25" x14ac:dyDescent="0.35">
      <c r="R877" s="39"/>
      <c r="S877" s="14"/>
      <c r="U877" s="40"/>
      <c r="V877" s="14"/>
      <c r="X877" s="40"/>
      <c r="Y877" s="14"/>
    </row>
    <row r="878" spans="18:25" x14ac:dyDescent="0.35">
      <c r="R878" s="39"/>
      <c r="S878" s="14"/>
      <c r="U878" s="40"/>
      <c r="V878" s="14"/>
      <c r="X878" s="40"/>
      <c r="Y878" s="14"/>
    </row>
    <row r="879" spans="18:25" x14ac:dyDescent="0.35">
      <c r="R879" s="39"/>
      <c r="S879" s="14"/>
      <c r="U879" s="40"/>
      <c r="V879" s="14"/>
      <c r="X879" s="40"/>
      <c r="Y879" s="14"/>
    </row>
    <row r="880" spans="18:25" x14ac:dyDescent="0.35">
      <c r="R880" s="39"/>
      <c r="S880" s="14"/>
      <c r="U880" s="40"/>
      <c r="V880" s="14"/>
      <c r="X880" s="40"/>
      <c r="Y880" s="14"/>
    </row>
    <row r="881" spans="18:25" x14ac:dyDescent="0.35">
      <c r="R881" s="39"/>
      <c r="S881" s="14"/>
      <c r="U881" s="40"/>
      <c r="V881" s="14"/>
      <c r="X881" s="40"/>
      <c r="Y881" s="14"/>
    </row>
    <row r="882" spans="18:25" x14ac:dyDescent="0.35">
      <c r="R882" s="39"/>
      <c r="S882" s="14"/>
      <c r="U882" s="40"/>
      <c r="V882" s="14"/>
      <c r="X882" s="40"/>
      <c r="Y882" s="14"/>
    </row>
    <row r="883" spans="18:25" x14ac:dyDescent="0.35">
      <c r="R883" s="39"/>
      <c r="S883" s="14"/>
      <c r="U883" s="40"/>
      <c r="V883" s="14"/>
      <c r="X883" s="40"/>
      <c r="Y883" s="14"/>
    </row>
    <row r="884" spans="18:25" x14ac:dyDescent="0.35">
      <c r="R884" s="39"/>
      <c r="S884" s="14"/>
      <c r="U884" s="40"/>
      <c r="V884" s="14"/>
      <c r="X884" s="40"/>
      <c r="Y884" s="14"/>
    </row>
    <row r="885" spans="18:25" x14ac:dyDescent="0.35">
      <c r="R885" s="39"/>
      <c r="S885" s="14"/>
      <c r="U885" s="40"/>
      <c r="V885" s="14"/>
      <c r="X885" s="40"/>
      <c r="Y885" s="14"/>
    </row>
    <row r="886" spans="18:25" x14ac:dyDescent="0.35">
      <c r="R886" s="39"/>
      <c r="S886" s="14"/>
      <c r="U886" s="40"/>
      <c r="V886" s="14"/>
      <c r="X886" s="40"/>
      <c r="Y886" s="14"/>
    </row>
    <row r="887" spans="18:25" x14ac:dyDescent="0.35">
      <c r="R887" s="39"/>
      <c r="S887" s="14"/>
      <c r="U887" s="40"/>
      <c r="V887" s="14"/>
      <c r="X887" s="40"/>
      <c r="Y887" s="14"/>
    </row>
    <row r="888" spans="18:25" x14ac:dyDescent="0.35">
      <c r="R888" s="39"/>
      <c r="S888" s="14"/>
      <c r="U888" s="40"/>
      <c r="V888" s="14"/>
      <c r="X888" s="40"/>
      <c r="Y888" s="14"/>
    </row>
    <row r="889" spans="18:25" x14ac:dyDescent="0.35">
      <c r="R889" s="39"/>
      <c r="S889" s="14"/>
      <c r="U889" s="40"/>
      <c r="V889" s="14"/>
      <c r="X889" s="40"/>
      <c r="Y889" s="14"/>
    </row>
    <row r="890" spans="18:25" x14ac:dyDescent="0.35">
      <c r="R890" s="39"/>
      <c r="S890" s="14"/>
      <c r="U890" s="40"/>
      <c r="V890" s="14"/>
      <c r="X890" s="40"/>
      <c r="Y890" s="14"/>
    </row>
    <row r="891" spans="18:25" x14ac:dyDescent="0.35">
      <c r="R891" s="39"/>
      <c r="S891" s="14"/>
      <c r="U891" s="40"/>
      <c r="V891" s="14"/>
      <c r="X891" s="40"/>
      <c r="Y891" s="14"/>
    </row>
    <row r="892" spans="18:25" x14ac:dyDescent="0.35">
      <c r="R892" s="39"/>
      <c r="S892" s="14"/>
      <c r="U892" s="40"/>
      <c r="V892" s="14"/>
      <c r="X892" s="40"/>
      <c r="Y892" s="14"/>
    </row>
    <row r="893" spans="18:25" x14ac:dyDescent="0.35">
      <c r="R893" s="39"/>
      <c r="S893" s="14"/>
      <c r="U893" s="40"/>
      <c r="V893" s="14"/>
      <c r="X893" s="40"/>
      <c r="Y893" s="14"/>
    </row>
    <row r="894" spans="18:25" x14ac:dyDescent="0.35">
      <c r="R894" s="39"/>
      <c r="S894" s="14"/>
      <c r="U894" s="40"/>
      <c r="V894" s="14"/>
      <c r="X894" s="40"/>
      <c r="Y894" s="14"/>
    </row>
    <row r="895" spans="18:25" x14ac:dyDescent="0.35">
      <c r="R895" s="39"/>
      <c r="S895" s="14"/>
      <c r="U895" s="40"/>
      <c r="V895" s="14"/>
      <c r="X895" s="40"/>
      <c r="Y895" s="14"/>
    </row>
    <row r="896" spans="18:25" x14ac:dyDescent="0.35">
      <c r="R896" s="39"/>
      <c r="S896" s="14"/>
      <c r="U896" s="40"/>
      <c r="V896" s="14"/>
      <c r="X896" s="40"/>
      <c r="Y896" s="14"/>
    </row>
    <row r="897" spans="18:25" x14ac:dyDescent="0.35">
      <c r="R897" s="39"/>
      <c r="S897" s="14"/>
      <c r="U897" s="40"/>
      <c r="V897" s="14"/>
      <c r="X897" s="40"/>
      <c r="Y897" s="14"/>
    </row>
    <row r="898" spans="18:25" x14ac:dyDescent="0.35">
      <c r="R898" s="39"/>
      <c r="S898" s="14"/>
      <c r="U898" s="40"/>
      <c r="V898" s="14"/>
      <c r="X898" s="40"/>
      <c r="Y898" s="14"/>
    </row>
    <row r="899" spans="18:25" x14ac:dyDescent="0.35">
      <c r="R899" s="39"/>
      <c r="S899" s="14"/>
      <c r="U899" s="40"/>
      <c r="V899" s="14"/>
      <c r="X899" s="40"/>
      <c r="Y899" s="14"/>
    </row>
    <row r="900" spans="18:25" x14ac:dyDescent="0.35">
      <c r="R900" s="39"/>
      <c r="S900" s="14"/>
      <c r="U900" s="40"/>
      <c r="V900" s="14"/>
      <c r="X900" s="40"/>
      <c r="Y900" s="14"/>
    </row>
    <row r="901" spans="18:25" x14ac:dyDescent="0.35">
      <c r="R901" s="39"/>
      <c r="S901" s="14"/>
      <c r="U901" s="40"/>
      <c r="V901" s="14"/>
      <c r="X901" s="40"/>
      <c r="Y901" s="14"/>
    </row>
    <row r="902" spans="18:25" x14ac:dyDescent="0.35">
      <c r="R902" s="39"/>
      <c r="S902" s="14"/>
      <c r="U902" s="40"/>
      <c r="V902" s="14"/>
      <c r="X902" s="40"/>
      <c r="Y902" s="14"/>
    </row>
    <row r="903" spans="18:25" x14ac:dyDescent="0.35">
      <c r="R903" s="39"/>
      <c r="S903" s="14"/>
      <c r="U903" s="40"/>
      <c r="V903" s="14"/>
      <c r="X903" s="40"/>
      <c r="Y903" s="14"/>
    </row>
    <row r="904" spans="18:25" x14ac:dyDescent="0.35">
      <c r="R904" s="39"/>
      <c r="S904" s="14"/>
      <c r="U904" s="40"/>
      <c r="V904" s="14"/>
      <c r="X904" s="40"/>
      <c r="Y904" s="14"/>
    </row>
    <row r="905" spans="18:25" x14ac:dyDescent="0.35">
      <c r="R905" s="39"/>
      <c r="S905" s="14"/>
      <c r="U905" s="40"/>
      <c r="V905" s="14"/>
      <c r="X905" s="40"/>
      <c r="Y905" s="14"/>
    </row>
    <row r="906" spans="18:25" x14ac:dyDescent="0.35">
      <c r="R906" s="39"/>
      <c r="S906" s="14"/>
      <c r="U906" s="40"/>
      <c r="V906" s="14"/>
      <c r="X906" s="40"/>
      <c r="Y906" s="14"/>
    </row>
    <row r="907" spans="18:25" x14ac:dyDescent="0.35">
      <c r="R907" s="39"/>
      <c r="S907" s="14"/>
      <c r="U907" s="40"/>
      <c r="V907" s="14"/>
      <c r="X907" s="40"/>
      <c r="Y907" s="14"/>
    </row>
    <row r="908" spans="18:25" x14ac:dyDescent="0.35">
      <c r="R908" s="39"/>
      <c r="S908" s="14"/>
      <c r="U908" s="40"/>
      <c r="V908" s="14"/>
      <c r="X908" s="40"/>
      <c r="Y908" s="14"/>
    </row>
    <row r="909" spans="18:25" x14ac:dyDescent="0.35">
      <c r="R909" s="39"/>
      <c r="S909" s="14"/>
      <c r="U909" s="40"/>
      <c r="V909" s="14"/>
      <c r="X909" s="40"/>
      <c r="Y909" s="14"/>
    </row>
    <row r="910" spans="18:25" x14ac:dyDescent="0.35">
      <c r="R910" s="39"/>
      <c r="S910" s="14"/>
      <c r="U910" s="40"/>
      <c r="V910" s="14"/>
      <c r="X910" s="40"/>
      <c r="Y910" s="14"/>
    </row>
    <row r="911" spans="18:25" x14ac:dyDescent="0.35">
      <c r="R911" s="39"/>
      <c r="S911" s="14"/>
      <c r="U911" s="40"/>
      <c r="V911" s="14"/>
      <c r="X911" s="40"/>
      <c r="Y911" s="14"/>
    </row>
    <row r="912" spans="18:25" x14ac:dyDescent="0.35">
      <c r="R912" s="39"/>
      <c r="S912" s="14"/>
      <c r="U912" s="40"/>
      <c r="V912" s="14"/>
      <c r="X912" s="40"/>
      <c r="Y912" s="14"/>
    </row>
    <row r="913" spans="18:25" x14ac:dyDescent="0.35">
      <c r="R913" s="39"/>
      <c r="S913" s="14"/>
      <c r="U913" s="40"/>
      <c r="V913" s="14"/>
      <c r="X913" s="40"/>
      <c r="Y913" s="14"/>
    </row>
    <row r="914" spans="18:25" x14ac:dyDescent="0.35">
      <c r="R914" s="39"/>
      <c r="S914" s="14"/>
      <c r="U914" s="40"/>
      <c r="V914" s="14"/>
      <c r="X914" s="40"/>
      <c r="Y914" s="14"/>
    </row>
    <row r="915" spans="18:25" x14ac:dyDescent="0.35">
      <c r="R915" s="39"/>
      <c r="S915" s="14"/>
      <c r="U915" s="40"/>
      <c r="V915" s="14"/>
      <c r="X915" s="40"/>
      <c r="Y915" s="14"/>
    </row>
    <row r="916" spans="18:25" x14ac:dyDescent="0.35">
      <c r="R916" s="39"/>
      <c r="S916" s="14"/>
      <c r="U916" s="40"/>
      <c r="V916" s="14"/>
      <c r="X916" s="40"/>
      <c r="Y916" s="14"/>
    </row>
    <row r="917" spans="18:25" x14ac:dyDescent="0.35">
      <c r="R917" s="39"/>
      <c r="S917" s="14"/>
      <c r="U917" s="40"/>
      <c r="V917" s="14"/>
      <c r="X917" s="40"/>
      <c r="Y917" s="14"/>
    </row>
    <row r="918" spans="18:25" x14ac:dyDescent="0.35">
      <c r="R918" s="39"/>
      <c r="S918" s="14"/>
      <c r="U918" s="40"/>
      <c r="V918" s="14"/>
      <c r="X918" s="40"/>
      <c r="Y918" s="14"/>
    </row>
    <row r="919" spans="18:25" x14ac:dyDescent="0.35">
      <c r="R919" s="39"/>
      <c r="S919" s="14"/>
      <c r="U919" s="40"/>
      <c r="V919" s="14"/>
      <c r="X919" s="40"/>
      <c r="Y919" s="14"/>
    </row>
    <row r="920" spans="18:25" x14ac:dyDescent="0.35">
      <c r="R920" s="39"/>
      <c r="S920" s="14"/>
      <c r="U920" s="40"/>
      <c r="V920" s="14"/>
      <c r="X920" s="40"/>
      <c r="Y920" s="14"/>
    </row>
    <row r="921" spans="18:25" x14ac:dyDescent="0.35">
      <c r="R921" s="39"/>
      <c r="S921" s="14"/>
      <c r="U921" s="40"/>
      <c r="V921" s="14"/>
      <c r="X921" s="40"/>
      <c r="Y921" s="14"/>
    </row>
    <row r="922" spans="18:25" x14ac:dyDescent="0.35">
      <c r="R922" s="39"/>
      <c r="S922" s="14"/>
      <c r="U922" s="40"/>
      <c r="V922" s="14"/>
      <c r="X922" s="40"/>
      <c r="Y922" s="14"/>
    </row>
    <row r="923" spans="18:25" x14ac:dyDescent="0.35">
      <c r="R923" s="39"/>
      <c r="S923" s="14"/>
      <c r="U923" s="40"/>
      <c r="V923" s="14"/>
      <c r="X923" s="40"/>
      <c r="Y923" s="14"/>
    </row>
    <row r="924" spans="18:25" x14ac:dyDescent="0.35">
      <c r="R924" s="39"/>
      <c r="S924" s="14"/>
      <c r="U924" s="40"/>
      <c r="V924" s="14"/>
      <c r="X924" s="40"/>
      <c r="Y924" s="14"/>
    </row>
    <row r="925" spans="18:25" x14ac:dyDescent="0.35">
      <c r="R925" s="39"/>
      <c r="S925" s="14"/>
      <c r="U925" s="40"/>
      <c r="V925" s="14"/>
      <c r="X925" s="40"/>
      <c r="Y925" s="14"/>
    </row>
    <row r="926" spans="18:25" x14ac:dyDescent="0.35">
      <c r="R926" s="39"/>
      <c r="S926" s="14"/>
      <c r="U926" s="40"/>
      <c r="V926" s="14"/>
      <c r="X926" s="40"/>
      <c r="Y926" s="14"/>
    </row>
    <row r="927" spans="18:25" x14ac:dyDescent="0.35">
      <c r="R927" s="39"/>
      <c r="S927" s="14"/>
      <c r="U927" s="40"/>
      <c r="V927" s="14"/>
      <c r="X927" s="40"/>
      <c r="Y927" s="14"/>
    </row>
    <row r="928" spans="18:25" x14ac:dyDescent="0.35">
      <c r="R928" s="39"/>
      <c r="S928" s="14"/>
      <c r="U928" s="40"/>
      <c r="V928" s="14"/>
      <c r="X928" s="40"/>
      <c r="Y928" s="14"/>
    </row>
    <row r="929" spans="18:25" x14ac:dyDescent="0.35">
      <c r="R929" s="39"/>
      <c r="S929" s="14"/>
      <c r="U929" s="40"/>
      <c r="V929" s="14"/>
      <c r="X929" s="40"/>
      <c r="Y929" s="14"/>
    </row>
    <row r="930" spans="18:25" x14ac:dyDescent="0.35">
      <c r="R930" s="39"/>
      <c r="S930" s="14"/>
      <c r="U930" s="40"/>
      <c r="V930" s="14"/>
      <c r="X930" s="40"/>
      <c r="Y930" s="14"/>
    </row>
    <row r="931" spans="18:25" x14ac:dyDescent="0.35">
      <c r="R931" s="39"/>
      <c r="S931" s="14"/>
      <c r="U931" s="40"/>
      <c r="V931" s="14"/>
      <c r="X931" s="40"/>
      <c r="Y931" s="14"/>
    </row>
    <row r="932" spans="18:25" x14ac:dyDescent="0.35">
      <c r="R932" s="39"/>
      <c r="S932" s="14"/>
      <c r="U932" s="40"/>
      <c r="V932" s="14"/>
      <c r="X932" s="40"/>
      <c r="Y932" s="14"/>
    </row>
    <row r="933" spans="18:25" x14ac:dyDescent="0.35">
      <c r="R933" s="39"/>
      <c r="S933" s="14"/>
      <c r="U933" s="40"/>
      <c r="V933" s="14"/>
      <c r="X933" s="40"/>
      <c r="Y933" s="14"/>
    </row>
    <row r="934" spans="18:25" x14ac:dyDescent="0.35">
      <c r="R934" s="39"/>
      <c r="S934" s="14"/>
      <c r="U934" s="40"/>
      <c r="V934" s="14"/>
      <c r="X934" s="40"/>
      <c r="Y934" s="14"/>
    </row>
    <row r="935" spans="18:25" x14ac:dyDescent="0.35">
      <c r="R935" s="39"/>
      <c r="S935" s="14"/>
      <c r="U935" s="40"/>
      <c r="V935" s="14"/>
      <c r="X935" s="40"/>
      <c r="Y935" s="14"/>
    </row>
    <row r="936" spans="18:25" x14ac:dyDescent="0.35">
      <c r="R936" s="39"/>
      <c r="S936" s="14"/>
      <c r="U936" s="40"/>
      <c r="V936" s="14"/>
      <c r="X936" s="40"/>
      <c r="Y936" s="14"/>
    </row>
    <row r="937" spans="18:25" x14ac:dyDescent="0.35">
      <c r="R937" s="39"/>
      <c r="S937" s="14"/>
      <c r="U937" s="40"/>
      <c r="V937" s="14"/>
      <c r="X937" s="40"/>
      <c r="Y937" s="14"/>
    </row>
    <row r="938" spans="18:25" x14ac:dyDescent="0.35">
      <c r="R938" s="39"/>
      <c r="S938" s="14"/>
      <c r="U938" s="40"/>
      <c r="V938" s="14"/>
      <c r="X938" s="40"/>
      <c r="Y938" s="14"/>
    </row>
    <row r="939" spans="18:25" x14ac:dyDescent="0.35">
      <c r="R939" s="39"/>
      <c r="S939" s="14"/>
      <c r="U939" s="40"/>
      <c r="V939" s="14"/>
      <c r="X939" s="40"/>
      <c r="Y939" s="14"/>
    </row>
    <row r="940" spans="18:25" x14ac:dyDescent="0.35">
      <c r="R940" s="39"/>
      <c r="S940" s="14"/>
      <c r="U940" s="40"/>
      <c r="V940" s="14"/>
      <c r="X940" s="40"/>
      <c r="Y940" s="14"/>
    </row>
    <row r="941" spans="18:25" x14ac:dyDescent="0.35">
      <c r="R941" s="39"/>
      <c r="S941" s="14"/>
      <c r="U941" s="40"/>
      <c r="V941" s="14"/>
      <c r="X941" s="40"/>
      <c r="Y941" s="14"/>
    </row>
    <row r="942" spans="18:25" x14ac:dyDescent="0.35">
      <c r="R942" s="39"/>
      <c r="S942" s="14"/>
      <c r="U942" s="40"/>
      <c r="V942" s="14"/>
      <c r="X942" s="40"/>
      <c r="Y942" s="14"/>
    </row>
    <row r="943" spans="18:25" x14ac:dyDescent="0.35">
      <c r="R943" s="39"/>
      <c r="S943" s="14"/>
      <c r="U943" s="40"/>
      <c r="V943" s="14"/>
      <c r="X943" s="40"/>
      <c r="Y943" s="14"/>
    </row>
    <row r="944" spans="18:25" x14ac:dyDescent="0.35">
      <c r="R944" s="39"/>
      <c r="S944" s="14"/>
      <c r="U944" s="40"/>
      <c r="V944" s="14"/>
      <c r="X944" s="40"/>
      <c r="Y944" s="14"/>
    </row>
    <row r="945" spans="18:25" x14ac:dyDescent="0.35">
      <c r="R945" s="39"/>
      <c r="S945" s="14"/>
      <c r="U945" s="40"/>
      <c r="V945" s="14"/>
      <c r="X945" s="40"/>
      <c r="Y945" s="14"/>
    </row>
    <row r="946" spans="18:25" x14ac:dyDescent="0.35">
      <c r="R946" s="39"/>
      <c r="S946" s="14"/>
      <c r="U946" s="40"/>
      <c r="V946" s="14"/>
      <c r="X946" s="40"/>
      <c r="Y946" s="14"/>
    </row>
    <row r="947" spans="18:25" x14ac:dyDescent="0.35">
      <c r="R947" s="39"/>
      <c r="S947" s="14"/>
      <c r="U947" s="40"/>
      <c r="V947" s="14"/>
      <c r="X947" s="40"/>
      <c r="Y947" s="14"/>
    </row>
    <row r="948" spans="18:25" x14ac:dyDescent="0.35">
      <c r="R948" s="39"/>
      <c r="S948" s="14"/>
      <c r="U948" s="40"/>
      <c r="V948" s="14"/>
      <c r="X948" s="40"/>
      <c r="Y948" s="14"/>
    </row>
    <row r="949" spans="18:25" x14ac:dyDescent="0.35">
      <c r="R949" s="39"/>
      <c r="S949" s="14"/>
      <c r="U949" s="40"/>
      <c r="V949" s="14"/>
      <c r="X949" s="40"/>
      <c r="Y949" s="14"/>
    </row>
    <row r="950" spans="18:25" x14ac:dyDescent="0.35">
      <c r="R950" s="39"/>
      <c r="S950" s="14"/>
      <c r="U950" s="40"/>
      <c r="V950" s="14"/>
      <c r="X950" s="40"/>
      <c r="Y950" s="14"/>
    </row>
    <row r="951" spans="18:25" x14ac:dyDescent="0.35">
      <c r="R951" s="39"/>
      <c r="S951" s="14"/>
      <c r="U951" s="40"/>
      <c r="V951" s="14"/>
      <c r="X951" s="40"/>
      <c r="Y951" s="14"/>
    </row>
    <row r="952" spans="18:25" x14ac:dyDescent="0.35">
      <c r="R952" s="39"/>
      <c r="S952" s="14"/>
      <c r="U952" s="40"/>
      <c r="V952" s="14"/>
      <c r="X952" s="40"/>
      <c r="Y952" s="14"/>
    </row>
    <row r="953" spans="18:25" x14ac:dyDescent="0.35">
      <c r="R953" s="39"/>
      <c r="S953" s="14"/>
      <c r="U953" s="40"/>
      <c r="V953" s="14"/>
      <c r="X953" s="40"/>
      <c r="Y953" s="14"/>
    </row>
    <row r="954" spans="18:25" x14ac:dyDescent="0.35">
      <c r="R954" s="39"/>
      <c r="S954" s="14"/>
      <c r="U954" s="40"/>
      <c r="V954" s="14"/>
      <c r="X954" s="40"/>
      <c r="Y954" s="14"/>
    </row>
    <row r="955" spans="18:25" x14ac:dyDescent="0.35">
      <c r="R955" s="39"/>
      <c r="S955" s="14"/>
      <c r="U955" s="40"/>
      <c r="V955" s="14"/>
      <c r="X955" s="40"/>
      <c r="Y955" s="14"/>
    </row>
    <row r="956" spans="18:25" x14ac:dyDescent="0.35">
      <c r="R956" s="39"/>
      <c r="S956" s="14"/>
      <c r="U956" s="40"/>
      <c r="V956" s="14"/>
      <c r="X956" s="40"/>
      <c r="Y956" s="14"/>
    </row>
    <row r="957" spans="18:25" x14ac:dyDescent="0.35">
      <c r="R957" s="39"/>
      <c r="S957" s="14"/>
      <c r="U957" s="40"/>
      <c r="V957" s="14"/>
      <c r="X957" s="40"/>
      <c r="Y957" s="14"/>
    </row>
    <row r="958" spans="18:25" x14ac:dyDescent="0.35">
      <c r="R958" s="39"/>
      <c r="S958" s="14"/>
      <c r="U958" s="40"/>
      <c r="V958" s="14"/>
      <c r="X958" s="40"/>
      <c r="Y958" s="14"/>
    </row>
    <row r="959" spans="18:25" x14ac:dyDescent="0.35">
      <c r="R959" s="39"/>
      <c r="S959" s="14"/>
      <c r="U959" s="40"/>
      <c r="V959" s="14"/>
      <c r="X959" s="40"/>
      <c r="Y959" s="14"/>
    </row>
    <row r="960" spans="18:25" x14ac:dyDescent="0.35">
      <c r="R960" s="39"/>
      <c r="S960" s="14"/>
      <c r="U960" s="40"/>
      <c r="V960" s="14"/>
      <c r="X960" s="40"/>
      <c r="Y960" s="14"/>
    </row>
    <row r="961" spans="18:25" x14ac:dyDescent="0.35">
      <c r="R961" s="39"/>
      <c r="S961" s="14"/>
      <c r="U961" s="40"/>
      <c r="V961" s="14"/>
      <c r="X961" s="40"/>
      <c r="Y961" s="14"/>
    </row>
    <row r="962" spans="18:25" x14ac:dyDescent="0.35">
      <c r="R962" s="39"/>
      <c r="S962" s="14"/>
      <c r="U962" s="40"/>
      <c r="V962" s="14"/>
      <c r="X962" s="40"/>
      <c r="Y962" s="14"/>
    </row>
    <row r="963" spans="18:25" x14ac:dyDescent="0.35">
      <c r="R963" s="39"/>
      <c r="S963" s="14"/>
      <c r="U963" s="40"/>
      <c r="V963" s="14"/>
      <c r="X963" s="40"/>
      <c r="Y963" s="14"/>
    </row>
    <row r="964" spans="18:25" x14ac:dyDescent="0.35">
      <c r="R964" s="39"/>
      <c r="S964" s="14"/>
      <c r="U964" s="40"/>
      <c r="V964" s="14"/>
      <c r="X964" s="40"/>
      <c r="Y964" s="14"/>
    </row>
    <row r="965" spans="18:25" x14ac:dyDescent="0.35">
      <c r="R965" s="39"/>
      <c r="S965" s="14"/>
      <c r="U965" s="40"/>
      <c r="V965" s="14"/>
      <c r="X965" s="40"/>
      <c r="Y965" s="14"/>
    </row>
    <row r="966" spans="18:25" x14ac:dyDescent="0.35">
      <c r="R966" s="39"/>
      <c r="S966" s="14"/>
      <c r="U966" s="40"/>
      <c r="V966" s="14"/>
      <c r="X966" s="40"/>
      <c r="Y966" s="14"/>
    </row>
    <row r="967" spans="18:25" x14ac:dyDescent="0.35">
      <c r="R967" s="39"/>
      <c r="S967" s="14"/>
      <c r="U967" s="40"/>
      <c r="V967" s="14"/>
      <c r="X967" s="40"/>
      <c r="Y967" s="14"/>
    </row>
    <row r="968" spans="18:25" x14ac:dyDescent="0.35">
      <c r="R968" s="39"/>
      <c r="S968" s="14"/>
      <c r="U968" s="40"/>
      <c r="V968" s="14"/>
      <c r="X968" s="40"/>
      <c r="Y968" s="14"/>
    </row>
    <row r="969" spans="18:25" x14ac:dyDescent="0.35">
      <c r="R969" s="39"/>
      <c r="S969" s="14"/>
      <c r="U969" s="40"/>
      <c r="V969" s="14"/>
      <c r="X969" s="40"/>
      <c r="Y969" s="14"/>
    </row>
    <row r="970" spans="18:25" x14ac:dyDescent="0.35">
      <c r="R970" s="39"/>
      <c r="S970" s="14"/>
      <c r="U970" s="40"/>
      <c r="V970" s="14"/>
      <c r="X970" s="40"/>
      <c r="Y970" s="14"/>
    </row>
    <row r="971" spans="18:25" x14ac:dyDescent="0.35">
      <c r="R971" s="39"/>
      <c r="S971" s="14"/>
      <c r="U971" s="40"/>
      <c r="V971" s="14"/>
      <c r="X971" s="40"/>
      <c r="Y971" s="14"/>
    </row>
    <row r="972" spans="18:25" x14ac:dyDescent="0.35">
      <c r="R972" s="39"/>
      <c r="S972" s="14"/>
      <c r="U972" s="40"/>
      <c r="V972" s="14"/>
      <c r="X972" s="40"/>
      <c r="Y972" s="14"/>
    </row>
    <row r="973" spans="18:25" x14ac:dyDescent="0.35">
      <c r="R973" s="39"/>
      <c r="S973" s="14"/>
      <c r="U973" s="40"/>
      <c r="V973" s="14"/>
      <c r="X973" s="40"/>
      <c r="Y973" s="14"/>
    </row>
    <row r="974" spans="18:25" x14ac:dyDescent="0.35">
      <c r="R974" s="39"/>
      <c r="S974" s="14"/>
      <c r="U974" s="40"/>
      <c r="V974" s="14"/>
      <c r="X974" s="40"/>
      <c r="Y974" s="14"/>
    </row>
    <row r="975" spans="18:25" x14ac:dyDescent="0.35">
      <c r="R975" s="39"/>
      <c r="S975" s="14"/>
      <c r="U975" s="40"/>
      <c r="V975" s="14"/>
      <c r="X975" s="40"/>
      <c r="Y975" s="14"/>
    </row>
    <row r="976" spans="18:25" x14ac:dyDescent="0.35">
      <c r="R976" s="39"/>
      <c r="S976" s="14"/>
      <c r="U976" s="40"/>
      <c r="V976" s="14"/>
      <c r="X976" s="40"/>
      <c r="Y976" s="14"/>
    </row>
    <row r="977" spans="18:25" x14ac:dyDescent="0.35">
      <c r="R977" s="39"/>
      <c r="S977" s="14"/>
      <c r="U977" s="40"/>
      <c r="V977" s="14"/>
      <c r="X977" s="40"/>
      <c r="Y977" s="14"/>
    </row>
    <row r="978" spans="18:25" x14ac:dyDescent="0.35">
      <c r="R978" s="39"/>
      <c r="S978" s="14"/>
      <c r="U978" s="40"/>
      <c r="V978" s="14"/>
      <c r="X978" s="40"/>
      <c r="Y978" s="14"/>
    </row>
    <row r="979" spans="18:25" x14ac:dyDescent="0.35">
      <c r="R979" s="39"/>
      <c r="S979" s="14"/>
      <c r="U979" s="40"/>
      <c r="V979" s="14"/>
      <c r="X979" s="40"/>
      <c r="Y979" s="14"/>
    </row>
    <row r="980" spans="18:25" x14ac:dyDescent="0.35">
      <c r="R980" s="39"/>
      <c r="S980" s="14"/>
      <c r="U980" s="40"/>
      <c r="V980" s="14"/>
      <c r="X980" s="40"/>
      <c r="Y980" s="14"/>
    </row>
    <row r="981" spans="18:25" x14ac:dyDescent="0.35">
      <c r="R981" s="39"/>
      <c r="S981" s="14"/>
      <c r="U981" s="40"/>
      <c r="V981" s="14"/>
      <c r="X981" s="40"/>
      <c r="Y981" s="14"/>
    </row>
    <row r="982" spans="18:25" x14ac:dyDescent="0.35">
      <c r="R982" s="39"/>
      <c r="S982" s="14"/>
      <c r="U982" s="40"/>
      <c r="V982" s="14"/>
      <c r="X982" s="40"/>
      <c r="Y982" s="14"/>
    </row>
    <row r="983" spans="18:25" x14ac:dyDescent="0.35">
      <c r="R983" s="39"/>
      <c r="S983" s="14"/>
      <c r="U983" s="40"/>
      <c r="V983" s="14"/>
      <c r="X983" s="40"/>
      <c r="Y983" s="14"/>
    </row>
    <row r="984" spans="18:25" x14ac:dyDescent="0.35">
      <c r="R984" s="39"/>
      <c r="S984" s="14"/>
      <c r="U984" s="40"/>
      <c r="V984" s="14"/>
      <c r="X984" s="40"/>
      <c r="Y984" s="14"/>
    </row>
    <row r="985" spans="18:25" x14ac:dyDescent="0.35">
      <c r="R985" s="39"/>
      <c r="S985" s="14"/>
      <c r="U985" s="40"/>
      <c r="V985" s="14"/>
      <c r="X985" s="40"/>
      <c r="Y985" s="14"/>
    </row>
    <row r="986" spans="18:25" x14ac:dyDescent="0.35">
      <c r="R986" s="39"/>
      <c r="S986" s="14"/>
      <c r="U986" s="40"/>
      <c r="V986" s="14"/>
      <c r="X986" s="40"/>
      <c r="Y986" s="14"/>
    </row>
    <row r="987" spans="18:25" x14ac:dyDescent="0.35">
      <c r="R987" s="39"/>
      <c r="S987" s="14"/>
      <c r="U987" s="40"/>
      <c r="V987" s="14"/>
      <c r="X987" s="40"/>
      <c r="Y987" s="14"/>
    </row>
    <row r="988" spans="18:25" x14ac:dyDescent="0.35">
      <c r="R988" s="39"/>
      <c r="S988" s="14"/>
      <c r="U988" s="40"/>
      <c r="V988" s="14"/>
      <c r="X988" s="40"/>
      <c r="Y988" s="14"/>
    </row>
    <row r="989" spans="18:25" x14ac:dyDescent="0.35">
      <c r="R989" s="39"/>
      <c r="S989" s="14"/>
      <c r="U989" s="40"/>
      <c r="V989" s="14"/>
      <c r="X989" s="40"/>
      <c r="Y989" s="14"/>
    </row>
    <row r="990" spans="18:25" x14ac:dyDescent="0.35">
      <c r="R990" s="39"/>
      <c r="S990" s="14"/>
      <c r="U990" s="40"/>
      <c r="V990" s="14"/>
      <c r="X990" s="40"/>
      <c r="Y990" s="14"/>
    </row>
    <row r="991" spans="18:25" x14ac:dyDescent="0.35">
      <c r="R991" s="39"/>
      <c r="S991" s="14"/>
      <c r="U991" s="40"/>
      <c r="V991" s="14"/>
      <c r="X991" s="40"/>
      <c r="Y991" s="14"/>
    </row>
    <row r="992" spans="18:25" x14ac:dyDescent="0.35">
      <c r="R992" s="39"/>
      <c r="S992" s="14"/>
      <c r="U992" s="40"/>
      <c r="V992" s="14"/>
      <c r="X992" s="40"/>
      <c r="Y992" s="14"/>
    </row>
    <row r="993" spans="18:25" x14ac:dyDescent="0.35">
      <c r="R993" s="39"/>
      <c r="S993" s="14"/>
      <c r="U993" s="40"/>
      <c r="V993" s="14"/>
      <c r="X993" s="40"/>
      <c r="Y993" s="14"/>
    </row>
    <row r="994" spans="18:25" x14ac:dyDescent="0.35">
      <c r="R994" s="39"/>
      <c r="S994" s="14"/>
      <c r="U994" s="40"/>
      <c r="V994" s="14"/>
      <c r="X994" s="40"/>
      <c r="Y994" s="14"/>
    </row>
    <row r="995" spans="18:25" x14ac:dyDescent="0.35">
      <c r="R995" s="39"/>
      <c r="S995" s="14"/>
      <c r="U995" s="40"/>
      <c r="V995" s="14"/>
      <c r="X995" s="40"/>
      <c r="Y995" s="14"/>
    </row>
    <row r="996" spans="18:25" x14ac:dyDescent="0.35">
      <c r="R996" s="39"/>
      <c r="S996" s="14"/>
      <c r="U996" s="40"/>
      <c r="V996" s="14"/>
      <c r="X996" s="40"/>
      <c r="Y996" s="14"/>
    </row>
    <row r="997" spans="18:25" x14ac:dyDescent="0.35">
      <c r="R997" s="39"/>
      <c r="S997" s="14"/>
      <c r="U997" s="40"/>
      <c r="V997" s="14"/>
      <c r="X997" s="40"/>
      <c r="Y997" s="14"/>
    </row>
    <row r="998" spans="18:25" x14ac:dyDescent="0.35">
      <c r="R998" s="39"/>
      <c r="S998" s="14"/>
      <c r="U998" s="40"/>
      <c r="V998" s="14"/>
      <c r="X998" s="40"/>
      <c r="Y998" s="14"/>
    </row>
    <row r="999" spans="18:25" x14ac:dyDescent="0.35">
      <c r="R999" s="39"/>
      <c r="S999" s="14"/>
      <c r="U999" s="40"/>
      <c r="V999" s="14"/>
      <c r="X999" s="40"/>
      <c r="Y999" s="14"/>
    </row>
    <row r="1000" spans="18:25" x14ac:dyDescent="0.35">
      <c r="R1000" s="39"/>
      <c r="S1000" s="14"/>
      <c r="U1000" s="40"/>
      <c r="V1000" s="14"/>
      <c r="X1000" s="40"/>
      <c r="Y1000" s="14"/>
    </row>
    <row r="1001" spans="18:25" x14ac:dyDescent="0.35">
      <c r="R1001" s="39"/>
      <c r="S1001" s="14"/>
      <c r="U1001" s="40"/>
      <c r="V1001" s="14"/>
      <c r="X1001" s="40"/>
      <c r="Y1001" s="14"/>
    </row>
    <row r="1002" spans="18:25" x14ac:dyDescent="0.35">
      <c r="R1002" s="39"/>
      <c r="S1002" s="14"/>
      <c r="U1002" s="40"/>
      <c r="V1002" s="14"/>
      <c r="X1002" s="40"/>
      <c r="Y1002" s="14"/>
    </row>
    <row r="1003" spans="18:25" x14ac:dyDescent="0.35">
      <c r="R1003" s="39"/>
      <c r="S1003" s="14"/>
      <c r="U1003" s="40"/>
      <c r="V1003" s="14"/>
      <c r="X1003" s="40"/>
      <c r="Y1003" s="14"/>
    </row>
    <row r="1004" spans="18:25" x14ac:dyDescent="0.35">
      <c r="R1004" s="39"/>
      <c r="S1004" s="14"/>
      <c r="U1004" s="40"/>
      <c r="V1004" s="14"/>
      <c r="X1004" s="40"/>
      <c r="Y1004" s="14"/>
    </row>
    <row r="1005" spans="18:25" x14ac:dyDescent="0.35">
      <c r="R1005" s="39"/>
      <c r="S1005" s="14"/>
      <c r="U1005" s="40"/>
      <c r="V1005" s="14"/>
      <c r="X1005" s="40"/>
      <c r="Y1005" s="14"/>
    </row>
    <row r="1006" spans="18:25" x14ac:dyDescent="0.35">
      <c r="R1006" s="39"/>
      <c r="S1006" s="14"/>
      <c r="U1006" s="40"/>
      <c r="V1006" s="14"/>
      <c r="X1006" s="40"/>
      <c r="Y1006" s="14"/>
    </row>
    <row r="1007" spans="18:25" x14ac:dyDescent="0.35">
      <c r="R1007" s="39"/>
      <c r="S1007" s="14"/>
      <c r="U1007" s="40"/>
      <c r="V1007" s="14"/>
      <c r="X1007" s="40"/>
      <c r="Y1007" s="14"/>
    </row>
    <row r="1008" spans="18:25" x14ac:dyDescent="0.35">
      <c r="R1008" s="39"/>
      <c r="S1008" s="14"/>
      <c r="U1008" s="40"/>
      <c r="V1008" s="14"/>
      <c r="X1008" s="40"/>
      <c r="Y1008" s="14"/>
    </row>
    <row r="1009" spans="18:25" x14ac:dyDescent="0.35">
      <c r="R1009" s="39"/>
      <c r="S1009" s="14"/>
      <c r="U1009" s="40"/>
      <c r="V1009" s="14"/>
      <c r="X1009" s="40"/>
      <c r="Y1009" s="14"/>
    </row>
    <row r="1010" spans="18:25" x14ac:dyDescent="0.35">
      <c r="R1010" s="39"/>
      <c r="S1010" s="14"/>
      <c r="U1010" s="40"/>
      <c r="V1010" s="14"/>
      <c r="X1010" s="40"/>
      <c r="Y1010" s="14"/>
    </row>
    <row r="1011" spans="18:25" x14ac:dyDescent="0.35">
      <c r="R1011" s="39"/>
      <c r="S1011" s="14"/>
      <c r="U1011" s="40"/>
      <c r="V1011" s="14"/>
      <c r="X1011" s="40"/>
      <c r="Y1011" s="14"/>
    </row>
    <row r="1012" spans="18:25" x14ac:dyDescent="0.35">
      <c r="R1012" s="39"/>
      <c r="S1012" s="14"/>
      <c r="U1012" s="40"/>
      <c r="V1012" s="14"/>
      <c r="X1012" s="40"/>
      <c r="Y1012" s="14"/>
    </row>
    <row r="1013" spans="18:25" x14ac:dyDescent="0.35">
      <c r="R1013" s="39"/>
      <c r="S1013" s="14"/>
      <c r="U1013" s="40"/>
      <c r="V1013" s="14"/>
      <c r="X1013" s="40"/>
      <c r="Y1013" s="14"/>
    </row>
    <row r="1014" spans="18:25" x14ac:dyDescent="0.35">
      <c r="R1014" s="39"/>
      <c r="S1014" s="14"/>
      <c r="U1014" s="40"/>
      <c r="V1014" s="14"/>
      <c r="X1014" s="40"/>
      <c r="Y1014" s="14"/>
    </row>
    <row r="1015" spans="18:25" x14ac:dyDescent="0.35">
      <c r="R1015" s="39"/>
      <c r="S1015" s="14"/>
      <c r="U1015" s="40"/>
      <c r="V1015" s="14"/>
      <c r="X1015" s="40"/>
      <c r="Y1015" s="14"/>
    </row>
    <row r="1016" spans="18:25" x14ac:dyDescent="0.35">
      <c r="R1016" s="39"/>
      <c r="S1016" s="14"/>
      <c r="U1016" s="40"/>
      <c r="V1016" s="14"/>
      <c r="X1016" s="40"/>
      <c r="Y1016" s="14"/>
    </row>
    <row r="1017" spans="18:25" x14ac:dyDescent="0.35">
      <c r="R1017" s="39"/>
      <c r="S1017" s="14"/>
      <c r="U1017" s="40"/>
      <c r="V1017" s="14"/>
      <c r="X1017" s="40"/>
      <c r="Y1017" s="14"/>
    </row>
    <row r="1018" spans="18:25" x14ac:dyDescent="0.35">
      <c r="R1018" s="39"/>
      <c r="S1018" s="14"/>
      <c r="U1018" s="40"/>
      <c r="V1018" s="14"/>
      <c r="X1018" s="40"/>
      <c r="Y1018" s="14"/>
    </row>
    <row r="1019" spans="18:25" x14ac:dyDescent="0.35">
      <c r="R1019" s="39"/>
      <c r="S1019" s="14"/>
      <c r="U1019" s="40"/>
      <c r="V1019" s="14"/>
      <c r="X1019" s="40"/>
      <c r="Y1019" s="14"/>
    </row>
    <row r="1020" spans="18:25" x14ac:dyDescent="0.35">
      <c r="R1020" s="39"/>
      <c r="S1020" s="14"/>
      <c r="U1020" s="40"/>
      <c r="V1020" s="14"/>
      <c r="X1020" s="40"/>
      <c r="Y1020" s="14"/>
    </row>
    <row r="1021" spans="18:25" x14ac:dyDescent="0.35">
      <c r="R1021" s="39"/>
      <c r="S1021" s="14"/>
      <c r="U1021" s="40"/>
      <c r="V1021" s="14"/>
      <c r="X1021" s="40"/>
      <c r="Y1021" s="14"/>
    </row>
    <row r="1022" spans="18:25" x14ac:dyDescent="0.35">
      <c r="R1022" s="39"/>
      <c r="S1022" s="14"/>
      <c r="U1022" s="40"/>
      <c r="V1022" s="14"/>
      <c r="X1022" s="40"/>
      <c r="Y1022" s="14"/>
    </row>
    <row r="1023" spans="18:25" x14ac:dyDescent="0.35">
      <c r="R1023" s="39"/>
      <c r="S1023" s="14"/>
      <c r="U1023" s="40"/>
      <c r="V1023" s="14"/>
      <c r="X1023" s="40"/>
      <c r="Y1023" s="14"/>
    </row>
    <row r="1024" spans="18:25" x14ac:dyDescent="0.35">
      <c r="R1024" s="39"/>
      <c r="S1024" s="14"/>
      <c r="U1024" s="40"/>
      <c r="V1024" s="14"/>
      <c r="X1024" s="40"/>
      <c r="Y1024" s="14"/>
    </row>
    <row r="1025" spans="18:25" x14ac:dyDescent="0.35">
      <c r="R1025" s="39"/>
      <c r="S1025" s="14"/>
      <c r="U1025" s="40"/>
      <c r="V1025" s="14"/>
      <c r="X1025" s="40"/>
      <c r="Y1025" s="14"/>
    </row>
    <row r="1026" spans="18:25" x14ac:dyDescent="0.35">
      <c r="R1026" s="39"/>
      <c r="S1026" s="14"/>
      <c r="U1026" s="40"/>
      <c r="V1026" s="14"/>
      <c r="X1026" s="40"/>
      <c r="Y1026" s="14"/>
    </row>
    <row r="1027" spans="18:25" x14ac:dyDescent="0.35">
      <c r="R1027" s="39"/>
      <c r="S1027" s="14"/>
      <c r="U1027" s="40"/>
      <c r="V1027" s="14"/>
      <c r="X1027" s="40"/>
      <c r="Y1027" s="14"/>
    </row>
    <row r="1028" spans="18:25" x14ac:dyDescent="0.35">
      <c r="R1028" s="39"/>
      <c r="S1028" s="14"/>
      <c r="U1028" s="40"/>
      <c r="V1028" s="14"/>
      <c r="X1028" s="40"/>
      <c r="Y1028" s="14"/>
    </row>
    <row r="1029" spans="18:25" x14ac:dyDescent="0.35">
      <c r="R1029" s="39"/>
      <c r="S1029" s="14"/>
      <c r="U1029" s="40"/>
      <c r="V1029" s="14"/>
      <c r="X1029" s="40"/>
      <c r="Y1029" s="14"/>
    </row>
    <row r="1030" spans="18:25" x14ac:dyDescent="0.35">
      <c r="R1030" s="39"/>
      <c r="S1030" s="14"/>
      <c r="U1030" s="40"/>
      <c r="V1030" s="14"/>
      <c r="X1030" s="40"/>
      <c r="Y1030" s="14"/>
    </row>
    <row r="1031" spans="18:25" x14ac:dyDescent="0.35">
      <c r="R1031" s="39"/>
      <c r="S1031" s="14"/>
      <c r="U1031" s="40"/>
      <c r="V1031" s="14"/>
      <c r="X1031" s="40"/>
      <c r="Y1031" s="14"/>
    </row>
    <row r="1032" spans="18:25" x14ac:dyDescent="0.35">
      <c r="R1032" s="39"/>
      <c r="S1032" s="14"/>
      <c r="U1032" s="40"/>
      <c r="V1032" s="14"/>
      <c r="X1032" s="40"/>
      <c r="Y1032" s="14"/>
    </row>
    <row r="1033" spans="18:25" x14ac:dyDescent="0.35">
      <c r="R1033" s="39"/>
      <c r="S1033" s="14"/>
      <c r="U1033" s="40"/>
      <c r="V1033" s="14"/>
      <c r="X1033" s="40"/>
      <c r="Y1033" s="14"/>
    </row>
    <row r="1034" spans="18:25" x14ac:dyDescent="0.35">
      <c r="R1034" s="39"/>
      <c r="S1034" s="14"/>
      <c r="U1034" s="40"/>
      <c r="V1034" s="14"/>
      <c r="X1034" s="40"/>
      <c r="Y1034" s="14"/>
    </row>
    <row r="1035" spans="18:25" x14ac:dyDescent="0.35">
      <c r="R1035" s="39"/>
      <c r="S1035" s="14"/>
      <c r="U1035" s="40"/>
      <c r="V1035" s="14"/>
      <c r="X1035" s="40"/>
      <c r="Y1035" s="14"/>
    </row>
    <row r="1036" spans="18:25" x14ac:dyDescent="0.35">
      <c r="R1036" s="39"/>
      <c r="S1036" s="14"/>
      <c r="U1036" s="40"/>
      <c r="V1036" s="14"/>
      <c r="X1036" s="40"/>
      <c r="Y1036" s="14"/>
    </row>
    <row r="1037" spans="18:25" x14ac:dyDescent="0.35">
      <c r="R1037" s="39"/>
      <c r="S1037" s="14"/>
      <c r="U1037" s="40"/>
      <c r="V1037" s="14"/>
      <c r="X1037" s="40"/>
      <c r="Y1037" s="14"/>
    </row>
    <row r="1038" spans="18:25" x14ac:dyDescent="0.35">
      <c r="R1038" s="39"/>
      <c r="S1038" s="14"/>
      <c r="U1038" s="40"/>
      <c r="V1038" s="14"/>
      <c r="X1038" s="40"/>
      <c r="Y1038" s="14"/>
    </row>
    <row r="1039" spans="18:25" x14ac:dyDescent="0.35">
      <c r="R1039" s="39"/>
      <c r="S1039" s="14"/>
      <c r="U1039" s="40"/>
      <c r="V1039" s="14"/>
      <c r="X1039" s="40"/>
      <c r="Y1039" s="14"/>
    </row>
    <row r="1040" spans="18:25" x14ac:dyDescent="0.35">
      <c r="R1040" s="39"/>
      <c r="S1040" s="14"/>
      <c r="U1040" s="40"/>
      <c r="V1040" s="14"/>
      <c r="X1040" s="40"/>
      <c r="Y1040" s="14"/>
    </row>
    <row r="1041" spans="18:25" x14ac:dyDescent="0.35">
      <c r="R1041" s="39"/>
      <c r="S1041" s="14"/>
      <c r="U1041" s="40"/>
      <c r="V1041" s="14"/>
      <c r="X1041" s="40"/>
      <c r="Y1041" s="14"/>
    </row>
    <row r="1042" spans="18:25" x14ac:dyDescent="0.35">
      <c r="R1042" s="39"/>
      <c r="S1042" s="14"/>
      <c r="U1042" s="40"/>
      <c r="V1042" s="14"/>
      <c r="X1042" s="40"/>
      <c r="Y1042" s="14"/>
    </row>
    <row r="1043" spans="18:25" x14ac:dyDescent="0.35">
      <c r="R1043" s="39"/>
      <c r="S1043" s="14"/>
      <c r="U1043" s="40"/>
      <c r="V1043" s="14"/>
      <c r="X1043" s="40"/>
      <c r="Y1043" s="14"/>
    </row>
    <row r="1044" spans="18:25" x14ac:dyDescent="0.35">
      <c r="R1044" s="39"/>
      <c r="S1044" s="14"/>
      <c r="U1044" s="40"/>
      <c r="V1044" s="14"/>
      <c r="X1044" s="40"/>
      <c r="Y1044" s="14"/>
    </row>
    <row r="1045" spans="18:25" x14ac:dyDescent="0.35">
      <c r="R1045" s="39"/>
      <c r="S1045" s="14"/>
      <c r="U1045" s="40"/>
      <c r="V1045" s="14"/>
      <c r="X1045" s="40"/>
      <c r="Y1045" s="14"/>
    </row>
    <row r="1046" spans="18:25" x14ac:dyDescent="0.35">
      <c r="R1046" s="39"/>
      <c r="S1046" s="14"/>
      <c r="U1046" s="40"/>
      <c r="V1046" s="14"/>
      <c r="X1046" s="40"/>
      <c r="Y1046" s="14"/>
    </row>
    <row r="1047" spans="18:25" x14ac:dyDescent="0.35">
      <c r="R1047" s="39"/>
      <c r="S1047" s="14"/>
      <c r="U1047" s="40"/>
      <c r="V1047" s="14"/>
      <c r="X1047" s="40"/>
      <c r="Y1047" s="14"/>
    </row>
    <row r="1048" spans="18:25" x14ac:dyDescent="0.35">
      <c r="R1048" s="39"/>
      <c r="S1048" s="14"/>
      <c r="U1048" s="40"/>
      <c r="V1048" s="14"/>
      <c r="X1048" s="40"/>
      <c r="Y1048" s="14"/>
    </row>
    <row r="1049" spans="18:25" x14ac:dyDescent="0.35">
      <c r="R1049" s="39"/>
      <c r="S1049" s="14"/>
      <c r="U1049" s="40"/>
      <c r="V1049" s="14"/>
      <c r="X1049" s="40"/>
      <c r="Y1049" s="14"/>
    </row>
    <row r="1050" spans="18:25" x14ac:dyDescent="0.35">
      <c r="R1050" s="39"/>
      <c r="S1050" s="14"/>
      <c r="U1050" s="40"/>
      <c r="V1050" s="14"/>
      <c r="X1050" s="40"/>
      <c r="Y1050" s="14"/>
    </row>
    <row r="1051" spans="18:25" x14ac:dyDescent="0.35">
      <c r="R1051" s="39"/>
      <c r="S1051" s="14"/>
      <c r="U1051" s="40"/>
      <c r="V1051" s="14"/>
      <c r="X1051" s="40"/>
      <c r="Y1051" s="14"/>
    </row>
    <row r="1052" spans="18:25" x14ac:dyDescent="0.35">
      <c r="R1052" s="39"/>
      <c r="S1052" s="14"/>
      <c r="U1052" s="40"/>
      <c r="V1052" s="14"/>
      <c r="X1052" s="40"/>
      <c r="Y1052" s="14"/>
    </row>
    <row r="1053" spans="18:25" x14ac:dyDescent="0.35">
      <c r="R1053" s="39"/>
      <c r="S1053" s="14"/>
      <c r="U1053" s="40"/>
      <c r="V1053" s="14"/>
      <c r="X1053" s="40"/>
      <c r="Y1053" s="14"/>
    </row>
    <row r="1054" spans="18:25" x14ac:dyDescent="0.35">
      <c r="R1054" s="39"/>
      <c r="S1054" s="14"/>
      <c r="U1054" s="40"/>
      <c r="V1054" s="14"/>
      <c r="X1054" s="40"/>
      <c r="Y1054" s="14"/>
    </row>
    <row r="1055" spans="18:25" x14ac:dyDescent="0.35">
      <c r="R1055" s="39"/>
      <c r="S1055" s="14"/>
      <c r="U1055" s="40"/>
      <c r="V1055" s="14"/>
      <c r="X1055" s="40"/>
      <c r="Y1055" s="14"/>
    </row>
    <row r="1056" spans="18:25" x14ac:dyDescent="0.35">
      <c r="R1056" s="39"/>
      <c r="S1056" s="14"/>
      <c r="U1056" s="40"/>
      <c r="V1056" s="14"/>
      <c r="X1056" s="40"/>
      <c r="Y1056" s="14"/>
    </row>
    <row r="1057" spans="18:25" x14ac:dyDescent="0.35">
      <c r="R1057" s="39"/>
      <c r="S1057" s="14"/>
      <c r="U1057" s="40"/>
      <c r="V1057" s="14"/>
      <c r="X1057" s="40"/>
      <c r="Y1057" s="14"/>
    </row>
    <row r="1058" spans="18:25" x14ac:dyDescent="0.35">
      <c r="R1058" s="39"/>
      <c r="S1058" s="14"/>
      <c r="U1058" s="40"/>
      <c r="V1058" s="14"/>
      <c r="X1058" s="40"/>
      <c r="Y1058" s="14"/>
    </row>
    <row r="1059" spans="18:25" x14ac:dyDescent="0.35">
      <c r="R1059" s="39"/>
      <c r="S1059" s="14"/>
      <c r="U1059" s="40"/>
      <c r="V1059" s="14"/>
      <c r="X1059" s="40"/>
      <c r="Y1059" s="14"/>
    </row>
    <row r="1060" spans="18:25" x14ac:dyDescent="0.35">
      <c r="R1060" s="39"/>
      <c r="S1060" s="14"/>
      <c r="U1060" s="40"/>
      <c r="V1060" s="14"/>
      <c r="X1060" s="40"/>
      <c r="Y1060" s="14"/>
    </row>
    <row r="1061" spans="18:25" x14ac:dyDescent="0.35">
      <c r="R1061" s="39"/>
      <c r="S1061" s="14"/>
      <c r="U1061" s="40"/>
      <c r="V1061" s="14"/>
      <c r="X1061" s="40"/>
      <c r="Y1061" s="14"/>
    </row>
    <row r="1062" spans="18:25" x14ac:dyDescent="0.35">
      <c r="R1062" s="39"/>
      <c r="S1062" s="14"/>
      <c r="U1062" s="40"/>
      <c r="V1062" s="14"/>
      <c r="X1062" s="40"/>
      <c r="Y1062" s="14"/>
    </row>
    <row r="1063" spans="18:25" x14ac:dyDescent="0.35">
      <c r="R1063" s="39"/>
      <c r="S1063" s="14"/>
      <c r="U1063" s="40"/>
      <c r="V1063" s="14"/>
      <c r="X1063" s="40"/>
      <c r="Y1063" s="14"/>
    </row>
    <row r="1064" spans="18:25" x14ac:dyDescent="0.35">
      <c r="R1064" s="39"/>
      <c r="S1064" s="14"/>
      <c r="U1064" s="40"/>
      <c r="V1064" s="14"/>
      <c r="X1064" s="40"/>
      <c r="Y1064" s="14"/>
    </row>
    <row r="1065" spans="18:25" x14ac:dyDescent="0.35">
      <c r="R1065" s="39"/>
      <c r="S1065" s="14"/>
      <c r="U1065" s="40"/>
      <c r="V1065" s="14"/>
      <c r="X1065" s="40"/>
      <c r="Y1065" s="14"/>
    </row>
    <row r="1066" spans="18:25" x14ac:dyDescent="0.35">
      <c r="R1066" s="39"/>
      <c r="S1066" s="14"/>
      <c r="U1066" s="40"/>
      <c r="V1066" s="14"/>
      <c r="X1066" s="40"/>
      <c r="Y1066" s="14"/>
    </row>
    <row r="1067" spans="18:25" x14ac:dyDescent="0.35">
      <c r="R1067" s="39"/>
      <c r="S1067" s="14"/>
      <c r="U1067" s="40"/>
      <c r="V1067" s="14"/>
      <c r="X1067" s="40"/>
      <c r="Y1067" s="14"/>
    </row>
    <row r="1068" spans="18:25" x14ac:dyDescent="0.35">
      <c r="R1068" s="39"/>
      <c r="S1068" s="14"/>
      <c r="U1068" s="40"/>
      <c r="V1068" s="14"/>
      <c r="X1068" s="40"/>
      <c r="Y1068" s="14"/>
    </row>
    <row r="1069" spans="18:25" x14ac:dyDescent="0.35">
      <c r="R1069" s="39"/>
      <c r="S1069" s="14"/>
      <c r="U1069" s="40"/>
      <c r="V1069" s="14"/>
      <c r="X1069" s="40"/>
      <c r="Y1069" s="14"/>
    </row>
    <row r="1070" spans="18:25" x14ac:dyDescent="0.35">
      <c r="R1070" s="39"/>
      <c r="S1070" s="14"/>
      <c r="U1070" s="40"/>
      <c r="V1070" s="14"/>
      <c r="X1070" s="40"/>
      <c r="Y1070" s="14"/>
    </row>
    <row r="1071" spans="18:25" x14ac:dyDescent="0.35">
      <c r="R1071" s="39"/>
      <c r="S1071" s="14"/>
      <c r="U1071" s="40"/>
      <c r="V1071" s="14"/>
      <c r="X1071" s="40"/>
      <c r="Y1071" s="14"/>
    </row>
    <row r="1072" spans="18:25" x14ac:dyDescent="0.35">
      <c r="R1072" s="39"/>
      <c r="S1072" s="14"/>
      <c r="U1072" s="40"/>
      <c r="V1072" s="14"/>
      <c r="X1072" s="40"/>
      <c r="Y1072" s="14"/>
    </row>
    <row r="1073" spans="18:25" x14ac:dyDescent="0.35">
      <c r="R1073" s="39"/>
      <c r="S1073" s="14"/>
      <c r="U1073" s="40"/>
      <c r="V1073" s="14"/>
      <c r="X1073" s="40"/>
      <c r="Y1073" s="14"/>
    </row>
    <row r="1074" spans="18:25" x14ac:dyDescent="0.35">
      <c r="R1074" s="39"/>
      <c r="S1074" s="14"/>
      <c r="U1074" s="40"/>
      <c r="V1074" s="14"/>
      <c r="X1074" s="40"/>
      <c r="Y1074" s="14"/>
    </row>
    <row r="1075" spans="18:25" x14ac:dyDescent="0.35">
      <c r="R1075" s="39"/>
      <c r="S1075" s="14"/>
      <c r="U1075" s="40"/>
      <c r="V1075" s="14"/>
      <c r="X1075" s="40"/>
      <c r="Y1075" s="14"/>
    </row>
    <row r="1076" spans="18:25" x14ac:dyDescent="0.35">
      <c r="R1076" s="39"/>
      <c r="S1076" s="14"/>
      <c r="U1076" s="40"/>
      <c r="V1076" s="14"/>
      <c r="X1076" s="40"/>
      <c r="Y1076" s="14"/>
    </row>
    <row r="1077" spans="18:25" x14ac:dyDescent="0.35">
      <c r="R1077" s="39"/>
      <c r="S1077" s="14"/>
      <c r="U1077" s="40"/>
      <c r="V1077" s="14"/>
      <c r="X1077" s="40"/>
      <c r="Y1077" s="14"/>
    </row>
    <row r="1078" spans="18:25" x14ac:dyDescent="0.35">
      <c r="R1078" s="39"/>
      <c r="S1078" s="14"/>
      <c r="U1078" s="40"/>
      <c r="V1078" s="14"/>
      <c r="X1078" s="40"/>
      <c r="Y1078" s="14"/>
    </row>
    <row r="1079" spans="18:25" x14ac:dyDescent="0.35">
      <c r="R1079" s="39"/>
      <c r="S1079" s="14"/>
      <c r="U1079" s="40"/>
      <c r="V1079" s="14"/>
      <c r="X1079" s="40"/>
      <c r="Y1079" s="14"/>
    </row>
    <row r="1080" spans="18:25" x14ac:dyDescent="0.35">
      <c r="R1080" s="39"/>
      <c r="S1080" s="14"/>
      <c r="U1080" s="40"/>
      <c r="V1080" s="14"/>
      <c r="X1080" s="40"/>
      <c r="Y1080" s="14"/>
    </row>
    <row r="1081" spans="18:25" x14ac:dyDescent="0.35">
      <c r="R1081" s="39"/>
      <c r="S1081" s="14"/>
      <c r="U1081" s="40"/>
      <c r="V1081" s="14"/>
      <c r="X1081" s="40"/>
      <c r="Y1081" s="14"/>
    </row>
    <row r="1082" spans="18:25" x14ac:dyDescent="0.35">
      <c r="R1082" s="39"/>
      <c r="S1082" s="14"/>
      <c r="U1082" s="40"/>
      <c r="V1082" s="14"/>
      <c r="X1082" s="40"/>
      <c r="Y1082" s="14"/>
    </row>
    <row r="1083" spans="18:25" x14ac:dyDescent="0.35">
      <c r="R1083" s="39"/>
      <c r="S1083" s="14"/>
      <c r="U1083" s="40"/>
      <c r="V1083" s="14"/>
      <c r="X1083" s="40"/>
      <c r="Y1083" s="14"/>
    </row>
    <row r="1084" spans="18:25" x14ac:dyDescent="0.35">
      <c r="R1084" s="39"/>
      <c r="S1084" s="14"/>
      <c r="U1084" s="40"/>
      <c r="V1084" s="14"/>
      <c r="X1084" s="40"/>
      <c r="Y1084" s="14"/>
    </row>
    <row r="1085" spans="18:25" x14ac:dyDescent="0.35">
      <c r="R1085" s="39"/>
      <c r="S1085" s="14"/>
      <c r="U1085" s="40"/>
      <c r="V1085" s="14"/>
      <c r="X1085" s="40"/>
      <c r="Y1085" s="14"/>
    </row>
    <row r="1086" spans="18:25" x14ac:dyDescent="0.35">
      <c r="R1086" s="39"/>
      <c r="S1086" s="14"/>
      <c r="U1086" s="40"/>
      <c r="V1086" s="14"/>
      <c r="X1086" s="40"/>
      <c r="Y1086" s="14"/>
    </row>
    <row r="1087" spans="18:25" x14ac:dyDescent="0.35">
      <c r="R1087" s="39"/>
      <c r="S1087" s="14"/>
      <c r="U1087" s="40"/>
      <c r="V1087" s="14"/>
      <c r="X1087" s="40"/>
      <c r="Y1087" s="14"/>
    </row>
    <row r="1088" spans="18:25" x14ac:dyDescent="0.35">
      <c r="R1088" s="39"/>
      <c r="S1088" s="14"/>
      <c r="U1088" s="40"/>
      <c r="V1088" s="14"/>
      <c r="X1088" s="40"/>
      <c r="Y1088" s="14"/>
    </row>
    <row r="1089" spans="18:25" x14ac:dyDescent="0.35">
      <c r="R1089" s="39"/>
      <c r="S1089" s="14"/>
      <c r="U1089" s="40"/>
      <c r="V1089" s="14"/>
      <c r="X1089" s="40"/>
      <c r="Y1089" s="14"/>
    </row>
    <row r="1090" spans="18:25" x14ac:dyDescent="0.35">
      <c r="R1090" s="39"/>
      <c r="S1090" s="14"/>
      <c r="U1090" s="40"/>
      <c r="V1090" s="14"/>
      <c r="X1090" s="40"/>
      <c r="Y1090" s="14"/>
    </row>
    <row r="1091" spans="18:25" x14ac:dyDescent="0.35">
      <c r="R1091" s="39"/>
      <c r="S1091" s="14"/>
      <c r="U1091" s="40"/>
      <c r="V1091" s="14"/>
      <c r="X1091" s="40"/>
      <c r="Y1091" s="14"/>
    </row>
    <row r="1092" spans="18:25" x14ac:dyDescent="0.35">
      <c r="R1092" s="39"/>
      <c r="S1092" s="14"/>
      <c r="U1092" s="40"/>
      <c r="V1092" s="14"/>
      <c r="X1092" s="40"/>
      <c r="Y1092" s="14"/>
    </row>
    <row r="1093" spans="18:25" x14ac:dyDescent="0.35">
      <c r="R1093" s="39"/>
      <c r="S1093" s="14"/>
      <c r="U1093" s="40"/>
      <c r="V1093" s="14"/>
      <c r="X1093" s="40"/>
      <c r="Y1093" s="14"/>
    </row>
    <row r="1094" spans="18:25" x14ac:dyDescent="0.35">
      <c r="R1094" s="39"/>
      <c r="S1094" s="14"/>
      <c r="U1094" s="40"/>
      <c r="V1094" s="14"/>
      <c r="X1094" s="40"/>
      <c r="Y1094" s="14"/>
    </row>
    <row r="1095" spans="18:25" x14ac:dyDescent="0.35">
      <c r="R1095" s="39"/>
      <c r="S1095" s="14"/>
      <c r="U1095" s="40"/>
      <c r="V1095" s="14"/>
      <c r="X1095" s="40"/>
      <c r="Y1095" s="14"/>
    </row>
    <row r="1096" spans="18:25" x14ac:dyDescent="0.35">
      <c r="R1096" s="39"/>
      <c r="S1096" s="14"/>
      <c r="U1096" s="40"/>
      <c r="V1096" s="14"/>
      <c r="X1096" s="40"/>
      <c r="Y1096" s="14"/>
    </row>
    <row r="1097" spans="18:25" x14ac:dyDescent="0.35">
      <c r="R1097" s="39"/>
      <c r="S1097" s="14"/>
      <c r="U1097" s="40"/>
      <c r="V1097" s="14"/>
      <c r="X1097" s="40"/>
      <c r="Y1097" s="14"/>
    </row>
    <row r="1098" spans="18:25" x14ac:dyDescent="0.35">
      <c r="R1098" s="39"/>
      <c r="S1098" s="14"/>
      <c r="U1098" s="40"/>
      <c r="V1098" s="14"/>
      <c r="X1098" s="40"/>
      <c r="Y1098" s="14"/>
    </row>
    <row r="1099" spans="18:25" x14ac:dyDescent="0.35">
      <c r="R1099" s="39"/>
      <c r="S1099" s="14"/>
      <c r="U1099" s="40"/>
      <c r="V1099" s="14"/>
      <c r="X1099" s="40"/>
      <c r="Y1099" s="14"/>
    </row>
    <row r="1100" spans="18:25" x14ac:dyDescent="0.35">
      <c r="R1100" s="39"/>
      <c r="S1100" s="14"/>
      <c r="U1100" s="40"/>
      <c r="V1100" s="14"/>
      <c r="X1100" s="40"/>
      <c r="Y1100" s="14"/>
    </row>
    <row r="1101" spans="18:25" x14ac:dyDescent="0.35">
      <c r="R1101" s="39"/>
      <c r="S1101" s="14"/>
      <c r="U1101" s="40"/>
      <c r="V1101" s="14"/>
      <c r="X1101" s="40"/>
      <c r="Y1101" s="14"/>
    </row>
    <row r="1102" spans="18:25" x14ac:dyDescent="0.35">
      <c r="R1102" s="39"/>
      <c r="S1102" s="14"/>
      <c r="U1102" s="40"/>
      <c r="V1102" s="14"/>
      <c r="X1102" s="40"/>
      <c r="Y1102" s="14"/>
    </row>
    <row r="1103" spans="18:25" x14ac:dyDescent="0.35">
      <c r="R1103" s="39"/>
      <c r="S1103" s="14"/>
      <c r="U1103" s="40"/>
      <c r="V1103" s="14"/>
      <c r="X1103" s="40"/>
      <c r="Y1103" s="14"/>
    </row>
    <row r="1104" spans="18:25" x14ac:dyDescent="0.35">
      <c r="R1104" s="39"/>
      <c r="S1104" s="14"/>
      <c r="U1104" s="40"/>
      <c r="V1104" s="14"/>
      <c r="X1104" s="40"/>
      <c r="Y1104" s="14"/>
    </row>
    <row r="1105" spans="18:25" x14ac:dyDescent="0.35">
      <c r="R1105" s="39"/>
      <c r="S1105" s="14"/>
      <c r="U1105" s="40"/>
      <c r="V1105" s="14"/>
      <c r="X1105" s="40"/>
      <c r="Y1105" s="14"/>
    </row>
    <row r="1106" spans="18:25" x14ac:dyDescent="0.35">
      <c r="R1106" s="39"/>
      <c r="S1106" s="14"/>
      <c r="U1106" s="40"/>
      <c r="V1106" s="14"/>
      <c r="X1106" s="40"/>
      <c r="Y1106" s="14"/>
    </row>
    <row r="1107" spans="18:25" x14ac:dyDescent="0.35">
      <c r="R1107" s="39"/>
      <c r="S1107" s="14"/>
      <c r="U1107" s="40"/>
      <c r="V1107" s="14"/>
      <c r="X1107" s="40"/>
      <c r="Y1107" s="14"/>
    </row>
    <row r="1108" spans="18:25" x14ac:dyDescent="0.35">
      <c r="R1108" s="39"/>
      <c r="S1108" s="14"/>
      <c r="U1108" s="40"/>
      <c r="V1108" s="14"/>
      <c r="X1108" s="40"/>
      <c r="Y1108" s="14"/>
    </row>
    <row r="1109" spans="18:25" x14ac:dyDescent="0.35">
      <c r="R1109" s="39"/>
      <c r="S1109" s="14"/>
      <c r="U1109" s="40"/>
      <c r="V1109" s="14"/>
      <c r="X1109" s="40"/>
      <c r="Y1109" s="14"/>
    </row>
    <row r="1110" spans="18:25" x14ac:dyDescent="0.35">
      <c r="R1110" s="39"/>
      <c r="S1110" s="14"/>
      <c r="U1110" s="40"/>
      <c r="V1110" s="14"/>
      <c r="X1110" s="40"/>
      <c r="Y1110" s="14"/>
    </row>
    <row r="1111" spans="18:25" x14ac:dyDescent="0.35">
      <c r="R1111" s="39"/>
      <c r="S1111" s="14"/>
      <c r="U1111" s="40"/>
      <c r="V1111" s="14"/>
      <c r="X1111" s="40"/>
      <c r="Y1111" s="14"/>
    </row>
    <row r="1112" spans="18:25" x14ac:dyDescent="0.35">
      <c r="R1112" s="39"/>
      <c r="S1112" s="14"/>
      <c r="U1112" s="40"/>
      <c r="V1112" s="14"/>
      <c r="X1112" s="40"/>
      <c r="Y1112" s="14"/>
    </row>
    <row r="1113" spans="18:25" x14ac:dyDescent="0.35">
      <c r="R1113" s="39"/>
      <c r="S1113" s="14"/>
      <c r="U1113" s="40"/>
      <c r="V1113" s="14"/>
      <c r="X1113" s="40"/>
      <c r="Y1113" s="14"/>
    </row>
    <row r="1114" spans="18:25" x14ac:dyDescent="0.35">
      <c r="R1114" s="39"/>
      <c r="S1114" s="14"/>
      <c r="U1114" s="40"/>
      <c r="V1114" s="14"/>
      <c r="X1114" s="40"/>
      <c r="Y1114" s="14"/>
    </row>
    <row r="1115" spans="18:25" x14ac:dyDescent="0.35">
      <c r="R1115" s="39"/>
      <c r="S1115" s="14"/>
      <c r="U1115" s="40"/>
      <c r="V1115" s="14"/>
      <c r="X1115" s="40"/>
      <c r="Y1115" s="14"/>
    </row>
    <row r="1116" spans="18:25" x14ac:dyDescent="0.35">
      <c r="R1116" s="39"/>
      <c r="S1116" s="14"/>
      <c r="U1116" s="40"/>
      <c r="V1116" s="14"/>
      <c r="X1116" s="40"/>
      <c r="Y1116" s="14"/>
    </row>
    <row r="1117" spans="18:25" x14ac:dyDescent="0.35">
      <c r="R1117" s="39"/>
      <c r="S1117" s="14"/>
      <c r="U1117" s="40"/>
      <c r="V1117" s="14"/>
      <c r="X1117" s="40"/>
      <c r="Y1117" s="14"/>
    </row>
    <row r="1118" spans="18:25" x14ac:dyDescent="0.35">
      <c r="R1118" s="39"/>
      <c r="S1118" s="14"/>
      <c r="U1118" s="40"/>
      <c r="V1118" s="14"/>
      <c r="X1118" s="40"/>
      <c r="Y1118" s="14"/>
    </row>
    <row r="1119" spans="18:25" x14ac:dyDescent="0.35">
      <c r="R1119" s="39"/>
      <c r="S1119" s="14"/>
      <c r="U1119" s="40"/>
      <c r="V1119" s="14"/>
      <c r="X1119" s="40"/>
      <c r="Y1119" s="14"/>
    </row>
    <row r="1120" spans="18:25" x14ac:dyDescent="0.35">
      <c r="R1120" s="39"/>
      <c r="S1120" s="14"/>
      <c r="U1120" s="40"/>
      <c r="V1120" s="14"/>
      <c r="X1120" s="40"/>
      <c r="Y1120" s="14"/>
    </row>
    <row r="1121" spans="18:25" x14ac:dyDescent="0.35">
      <c r="R1121" s="39"/>
      <c r="S1121" s="14"/>
      <c r="U1121" s="40"/>
      <c r="V1121" s="14"/>
      <c r="X1121" s="40"/>
      <c r="Y1121" s="14"/>
    </row>
    <row r="1122" spans="18:25" x14ac:dyDescent="0.35">
      <c r="R1122" s="39"/>
      <c r="S1122" s="14"/>
      <c r="U1122" s="40"/>
      <c r="V1122" s="14"/>
      <c r="X1122" s="40"/>
      <c r="Y1122" s="14"/>
    </row>
    <row r="1123" spans="18:25" x14ac:dyDescent="0.35">
      <c r="R1123" s="39"/>
      <c r="S1123" s="14"/>
      <c r="U1123" s="40"/>
      <c r="V1123" s="14"/>
      <c r="X1123" s="40"/>
      <c r="Y1123" s="14"/>
    </row>
    <row r="1124" spans="18:25" x14ac:dyDescent="0.35">
      <c r="R1124" s="39"/>
      <c r="S1124" s="14"/>
      <c r="U1124" s="40"/>
      <c r="V1124" s="14"/>
      <c r="X1124" s="40"/>
      <c r="Y1124" s="14"/>
    </row>
    <row r="1125" spans="18:25" x14ac:dyDescent="0.35">
      <c r="R1125" s="39"/>
      <c r="S1125" s="14"/>
      <c r="U1125" s="40"/>
      <c r="V1125" s="14"/>
      <c r="X1125" s="40"/>
      <c r="Y1125" s="14"/>
    </row>
    <row r="1126" spans="18:25" x14ac:dyDescent="0.35">
      <c r="R1126" s="39"/>
      <c r="S1126" s="14"/>
      <c r="U1126" s="40"/>
      <c r="V1126" s="14"/>
      <c r="X1126" s="40"/>
      <c r="Y1126" s="14"/>
    </row>
    <row r="1127" spans="18:25" x14ac:dyDescent="0.35">
      <c r="R1127" s="39"/>
      <c r="S1127" s="14"/>
      <c r="U1127" s="40"/>
      <c r="V1127" s="14"/>
      <c r="X1127" s="40"/>
      <c r="Y1127" s="14"/>
    </row>
    <row r="1128" spans="18:25" x14ac:dyDescent="0.35">
      <c r="R1128" s="39"/>
      <c r="S1128" s="14"/>
      <c r="U1128" s="40"/>
      <c r="V1128" s="14"/>
      <c r="X1128" s="40"/>
      <c r="Y1128" s="14"/>
    </row>
    <row r="1129" spans="18:25" x14ac:dyDescent="0.35">
      <c r="R1129" s="39"/>
      <c r="S1129" s="14"/>
      <c r="U1129" s="40"/>
      <c r="V1129" s="14"/>
      <c r="X1129" s="40"/>
      <c r="Y1129" s="14"/>
    </row>
    <row r="1130" spans="18:25" x14ac:dyDescent="0.35">
      <c r="R1130" s="39"/>
      <c r="S1130" s="14"/>
      <c r="U1130" s="40"/>
      <c r="V1130" s="14"/>
      <c r="X1130" s="40"/>
      <c r="Y1130" s="14"/>
    </row>
    <row r="1131" spans="18:25" x14ac:dyDescent="0.35">
      <c r="R1131" s="39"/>
      <c r="S1131" s="14"/>
      <c r="U1131" s="40"/>
      <c r="V1131" s="14"/>
      <c r="X1131" s="40"/>
      <c r="Y1131" s="14"/>
    </row>
    <row r="1132" spans="18:25" x14ac:dyDescent="0.35">
      <c r="R1132" s="39"/>
      <c r="S1132" s="14"/>
      <c r="U1132" s="40"/>
      <c r="V1132" s="14"/>
      <c r="X1132" s="40"/>
      <c r="Y1132" s="14"/>
    </row>
    <row r="1133" spans="18:25" x14ac:dyDescent="0.35">
      <c r="R1133" s="39"/>
      <c r="S1133" s="14"/>
      <c r="U1133" s="40"/>
      <c r="V1133" s="14"/>
      <c r="X1133" s="40"/>
      <c r="Y1133" s="14"/>
    </row>
    <row r="1134" spans="18:25" x14ac:dyDescent="0.35">
      <c r="R1134" s="39"/>
      <c r="S1134" s="14"/>
      <c r="U1134" s="40"/>
      <c r="V1134" s="14"/>
      <c r="X1134" s="40"/>
      <c r="Y1134" s="14"/>
    </row>
    <row r="1135" spans="18:25" x14ac:dyDescent="0.35">
      <c r="R1135" s="39"/>
      <c r="S1135" s="14"/>
      <c r="U1135" s="40"/>
      <c r="V1135" s="14"/>
      <c r="X1135" s="40"/>
      <c r="Y1135" s="14"/>
    </row>
    <row r="1136" spans="18:25" x14ac:dyDescent="0.35">
      <c r="R1136" s="39"/>
      <c r="S1136" s="14"/>
      <c r="U1136" s="40"/>
      <c r="V1136" s="14"/>
      <c r="X1136" s="40"/>
      <c r="Y1136" s="14"/>
    </row>
    <row r="1137" spans="18:25" x14ac:dyDescent="0.35">
      <c r="R1137" s="39"/>
      <c r="S1137" s="14"/>
      <c r="U1137" s="40"/>
      <c r="V1137" s="14"/>
      <c r="X1137" s="40"/>
      <c r="Y1137" s="14"/>
    </row>
    <row r="1138" spans="18:25" x14ac:dyDescent="0.35">
      <c r="R1138" s="39"/>
      <c r="S1138" s="14"/>
      <c r="U1138" s="40"/>
      <c r="V1138" s="14"/>
      <c r="X1138" s="40"/>
      <c r="Y1138" s="14"/>
    </row>
    <row r="1139" spans="18:25" x14ac:dyDescent="0.35">
      <c r="R1139" s="39"/>
      <c r="S1139" s="14"/>
      <c r="U1139" s="40"/>
      <c r="V1139" s="14"/>
      <c r="X1139" s="40"/>
      <c r="Y1139" s="14"/>
    </row>
    <row r="1140" spans="18:25" x14ac:dyDescent="0.35">
      <c r="R1140" s="39"/>
      <c r="S1140" s="14"/>
      <c r="U1140" s="40"/>
      <c r="V1140" s="14"/>
      <c r="X1140" s="40"/>
      <c r="Y1140" s="14"/>
    </row>
    <row r="1141" spans="18:25" x14ac:dyDescent="0.35">
      <c r="R1141" s="39"/>
      <c r="S1141" s="14"/>
      <c r="U1141" s="40"/>
      <c r="V1141" s="14"/>
      <c r="X1141" s="40"/>
      <c r="Y1141" s="14"/>
    </row>
    <row r="1142" spans="18:25" x14ac:dyDescent="0.35">
      <c r="R1142" s="39"/>
      <c r="S1142" s="14"/>
      <c r="U1142" s="40"/>
      <c r="V1142" s="14"/>
      <c r="X1142" s="40"/>
      <c r="Y1142" s="14"/>
    </row>
    <row r="1143" spans="18:25" x14ac:dyDescent="0.35">
      <c r="R1143" s="39"/>
      <c r="S1143" s="14"/>
      <c r="U1143" s="40"/>
      <c r="V1143" s="14"/>
      <c r="X1143" s="40"/>
      <c r="Y1143" s="14"/>
    </row>
    <row r="1144" spans="18:25" x14ac:dyDescent="0.35">
      <c r="R1144" s="39"/>
      <c r="S1144" s="14"/>
      <c r="U1144" s="40"/>
      <c r="V1144" s="14"/>
      <c r="X1144" s="40"/>
      <c r="Y1144" s="14"/>
    </row>
    <row r="1145" spans="18:25" x14ac:dyDescent="0.35">
      <c r="R1145" s="39"/>
      <c r="S1145" s="14"/>
      <c r="U1145" s="40"/>
      <c r="V1145" s="14"/>
      <c r="X1145" s="40"/>
      <c r="Y1145" s="14"/>
    </row>
    <row r="1146" spans="18:25" x14ac:dyDescent="0.35">
      <c r="R1146" s="39"/>
      <c r="S1146" s="14"/>
      <c r="U1146" s="40"/>
      <c r="V1146" s="14"/>
      <c r="X1146" s="40"/>
      <c r="Y1146" s="14"/>
    </row>
    <row r="1147" spans="18:25" x14ac:dyDescent="0.35">
      <c r="R1147" s="39"/>
      <c r="S1147" s="14"/>
      <c r="U1147" s="40"/>
      <c r="V1147" s="14"/>
      <c r="X1147" s="40"/>
      <c r="Y1147" s="14"/>
    </row>
    <row r="1148" spans="18:25" x14ac:dyDescent="0.35">
      <c r="R1148" s="39"/>
      <c r="S1148" s="14"/>
      <c r="U1148" s="40"/>
      <c r="V1148" s="14"/>
      <c r="X1148" s="40"/>
      <c r="Y1148" s="14"/>
    </row>
    <row r="1149" spans="18:25" x14ac:dyDescent="0.35">
      <c r="R1149" s="39"/>
      <c r="S1149" s="14"/>
      <c r="U1149" s="40"/>
      <c r="V1149" s="14"/>
      <c r="X1149" s="40"/>
      <c r="Y1149" s="14"/>
    </row>
    <row r="1150" spans="18:25" x14ac:dyDescent="0.35">
      <c r="R1150" s="39"/>
      <c r="S1150" s="14"/>
      <c r="U1150" s="40"/>
      <c r="V1150" s="14"/>
      <c r="X1150" s="40"/>
      <c r="Y1150" s="14"/>
    </row>
    <row r="1151" spans="18:25" x14ac:dyDescent="0.35">
      <c r="R1151" s="39"/>
      <c r="S1151" s="14"/>
      <c r="U1151" s="40"/>
      <c r="V1151" s="14"/>
      <c r="X1151" s="40"/>
      <c r="Y1151" s="14"/>
    </row>
    <row r="1152" spans="18:25" x14ac:dyDescent="0.35">
      <c r="R1152" s="39"/>
      <c r="S1152" s="14"/>
      <c r="U1152" s="40"/>
      <c r="V1152" s="14"/>
      <c r="X1152" s="40"/>
      <c r="Y1152" s="14"/>
    </row>
    <row r="1153" spans="18:25" x14ac:dyDescent="0.35">
      <c r="R1153" s="39"/>
      <c r="S1153" s="14"/>
      <c r="U1153" s="40"/>
      <c r="V1153" s="14"/>
      <c r="X1153" s="40"/>
      <c r="Y1153" s="14"/>
    </row>
    <row r="1154" spans="18:25" x14ac:dyDescent="0.35">
      <c r="R1154" s="39"/>
      <c r="S1154" s="14"/>
      <c r="U1154" s="40"/>
      <c r="V1154" s="14"/>
      <c r="X1154" s="40"/>
      <c r="Y1154" s="14"/>
    </row>
    <row r="1155" spans="18:25" x14ac:dyDescent="0.35">
      <c r="R1155" s="39"/>
      <c r="S1155" s="14"/>
      <c r="U1155" s="40"/>
      <c r="V1155" s="14"/>
      <c r="X1155" s="40"/>
      <c r="Y1155" s="14"/>
    </row>
    <row r="1156" spans="18:25" x14ac:dyDescent="0.35">
      <c r="R1156" s="39"/>
      <c r="S1156" s="14"/>
      <c r="U1156" s="40"/>
      <c r="V1156" s="14"/>
      <c r="X1156" s="40"/>
      <c r="Y1156" s="14"/>
    </row>
    <row r="1157" spans="18:25" x14ac:dyDescent="0.35">
      <c r="R1157" s="39"/>
      <c r="S1157" s="14"/>
      <c r="U1157" s="40"/>
      <c r="V1157" s="14"/>
      <c r="X1157" s="40"/>
      <c r="Y1157" s="14"/>
    </row>
    <row r="1158" spans="18:25" x14ac:dyDescent="0.35">
      <c r="R1158" s="39"/>
      <c r="S1158" s="14"/>
      <c r="U1158" s="40"/>
      <c r="V1158" s="14"/>
      <c r="X1158" s="40"/>
      <c r="Y1158" s="14"/>
    </row>
    <row r="1159" spans="18:25" x14ac:dyDescent="0.35">
      <c r="R1159" s="39"/>
      <c r="S1159" s="14"/>
      <c r="U1159" s="40"/>
      <c r="V1159" s="14"/>
      <c r="X1159" s="40"/>
      <c r="Y1159" s="14"/>
    </row>
    <row r="1160" spans="18:25" x14ac:dyDescent="0.35">
      <c r="R1160" s="39"/>
      <c r="S1160" s="14"/>
      <c r="U1160" s="40"/>
      <c r="V1160" s="14"/>
      <c r="X1160" s="40"/>
      <c r="Y1160" s="14"/>
    </row>
    <row r="1161" spans="18:25" x14ac:dyDescent="0.35">
      <c r="R1161" s="39"/>
      <c r="S1161" s="14"/>
      <c r="U1161" s="40"/>
      <c r="V1161" s="14"/>
      <c r="X1161" s="40"/>
      <c r="Y1161" s="14"/>
    </row>
    <row r="1162" spans="18:25" x14ac:dyDescent="0.35">
      <c r="R1162" s="39"/>
      <c r="S1162" s="14"/>
      <c r="U1162" s="40"/>
      <c r="V1162" s="14"/>
      <c r="X1162" s="40"/>
      <c r="Y1162" s="14"/>
    </row>
    <row r="1163" spans="18:25" x14ac:dyDescent="0.35">
      <c r="R1163" s="39"/>
      <c r="S1163" s="14"/>
      <c r="U1163" s="40"/>
      <c r="V1163" s="14"/>
      <c r="X1163" s="40"/>
      <c r="Y1163" s="14"/>
    </row>
    <row r="1164" spans="18:25" x14ac:dyDescent="0.35">
      <c r="R1164" s="39"/>
      <c r="S1164" s="14"/>
      <c r="U1164" s="40"/>
      <c r="V1164" s="14"/>
      <c r="X1164" s="40"/>
      <c r="Y1164" s="14"/>
    </row>
    <row r="1165" spans="18:25" x14ac:dyDescent="0.35">
      <c r="R1165" s="39"/>
      <c r="S1165" s="14"/>
      <c r="U1165" s="40"/>
      <c r="V1165" s="14"/>
      <c r="X1165" s="40"/>
      <c r="Y1165" s="14"/>
    </row>
    <row r="1166" spans="18:25" x14ac:dyDescent="0.35">
      <c r="R1166" s="39"/>
      <c r="S1166" s="14"/>
      <c r="U1166" s="40"/>
      <c r="V1166" s="14"/>
      <c r="X1166" s="40"/>
      <c r="Y1166" s="14"/>
    </row>
    <row r="1167" spans="18:25" x14ac:dyDescent="0.35">
      <c r="R1167" s="39"/>
      <c r="S1167" s="14"/>
      <c r="U1167" s="40"/>
      <c r="V1167" s="14"/>
      <c r="X1167" s="40"/>
      <c r="Y1167" s="14"/>
    </row>
    <row r="1168" spans="18:25" x14ac:dyDescent="0.35">
      <c r="R1168" s="39"/>
      <c r="S1168" s="14"/>
      <c r="U1168" s="40"/>
      <c r="V1168" s="14"/>
      <c r="X1168" s="40"/>
      <c r="Y1168" s="14"/>
    </row>
    <row r="1169" spans="18:25" x14ac:dyDescent="0.35">
      <c r="R1169" s="39"/>
      <c r="S1169" s="14"/>
      <c r="U1169" s="40"/>
      <c r="V1169" s="14"/>
      <c r="X1169" s="40"/>
      <c r="Y1169" s="14"/>
    </row>
    <row r="1170" spans="18:25" x14ac:dyDescent="0.35">
      <c r="R1170" s="39"/>
      <c r="S1170" s="14"/>
      <c r="U1170" s="40"/>
      <c r="V1170" s="14"/>
      <c r="X1170" s="40"/>
      <c r="Y1170" s="14"/>
    </row>
    <row r="1171" spans="18:25" x14ac:dyDescent="0.35">
      <c r="R1171" s="39"/>
      <c r="S1171" s="14"/>
      <c r="U1171" s="40"/>
      <c r="V1171" s="14"/>
      <c r="X1171" s="40"/>
      <c r="Y1171" s="14"/>
    </row>
    <row r="1172" spans="18:25" x14ac:dyDescent="0.35">
      <c r="R1172" s="39"/>
      <c r="S1172" s="14"/>
      <c r="U1172" s="40"/>
      <c r="V1172" s="14"/>
      <c r="X1172" s="40"/>
      <c r="Y1172" s="14"/>
    </row>
    <row r="1173" spans="18:25" x14ac:dyDescent="0.35">
      <c r="R1173" s="39"/>
      <c r="S1173" s="14"/>
      <c r="U1173" s="40"/>
      <c r="V1173" s="14"/>
      <c r="X1173" s="40"/>
      <c r="Y1173" s="14"/>
    </row>
    <row r="1174" spans="18:25" x14ac:dyDescent="0.35">
      <c r="R1174" s="39"/>
      <c r="S1174" s="14"/>
      <c r="U1174" s="40"/>
      <c r="V1174" s="14"/>
      <c r="X1174" s="40"/>
      <c r="Y1174" s="14"/>
    </row>
    <row r="1175" spans="18:25" x14ac:dyDescent="0.35">
      <c r="R1175" s="39"/>
      <c r="S1175" s="14"/>
      <c r="U1175" s="40"/>
      <c r="V1175" s="14"/>
      <c r="X1175" s="40"/>
      <c r="Y1175" s="14"/>
    </row>
    <row r="1176" spans="18:25" x14ac:dyDescent="0.35">
      <c r="R1176" s="39"/>
      <c r="S1176" s="14"/>
      <c r="U1176" s="40"/>
      <c r="V1176" s="14"/>
      <c r="X1176" s="40"/>
      <c r="Y1176" s="14"/>
    </row>
    <row r="1177" spans="18:25" x14ac:dyDescent="0.35">
      <c r="R1177" s="39"/>
      <c r="S1177" s="14"/>
      <c r="U1177" s="40"/>
      <c r="V1177" s="14"/>
      <c r="X1177" s="40"/>
      <c r="Y1177" s="14"/>
    </row>
    <row r="1178" spans="18:25" x14ac:dyDescent="0.35">
      <c r="R1178" s="39"/>
      <c r="S1178" s="14"/>
      <c r="U1178" s="40"/>
      <c r="V1178" s="14"/>
      <c r="X1178" s="40"/>
      <c r="Y1178" s="14"/>
    </row>
    <row r="1179" spans="18:25" x14ac:dyDescent="0.35">
      <c r="R1179" s="39"/>
      <c r="S1179" s="14"/>
      <c r="U1179" s="40"/>
      <c r="V1179" s="14"/>
      <c r="X1179" s="40"/>
      <c r="Y1179" s="14"/>
    </row>
    <row r="1180" spans="18:25" x14ac:dyDescent="0.35">
      <c r="R1180" s="39"/>
      <c r="S1180" s="14"/>
      <c r="U1180" s="40"/>
      <c r="V1180" s="14"/>
      <c r="X1180" s="40"/>
      <c r="Y1180" s="14"/>
    </row>
    <row r="1181" spans="18:25" x14ac:dyDescent="0.35">
      <c r="R1181" s="39"/>
      <c r="S1181" s="14"/>
      <c r="U1181" s="40"/>
      <c r="V1181" s="14"/>
      <c r="X1181" s="40"/>
      <c r="Y1181" s="14"/>
    </row>
    <row r="1182" spans="18:25" x14ac:dyDescent="0.35">
      <c r="R1182" s="39"/>
      <c r="S1182" s="14"/>
      <c r="U1182" s="40"/>
      <c r="V1182" s="14"/>
      <c r="X1182" s="40"/>
      <c r="Y1182" s="14"/>
    </row>
    <row r="1183" spans="18:25" x14ac:dyDescent="0.35">
      <c r="R1183" s="39"/>
      <c r="S1183" s="14"/>
      <c r="U1183" s="40"/>
      <c r="V1183" s="14"/>
      <c r="X1183" s="40"/>
      <c r="Y1183" s="14"/>
    </row>
    <row r="1184" spans="18:25" x14ac:dyDescent="0.35">
      <c r="R1184" s="39"/>
      <c r="S1184" s="14"/>
      <c r="U1184" s="40"/>
      <c r="V1184" s="14"/>
      <c r="X1184" s="40"/>
      <c r="Y1184" s="14"/>
    </row>
    <row r="1185" spans="18:25" x14ac:dyDescent="0.35">
      <c r="R1185" s="39"/>
      <c r="S1185" s="14"/>
      <c r="U1185" s="40"/>
      <c r="V1185" s="14"/>
      <c r="X1185" s="40"/>
      <c r="Y1185" s="14"/>
    </row>
    <row r="1186" spans="18:25" x14ac:dyDescent="0.35">
      <c r="R1186" s="39"/>
      <c r="S1186" s="14"/>
      <c r="U1186" s="40"/>
      <c r="V1186" s="14"/>
      <c r="X1186" s="40"/>
      <c r="Y1186" s="14"/>
    </row>
    <row r="1187" spans="18:25" x14ac:dyDescent="0.35">
      <c r="R1187" s="39"/>
      <c r="S1187" s="14"/>
      <c r="U1187" s="40"/>
      <c r="V1187" s="14"/>
      <c r="X1187" s="40"/>
      <c r="Y1187" s="14"/>
    </row>
    <row r="1188" spans="18:25" x14ac:dyDescent="0.35">
      <c r="R1188" s="39"/>
      <c r="S1188" s="14"/>
      <c r="U1188" s="40"/>
      <c r="V1188" s="14"/>
      <c r="X1188" s="40"/>
      <c r="Y1188" s="14"/>
    </row>
    <row r="1189" spans="18:25" x14ac:dyDescent="0.35">
      <c r="R1189" s="39"/>
      <c r="S1189" s="14"/>
      <c r="U1189" s="40"/>
      <c r="V1189" s="14"/>
      <c r="X1189" s="40"/>
      <c r="Y1189" s="14"/>
    </row>
    <row r="1190" spans="18:25" x14ac:dyDescent="0.35">
      <c r="R1190" s="39"/>
      <c r="S1190" s="14"/>
      <c r="U1190" s="40"/>
      <c r="V1190" s="14"/>
      <c r="X1190" s="40"/>
      <c r="Y1190" s="14"/>
    </row>
    <row r="1191" spans="18:25" x14ac:dyDescent="0.35">
      <c r="R1191" s="39"/>
      <c r="S1191" s="14"/>
      <c r="U1191" s="40"/>
      <c r="V1191" s="14"/>
      <c r="X1191" s="40"/>
      <c r="Y1191" s="14"/>
    </row>
    <row r="1192" spans="18:25" x14ac:dyDescent="0.35">
      <c r="R1192" s="39"/>
      <c r="S1192" s="14"/>
      <c r="U1192" s="40"/>
      <c r="V1192" s="14"/>
      <c r="X1192" s="40"/>
      <c r="Y1192" s="14"/>
    </row>
    <row r="1193" spans="18:25" x14ac:dyDescent="0.35">
      <c r="R1193" s="39"/>
      <c r="S1193" s="14"/>
      <c r="U1193" s="40"/>
      <c r="V1193" s="14"/>
      <c r="X1193" s="40"/>
      <c r="Y1193" s="14"/>
    </row>
    <row r="1194" spans="18:25" x14ac:dyDescent="0.35">
      <c r="R1194" s="39"/>
      <c r="S1194" s="14"/>
      <c r="U1194" s="40"/>
      <c r="V1194" s="14"/>
      <c r="X1194" s="40"/>
      <c r="Y1194" s="14"/>
    </row>
    <row r="1195" spans="18:25" x14ac:dyDescent="0.35">
      <c r="R1195" s="39"/>
      <c r="S1195" s="14"/>
      <c r="U1195" s="40"/>
      <c r="V1195" s="14"/>
      <c r="X1195" s="40"/>
      <c r="Y1195" s="14"/>
    </row>
    <row r="1196" spans="18:25" x14ac:dyDescent="0.35">
      <c r="R1196" s="39"/>
      <c r="S1196" s="14"/>
      <c r="U1196" s="40"/>
      <c r="V1196" s="14"/>
      <c r="X1196" s="40"/>
      <c r="Y1196" s="14"/>
    </row>
    <row r="1197" spans="18:25" x14ac:dyDescent="0.35">
      <c r="R1197" s="39"/>
      <c r="S1197" s="14"/>
      <c r="U1197" s="40"/>
      <c r="V1197" s="14"/>
      <c r="X1197" s="40"/>
      <c r="Y1197" s="14"/>
    </row>
    <row r="1198" spans="18:25" x14ac:dyDescent="0.35">
      <c r="R1198" s="39"/>
      <c r="S1198" s="14"/>
      <c r="U1198" s="40"/>
      <c r="V1198" s="14"/>
      <c r="X1198" s="40"/>
      <c r="Y1198" s="14"/>
    </row>
    <row r="1199" spans="18:25" x14ac:dyDescent="0.35">
      <c r="R1199" s="39"/>
      <c r="S1199" s="14"/>
      <c r="U1199" s="40"/>
      <c r="V1199" s="14"/>
      <c r="X1199" s="40"/>
      <c r="Y1199" s="14"/>
    </row>
    <row r="1200" spans="18:25" x14ac:dyDescent="0.35">
      <c r="R1200" s="39"/>
      <c r="S1200" s="14"/>
      <c r="U1200" s="40"/>
      <c r="V1200" s="14"/>
      <c r="X1200" s="40"/>
      <c r="Y1200" s="14"/>
    </row>
    <row r="1201" spans="18:25" x14ac:dyDescent="0.35">
      <c r="R1201" s="39"/>
      <c r="S1201" s="14"/>
      <c r="U1201" s="40"/>
      <c r="V1201" s="14"/>
      <c r="X1201" s="40"/>
      <c r="Y1201" s="14"/>
    </row>
    <row r="1202" spans="18:25" x14ac:dyDescent="0.35">
      <c r="R1202" s="39"/>
      <c r="S1202" s="14"/>
      <c r="U1202" s="40"/>
      <c r="V1202" s="14"/>
      <c r="X1202" s="40"/>
      <c r="Y1202" s="14"/>
    </row>
    <row r="1203" spans="18:25" x14ac:dyDescent="0.35">
      <c r="R1203" s="39"/>
      <c r="S1203" s="14"/>
      <c r="U1203" s="40"/>
      <c r="V1203" s="14"/>
      <c r="X1203" s="40"/>
      <c r="Y1203" s="14"/>
    </row>
    <row r="1204" spans="18:25" x14ac:dyDescent="0.35">
      <c r="R1204" s="39"/>
      <c r="S1204" s="14"/>
      <c r="U1204" s="40"/>
      <c r="V1204" s="14"/>
      <c r="X1204" s="40"/>
      <c r="Y1204" s="14"/>
    </row>
    <row r="1205" spans="18:25" x14ac:dyDescent="0.35">
      <c r="R1205" s="39"/>
      <c r="S1205" s="14"/>
      <c r="U1205" s="40"/>
      <c r="V1205" s="14"/>
      <c r="X1205" s="40"/>
      <c r="Y1205" s="14"/>
    </row>
    <row r="1206" spans="18:25" x14ac:dyDescent="0.35">
      <c r="R1206" s="39"/>
      <c r="S1206" s="14"/>
      <c r="U1206" s="40"/>
      <c r="V1206" s="14"/>
      <c r="X1206" s="40"/>
      <c r="Y1206" s="14"/>
    </row>
    <row r="1207" spans="18:25" x14ac:dyDescent="0.35">
      <c r="R1207" s="39"/>
      <c r="S1207" s="14"/>
      <c r="U1207" s="40"/>
      <c r="V1207" s="14"/>
      <c r="X1207" s="40"/>
      <c r="Y1207" s="14"/>
    </row>
    <row r="1208" spans="18:25" x14ac:dyDescent="0.35">
      <c r="R1208" s="39"/>
      <c r="S1208" s="14"/>
      <c r="U1208" s="40"/>
      <c r="V1208" s="14"/>
      <c r="X1208" s="40"/>
      <c r="Y1208" s="14"/>
    </row>
    <row r="1209" spans="18:25" x14ac:dyDescent="0.35">
      <c r="R1209" s="39"/>
      <c r="S1209" s="14"/>
      <c r="U1209" s="40"/>
      <c r="V1209" s="14"/>
      <c r="X1209" s="40"/>
      <c r="Y1209" s="14"/>
    </row>
    <row r="1210" spans="18:25" x14ac:dyDescent="0.35">
      <c r="R1210" s="39"/>
      <c r="S1210" s="14"/>
      <c r="U1210" s="40"/>
      <c r="V1210" s="14"/>
      <c r="X1210" s="40"/>
      <c r="Y1210" s="14"/>
    </row>
    <row r="1211" spans="18:25" x14ac:dyDescent="0.35">
      <c r="R1211" s="39"/>
      <c r="S1211" s="14"/>
      <c r="U1211" s="40"/>
      <c r="V1211" s="14"/>
      <c r="X1211" s="40"/>
      <c r="Y1211" s="14"/>
    </row>
    <row r="1212" spans="18:25" x14ac:dyDescent="0.35">
      <c r="R1212" s="39"/>
      <c r="S1212" s="14"/>
      <c r="U1212" s="40"/>
      <c r="V1212" s="14"/>
      <c r="X1212" s="40"/>
      <c r="Y1212" s="14"/>
    </row>
    <row r="1213" spans="18:25" x14ac:dyDescent="0.35">
      <c r="R1213" s="39"/>
      <c r="S1213" s="14"/>
      <c r="U1213" s="40"/>
      <c r="V1213" s="14"/>
      <c r="X1213" s="40"/>
      <c r="Y1213" s="14"/>
    </row>
    <row r="1214" spans="18:25" x14ac:dyDescent="0.35">
      <c r="R1214" s="39"/>
      <c r="S1214" s="14"/>
      <c r="U1214" s="40"/>
      <c r="V1214" s="14"/>
      <c r="X1214" s="40"/>
      <c r="Y1214" s="14"/>
    </row>
    <row r="1215" spans="18:25" x14ac:dyDescent="0.35">
      <c r="R1215" s="39"/>
      <c r="S1215" s="14"/>
      <c r="U1215" s="40"/>
      <c r="V1215" s="14"/>
      <c r="X1215" s="40"/>
      <c r="Y1215" s="14"/>
    </row>
    <row r="1216" spans="18:25" x14ac:dyDescent="0.35">
      <c r="R1216" s="39"/>
      <c r="S1216" s="14"/>
      <c r="U1216" s="40"/>
      <c r="V1216" s="14"/>
      <c r="X1216" s="40"/>
      <c r="Y1216" s="14"/>
    </row>
    <row r="1217" spans="18:25" x14ac:dyDescent="0.35">
      <c r="R1217" s="39"/>
      <c r="S1217" s="14"/>
      <c r="U1217" s="40"/>
      <c r="V1217" s="14"/>
      <c r="X1217" s="40"/>
      <c r="Y1217" s="14"/>
    </row>
    <row r="1218" spans="18:25" x14ac:dyDescent="0.35">
      <c r="R1218" s="39"/>
      <c r="S1218" s="14"/>
      <c r="U1218" s="40"/>
      <c r="V1218" s="14"/>
      <c r="X1218" s="40"/>
      <c r="Y1218" s="14"/>
    </row>
    <row r="1219" spans="18:25" x14ac:dyDescent="0.35">
      <c r="R1219" s="39"/>
      <c r="S1219" s="14"/>
      <c r="U1219" s="40"/>
      <c r="V1219" s="14"/>
      <c r="X1219" s="40"/>
      <c r="Y1219" s="14"/>
    </row>
    <row r="1220" spans="18:25" x14ac:dyDescent="0.35">
      <c r="R1220" s="39"/>
      <c r="S1220" s="14"/>
      <c r="U1220" s="40"/>
      <c r="V1220" s="14"/>
      <c r="X1220" s="40"/>
      <c r="Y1220" s="14"/>
    </row>
    <row r="1221" spans="18:25" x14ac:dyDescent="0.35">
      <c r="R1221" s="39"/>
      <c r="S1221" s="14"/>
      <c r="U1221" s="40"/>
      <c r="V1221" s="14"/>
      <c r="X1221" s="40"/>
      <c r="Y1221" s="14"/>
    </row>
    <row r="1222" spans="18:25" x14ac:dyDescent="0.35">
      <c r="R1222" s="39"/>
      <c r="S1222" s="14"/>
      <c r="U1222" s="40"/>
      <c r="V1222" s="14"/>
      <c r="X1222" s="40"/>
      <c r="Y1222" s="14"/>
    </row>
    <row r="1223" spans="18:25" x14ac:dyDescent="0.35">
      <c r="R1223" s="39"/>
      <c r="S1223" s="14"/>
      <c r="U1223" s="40"/>
      <c r="V1223" s="14"/>
      <c r="X1223" s="40"/>
      <c r="Y1223" s="14"/>
    </row>
    <row r="1224" spans="18:25" x14ac:dyDescent="0.35">
      <c r="R1224" s="39"/>
      <c r="S1224" s="14"/>
      <c r="U1224" s="40"/>
      <c r="V1224" s="14"/>
      <c r="X1224" s="40"/>
      <c r="Y1224" s="14"/>
    </row>
    <row r="1225" spans="18:25" x14ac:dyDescent="0.35">
      <c r="R1225" s="39"/>
      <c r="S1225" s="14"/>
      <c r="U1225" s="40"/>
      <c r="V1225" s="14"/>
      <c r="X1225" s="40"/>
      <c r="Y1225" s="14"/>
    </row>
    <row r="1226" spans="18:25" x14ac:dyDescent="0.35">
      <c r="R1226" s="39"/>
      <c r="S1226" s="14"/>
      <c r="U1226" s="40"/>
      <c r="V1226" s="14"/>
      <c r="X1226" s="40"/>
      <c r="Y1226" s="14"/>
    </row>
    <row r="1227" spans="18:25" x14ac:dyDescent="0.35">
      <c r="R1227" s="39"/>
      <c r="S1227" s="14"/>
      <c r="U1227" s="40"/>
      <c r="V1227" s="14"/>
      <c r="X1227" s="40"/>
      <c r="Y1227" s="14"/>
    </row>
    <row r="1228" spans="18:25" x14ac:dyDescent="0.35">
      <c r="R1228" s="39"/>
      <c r="S1228" s="14"/>
      <c r="U1228" s="40"/>
      <c r="V1228" s="14"/>
      <c r="X1228" s="40"/>
      <c r="Y1228" s="14"/>
    </row>
    <row r="1229" spans="18:25" x14ac:dyDescent="0.35">
      <c r="R1229" s="39"/>
      <c r="S1229" s="14"/>
      <c r="U1229" s="40"/>
      <c r="V1229" s="14"/>
      <c r="X1229" s="40"/>
      <c r="Y1229" s="14"/>
    </row>
    <row r="1230" spans="18:25" x14ac:dyDescent="0.35">
      <c r="R1230" s="39"/>
      <c r="S1230" s="14"/>
      <c r="U1230" s="40"/>
      <c r="V1230" s="14"/>
      <c r="X1230" s="40"/>
      <c r="Y1230" s="14"/>
    </row>
    <row r="1231" spans="18:25" x14ac:dyDescent="0.35">
      <c r="R1231" s="39"/>
      <c r="S1231" s="14"/>
      <c r="U1231" s="40"/>
      <c r="V1231" s="14"/>
      <c r="X1231" s="40"/>
      <c r="Y1231" s="14"/>
    </row>
    <row r="1232" spans="18:25" x14ac:dyDescent="0.35">
      <c r="R1232" s="39"/>
      <c r="S1232" s="14"/>
      <c r="U1232" s="40"/>
      <c r="V1232" s="14"/>
      <c r="X1232" s="40"/>
      <c r="Y1232" s="14"/>
    </row>
    <row r="1233" spans="18:25" x14ac:dyDescent="0.35">
      <c r="R1233" s="39"/>
      <c r="S1233" s="14"/>
      <c r="U1233" s="40"/>
      <c r="V1233" s="14"/>
      <c r="X1233" s="40"/>
      <c r="Y1233" s="14"/>
    </row>
    <row r="1234" spans="18:25" x14ac:dyDescent="0.35">
      <c r="R1234" s="39"/>
      <c r="S1234" s="14"/>
      <c r="U1234" s="40"/>
      <c r="V1234" s="14"/>
      <c r="X1234" s="40"/>
      <c r="Y1234" s="14"/>
    </row>
    <row r="1235" spans="18:25" x14ac:dyDescent="0.35">
      <c r="R1235" s="39"/>
      <c r="S1235" s="14"/>
      <c r="U1235" s="40"/>
      <c r="V1235" s="14"/>
      <c r="X1235" s="40"/>
      <c r="Y1235" s="14"/>
    </row>
    <row r="1236" spans="18:25" x14ac:dyDescent="0.35">
      <c r="R1236" s="39"/>
      <c r="S1236" s="14"/>
      <c r="U1236" s="40"/>
      <c r="V1236" s="14"/>
      <c r="X1236" s="40"/>
      <c r="Y1236" s="14"/>
    </row>
    <row r="1237" spans="18:25" x14ac:dyDescent="0.35">
      <c r="R1237" s="39"/>
      <c r="S1237" s="14"/>
      <c r="U1237" s="40"/>
      <c r="V1237" s="14"/>
      <c r="X1237" s="40"/>
      <c r="Y1237" s="14"/>
    </row>
    <row r="1238" spans="18:25" x14ac:dyDescent="0.35">
      <c r="R1238" s="39"/>
      <c r="S1238" s="14"/>
      <c r="U1238" s="40"/>
      <c r="V1238" s="14"/>
      <c r="X1238" s="40"/>
      <c r="Y1238" s="14"/>
    </row>
    <row r="1239" spans="18:25" x14ac:dyDescent="0.35">
      <c r="R1239" s="39"/>
      <c r="S1239" s="14"/>
      <c r="U1239" s="40"/>
      <c r="V1239" s="14"/>
      <c r="X1239" s="40"/>
      <c r="Y1239" s="14"/>
    </row>
    <row r="1240" spans="18:25" x14ac:dyDescent="0.35">
      <c r="R1240" s="39"/>
      <c r="S1240" s="14"/>
      <c r="U1240" s="40"/>
      <c r="V1240" s="14"/>
      <c r="X1240" s="40"/>
      <c r="Y1240" s="14"/>
    </row>
    <row r="1241" spans="18:25" x14ac:dyDescent="0.35">
      <c r="R1241" s="39"/>
      <c r="S1241" s="14"/>
      <c r="U1241" s="40"/>
      <c r="V1241" s="14"/>
      <c r="X1241" s="40"/>
      <c r="Y1241" s="14"/>
    </row>
    <row r="1242" spans="18:25" x14ac:dyDescent="0.35">
      <c r="R1242" s="39"/>
      <c r="S1242" s="14"/>
      <c r="U1242" s="40"/>
      <c r="V1242" s="14"/>
      <c r="X1242" s="40"/>
      <c r="Y1242" s="14"/>
    </row>
    <row r="1243" spans="18:25" x14ac:dyDescent="0.35">
      <c r="R1243" s="39"/>
      <c r="S1243" s="14"/>
      <c r="U1243" s="40"/>
      <c r="V1243" s="14"/>
      <c r="X1243" s="40"/>
      <c r="Y1243" s="14"/>
    </row>
    <row r="1244" spans="18:25" x14ac:dyDescent="0.35">
      <c r="R1244" s="39"/>
      <c r="S1244" s="14"/>
      <c r="U1244" s="40"/>
      <c r="V1244" s="14"/>
      <c r="X1244" s="40"/>
      <c r="Y1244" s="14"/>
    </row>
    <row r="1245" spans="18:25" x14ac:dyDescent="0.35">
      <c r="R1245" s="39"/>
      <c r="S1245" s="14"/>
      <c r="U1245" s="40"/>
      <c r="V1245" s="14"/>
      <c r="X1245" s="40"/>
      <c r="Y1245" s="14"/>
    </row>
    <row r="1246" spans="18:25" x14ac:dyDescent="0.35">
      <c r="R1246" s="39"/>
      <c r="S1246" s="14"/>
      <c r="U1246" s="40"/>
      <c r="V1246" s="14"/>
      <c r="X1246" s="40"/>
      <c r="Y1246" s="14"/>
    </row>
    <row r="1247" spans="18:25" x14ac:dyDescent="0.35">
      <c r="R1247" s="39"/>
      <c r="S1247" s="14"/>
      <c r="U1247" s="40"/>
      <c r="V1247" s="14"/>
      <c r="X1247" s="40"/>
      <c r="Y1247" s="14"/>
    </row>
    <row r="1248" spans="18:25" x14ac:dyDescent="0.35">
      <c r="R1248" s="39"/>
      <c r="S1248" s="14"/>
      <c r="U1248" s="40"/>
      <c r="V1248" s="14"/>
      <c r="X1248" s="40"/>
      <c r="Y1248" s="14"/>
    </row>
    <row r="1249" spans="18:25" x14ac:dyDescent="0.35">
      <c r="R1249" s="39"/>
      <c r="S1249" s="14"/>
      <c r="U1249" s="40"/>
      <c r="V1249" s="14"/>
      <c r="X1249" s="40"/>
      <c r="Y1249" s="14"/>
    </row>
    <row r="1250" spans="18:25" x14ac:dyDescent="0.35">
      <c r="R1250" s="39"/>
      <c r="S1250" s="14"/>
      <c r="U1250" s="40"/>
      <c r="V1250" s="14"/>
      <c r="X1250" s="40"/>
      <c r="Y1250" s="14"/>
    </row>
    <row r="1251" spans="18:25" x14ac:dyDescent="0.35">
      <c r="R1251" s="39"/>
      <c r="S1251" s="14"/>
      <c r="U1251" s="40"/>
      <c r="V1251" s="14"/>
      <c r="X1251" s="40"/>
      <c r="Y1251" s="14"/>
    </row>
    <row r="1252" spans="18:25" x14ac:dyDescent="0.35">
      <c r="R1252" s="39"/>
      <c r="S1252" s="14"/>
      <c r="U1252" s="40"/>
      <c r="V1252" s="14"/>
      <c r="X1252" s="40"/>
      <c r="Y1252" s="14"/>
    </row>
    <row r="1253" spans="18:25" x14ac:dyDescent="0.35">
      <c r="R1253" s="39"/>
      <c r="S1253" s="14"/>
      <c r="U1253" s="40"/>
      <c r="V1253" s="14"/>
      <c r="X1253" s="40"/>
      <c r="Y1253" s="14"/>
    </row>
    <row r="1254" spans="18:25" x14ac:dyDescent="0.35">
      <c r="R1254" s="39"/>
      <c r="S1254" s="14"/>
      <c r="U1254" s="40"/>
      <c r="V1254" s="14"/>
      <c r="X1254" s="40"/>
      <c r="Y1254" s="14"/>
    </row>
    <row r="1255" spans="18:25" x14ac:dyDescent="0.35">
      <c r="R1255" s="39"/>
      <c r="S1255" s="14"/>
      <c r="U1255" s="40"/>
      <c r="V1255" s="14"/>
      <c r="X1255" s="40"/>
      <c r="Y1255" s="14"/>
    </row>
    <row r="1256" spans="18:25" x14ac:dyDescent="0.35">
      <c r="R1256" s="39"/>
      <c r="S1256" s="14"/>
      <c r="U1256" s="40"/>
      <c r="V1256" s="14"/>
      <c r="X1256" s="40"/>
      <c r="Y1256" s="14"/>
    </row>
    <row r="1257" spans="18:25" x14ac:dyDescent="0.35">
      <c r="R1257" s="39"/>
      <c r="S1257" s="14"/>
      <c r="U1257" s="40"/>
      <c r="V1257" s="14"/>
      <c r="X1257" s="40"/>
      <c r="Y1257" s="14"/>
    </row>
    <row r="1258" spans="18:25" x14ac:dyDescent="0.35">
      <c r="R1258" s="39"/>
      <c r="S1258" s="14"/>
      <c r="U1258" s="40"/>
      <c r="V1258" s="14"/>
      <c r="X1258" s="40"/>
      <c r="Y1258" s="14"/>
    </row>
    <row r="1259" spans="18:25" x14ac:dyDescent="0.35">
      <c r="R1259" s="39"/>
      <c r="S1259" s="14"/>
      <c r="U1259" s="40"/>
      <c r="V1259" s="14"/>
      <c r="X1259" s="40"/>
      <c r="Y1259" s="14"/>
    </row>
    <row r="1260" spans="18:25" x14ac:dyDescent="0.35">
      <c r="R1260" s="39"/>
      <c r="S1260" s="14"/>
      <c r="U1260" s="40"/>
      <c r="V1260" s="14"/>
      <c r="X1260" s="40"/>
      <c r="Y1260" s="14"/>
    </row>
    <row r="1261" spans="18:25" x14ac:dyDescent="0.35">
      <c r="R1261" s="39"/>
      <c r="S1261" s="14"/>
      <c r="U1261" s="40"/>
      <c r="V1261" s="14"/>
      <c r="X1261" s="40"/>
      <c r="Y1261" s="14"/>
    </row>
    <row r="1262" spans="18:25" x14ac:dyDescent="0.35">
      <c r="R1262" s="39"/>
      <c r="S1262" s="14"/>
      <c r="U1262" s="40"/>
      <c r="V1262" s="14"/>
      <c r="X1262" s="40"/>
      <c r="Y1262" s="14"/>
    </row>
    <row r="1263" spans="18:25" x14ac:dyDescent="0.35">
      <c r="R1263" s="39"/>
      <c r="S1263" s="14"/>
      <c r="U1263" s="40"/>
      <c r="V1263" s="14"/>
      <c r="X1263" s="40"/>
      <c r="Y1263" s="14"/>
    </row>
    <row r="1264" spans="18:25" x14ac:dyDescent="0.35">
      <c r="R1264" s="39"/>
      <c r="S1264" s="14"/>
      <c r="U1264" s="40"/>
      <c r="V1264" s="14"/>
      <c r="X1264" s="40"/>
      <c r="Y1264" s="14"/>
    </row>
    <row r="1265" spans="18:25" x14ac:dyDescent="0.35">
      <c r="R1265" s="39"/>
      <c r="S1265" s="14"/>
      <c r="U1265" s="40"/>
      <c r="V1265" s="14"/>
      <c r="X1265" s="40"/>
      <c r="Y1265" s="14"/>
    </row>
    <row r="1266" spans="18:25" x14ac:dyDescent="0.35">
      <c r="R1266" s="39"/>
      <c r="S1266" s="14"/>
      <c r="U1266" s="40"/>
      <c r="V1266" s="14"/>
      <c r="X1266" s="40"/>
      <c r="Y1266" s="14"/>
    </row>
    <row r="1267" spans="18:25" x14ac:dyDescent="0.35">
      <c r="R1267" s="39"/>
      <c r="S1267" s="14"/>
      <c r="U1267" s="40"/>
      <c r="V1267" s="14"/>
      <c r="X1267" s="40"/>
      <c r="Y1267" s="14"/>
    </row>
    <row r="1268" spans="18:25" x14ac:dyDescent="0.35">
      <c r="R1268" s="39"/>
      <c r="S1268" s="14"/>
      <c r="U1268" s="40"/>
      <c r="V1268" s="14"/>
      <c r="X1268" s="40"/>
      <c r="Y1268" s="14"/>
    </row>
    <row r="1269" spans="18:25" x14ac:dyDescent="0.35">
      <c r="R1269" s="39"/>
      <c r="S1269" s="14"/>
      <c r="U1269" s="40"/>
      <c r="V1269" s="14"/>
      <c r="X1269" s="40"/>
      <c r="Y1269" s="14"/>
    </row>
    <row r="1270" spans="18:25" x14ac:dyDescent="0.35">
      <c r="R1270" s="39"/>
      <c r="S1270" s="14"/>
      <c r="U1270" s="40"/>
      <c r="V1270" s="14"/>
      <c r="X1270" s="40"/>
      <c r="Y1270" s="14"/>
    </row>
    <row r="1271" spans="18:25" x14ac:dyDescent="0.35">
      <c r="R1271" s="39"/>
      <c r="S1271" s="14"/>
      <c r="U1271" s="40"/>
      <c r="V1271" s="14"/>
      <c r="X1271" s="40"/>
      <c r="Y1271" s="14"/>
    </row>
    <row r="1272" spans="18:25" x14ac:dyDescent="0.35">
      <c r="R1272" s="39"/>
      <c r="S1272" s="14"/>
      <c r="U1272" s="40"/>
      <c r="V1272" s="14"/>
      <c r="X1272" s="40"/>
      <c r="Y1272" s="14"/>
    </row>
    <row r="1273" spans="18:25" x14ac:dyDescent="0.35">
      <c r="R1273" s="39"/>
      <c r="S1273" s="14"/>
      <c r="U1273" s="40"/>
      <c r="V1273" s="14"/>
      <c r="X1273" s="40"/>
      <c r="Y1273" s="14"/>
    </row>
    <row r="1274" spans="18:25" x14ac:dyDescent="0.35">
      <c r="R1274" s="39"/>
      <c r="S1274" s="14"/>
      <c r="U1274" s="40"/>
      <c r="V1274" s="14"/>
      <c r="X1274" s="40"/>
      <c r="Y1274" s="14"/>
    </row>
    <row r="1275" spans="18:25" x14ac:dyDescent="0.35">
      <c r="R1275" s="39"/>
      <c r="S1275" s="14"/>
      <c r="U1275" s="40"/>
      <c r="V1275" s="14"/>
      <c r="X1275" s="40"/>
      <c r="Y1275" s="14"/>
    </row>
    <row r="1276" spans="18:25" x14ac:dyDescent="0.35">
      <c r="R1276" s="39"/>
      <c r="S1276" s="14"/>
      <c r="U1276" s="40"/>
      <c r="V1276" s="14"/>
      <c r="X1276" s="40"/>
      <c r="Y1276" s="14"/>
    </row>
    <row r="1277" spans="18:25" x14ac:dyDescent="0.35">
      <c r="R1277" s="39"/>
      <c r="S1277" s="14"/>
      <c r="U1277" s="40"/>
      <c r="V1277" s="14"/>
      <c r="X1277" s="40"/>
      <c r="Y1277" s="14"/>
    </row>
    <row r="1278" spans="18:25" x14ac:dyDescent="0.35">
      <c r="R1278" s="39"/>
      <c r="S1278" s="14"/>
      <c r="U1278" s="40"/>
      <c r="V1278" s="14"/>
      <c r="X1278" s="40"/>
      <c r="Y1278" s="14"/>
    </row>
    <row r="1279" spans="18:25" x14ac:dyDescent="0.35">
      <c r="R1279" s="39"/>
      <c r="S1279" s="14"/>
      <c r="U1279" s="40"/>
      <c r="V1279" s="14"/>
      <c r="X1279" s="40"/>
      <c r="Y1279" s="14"/>
    </row>
    <row r="1280" spans="18:25" x14ac:dyDescent="0.35">
      <c r="R1280" s="39"/>
      <c r="S1280" s="14"/>
      <c r="U1280" s="40"/>
      <c r="V1280" s="14"/>
      <c r="X1280" s="40"/>
      <c r="Y1280" s="14"/>
    </row>
    <row r="1281" spans="18:25" x14ac:dyDescent="0.35">
      <c r="R1281" s="39"/>
      <c r="S1281" s="14"/>
      <c r="U1281" s="40"/>
      <c r="V1281" s="14"/>
      <c r="X1281" s="40"/>
      <c r="Y1281" s="14"/>
    </row>
    <row r="1282" spans="18:25" x14ac:dyDescent="0.35">
      <c r="R1282" s="39"/>
      <c r="S1282" s="14"/>
      <c r="U1282" s="40"/>
      <c r="V1282" s="14"/>
      <c r="X1282" s="40"/>
      <c r="Y1282" s="14"/>
    </row>
    <row r="1283" spans="18:25" x14ac:dyDescent="0.35">
      <c r="R1283" s="39"/>
      <c r="S1283" s="14"/>
      <c r="U1283" s="40"/>
      <c r="V1283" s="14"/>
      <c r="X1283" s="40"/>
      <c r="Y1283" s="14"/>
    </row>
    <row r="1284" spans="18:25" x14ac:dyDescent="0.35">
      <c r="R1284" s="39"/>
      <c r="S1284" s="14"/>
      <c r="U1284" s="40"/>
      <c r="V1284" s="14"/>
      <c r="X1284" s="40"/>
      <c r="Y1284" s="14"/>
    </row>
    <row r="1285" spans="18:25" x14ac:dyDescent="0.35">
      <c r="R1285" s="39"/>
      <c r="S1285" s="14"/>
      <c r="U1285" s="40"/>
      <c r="V1285" s="14"/>
      <c r="X1285" s="40"/>
      <c r="Y1285" s="14"/>
    </row>
    <row r="1286" spans="18:25" x14ac:dyDescent="0.35">
      <c r="R1286" s="39"/>
      <c r="S1286" s="14"/>
      <c r="U1286" s="40"/>
      <c r="V1286" s="14"/>
      <c r="X1286" s="40"/>
      <c r="Y1286" s="14"/>
    </row>
    <row r="1287" spans="18:25" x14ac:dyDescent="0.35">
      <c r="R1287" s="39"/>
      <c r="S1287" s="14"/>
      <c r="U1287" s="40"/>
      <c r="V1287" s="14"/>
      <c r="X1287" s="40"/>
      <c r="Y1287" s="14"/>
    </row>
    <row r="1288" spans="18:25" x14ac:dyDescent="0.35">
      <c r="R1288" s="39"/>
      <c r="S1288" s="14"/>
      <c r="U1288" s="40"/>
      <c r="V1288" s="14"/>
      <c r="X1288" s="40"/>
      <c r="Y1288" s="14"/>
    </row>
    <row r="1289" spans="18:25" x14ac:dyDescent="0.35">
      <c r="R1289" s="39"/>
      <c r="S1289" s="14"/>
      <c r="U1289" s="40"/>
      <c r="V1289" s="14"/>
      <c r="X1289" s="40"/>
      <c r="Y1289" s="14"/>
    </row>
    <row r="1290" spans="18:25" x14ac:dyDescent="0.35">
      <c r="R1290" s="39"/>
      <c r="S1290" s="14"/>
      <c r="U1290" s="40"/>
      <c r="V1290" s="14"/>
      <c r="X1290" s="40"/>
      <c r="Y1290" s="14"/>
    </row>
    <row r="1291" spans="18:25" x14ac:dyDescent="0.35">
      <c r="R1291" s="39"/>
      <c r="S1291" s="14"/>
      <c r="U1291" s="40"/>
      <c r="V1291" s="14"/>
      <c r="X1291" s="40"/>
      <c r="Y1291" s="14"/>
    </row>
    <row r="1292" spans="18:25" x14ac:dyDescent="0.35">
      <c r="R1292" s="39"/>
      <c r="S1292" s="14"/>
      <c r="U1292" s="40"/>
      <c r="V1292" s="14"/>
      <c r="X1292" s="40"/>
      <c r="Y1292" s="14"/>
    </row>
    <row r="1293" spans="18:25" x14ac:dyDescent="0.35">
      <c r="R1293" s="39"/>
      <c r="S1293" s="14"/>
      <c r="U1293" s="40"/>
      <c r="V1293" s="14"/>
      <c r="X1293" s="40"/>
      <c r="Y1293" s="14"/>
    </row>
    <row r="1294" spans="18:25" x14ac:dyDescent="0.35">
      <c r="R1294" s="39"/>
      <c r="S1294" s="14"/>
      <c r="U1294" s="40"/>
      <c r="V1294" s="14"/>
      <c r="X1294" s="40"/>
      <c r="Y1294" s="14"/>
    </row>
    <row r="1295" spans="18:25" x14ac:dyDescent="0.35">
      <c r="R1295" s="39"/>
      <c r="S1295" s="14"/>
      <c r="U1295" s="40"/>
      <c r="V1295" s="14"/>
      <c r="X1295" s="40"/>
      <c r="Y1295" s="14"/>
    </row>
    <row r="1296" spans="18:25" x14ac:dyDescent="0.35">
      <c r="R1296" s="39"/>
      <c r="S1296" s="14"/>
      <c r="U1296" s="40"/>
      <c r="V1296" s="14"/>
      <c r="X1296" s="40"/>
      <c r="Y1296" s="14"/>
    </row>
    <row r="1297" spans="18:25" x14ac:dyDescent="0.35">
      <c r="R1297" s="39"/>
      <c r="S1297" s="14"/>
      <c r="U1297" s="40"/>
      <c r="V1297" s="14"/>
      <c r="X1297" s="40"/>
      <c r="Y1297" s="14"/>
    </row>
    <row r="1298" spans="18:25" x14ac:dyDescent="0.35">
      <c r="R1298" s="39"/>
      <c r="S1298" s="14"/>
      <c r="U1298" s="40"/>
      <c r="V1298" s="14"/>
      <c r="X1298" s="40"/>
      <c r="Y1298" s="14"/>
    </row>
    <row r="1299" spans="18:25" x14ac:dyDescent="0.35">
      <c r="R1299" s="39"/>
      <c r="S1299" s="14"/>
      <c r="U1299" s="40"/>
      <c r="V1299" s="14"/>
      <c r="X1299" s="40"/>
      <c r="Y1299" s="14"/>
    </row>
    <row r="1300" spans="18:25" x14ac:dyDescent="0.35">
      <c r="R1300" s="39"/>
      <c r="S1300" s="14"/>
      <c r="U1300" s="40"/>
      <c r="V1300" s="14"/>
      <c r="X1300" s="40"/>
      <c r="Y1300" s="14"/>
    </row>
    <row r="1301" spans="18:25" x14ac:dyDescent="0.35">
      <c r="R1301" s="39"/>
      <c r="S1301" s="14"/>
      <c r="U1301" s="40"/>
      <c r="V1301" s="14"/>
      <c r="X1301" s="40"/>
      <c r="Y1301" s="14"/>
    </row>
    <row r="1302" spans="18:25" x14ac:dyDescent="0.35">
      <c r="R1302" s="39"/>
      <c r="S1302" s="14"/>
      <c r="U1302" s="40"/>
      <c r="V1302" s="14"/>
      <c r="X1302" s="40"/>
      <c r="Y1302" s="14"/>
    </row>
    <row r="1303" spans="18:25" x14ac:dyDescent="0.35">
      <c r="R1303" s="39"/>
      <c r="S1303" s="14"/>
      <c r="U1303" s="40"/>
      <c r="V1303" s="14"/>
      <c r="X1303" s="40"/>
      <c r="Y1303" s="14"/>
    </row>
    <row r="1304" spans="18:25" x14ac:dyDescent="0.35">
      <c r="R1304" s="39"/>
      <c r="S1304" s="14"/>
      <c r="U1304" s="40"/>
      <c r="V1304" s="14"/>
      <c r="X1304" s="40"/>
      <c r="Y1304" s="14"/>
    </row>
    <row r="1305" spans="18:25" x14ac:dyDescent="0.35">
      <c r="R1305" s="39"/>
      <c r="S1305" s="14"/>
      <c r="U1305" s="40"/>
      <c r="V1305" s="14"/>
      <c r="X1305" s="40"/>
      <c r="Y1305" s="14"/>
    </row>
    <row r="1306" spans="18:25" x14ac:dyDescent="0.35">
      <c r="R1306" s="39"/>
      <c r="S1306" s="14"/>
      <c r="U1306" s="40"/>
      <c r="V1306" s="14"/>
      <c r="X1306" s="40"/>
      <c r="Y1306" s="14"/>
    </row>
    <row r="1307" spans="18:25" x14ac:dyDescent="0.35">
      <c r="R1307" s="39"/>
      <c r="S1307" s="14"/>
      <c r="U1307" s="40"/>
      <c r="V1307" s="14"/>
      <c r="X1307" s="40"/>
      <c r="Y1307" s="14"/>
    </row>
    <row r="1308" spans="18:25" x14ac:dyDescent="0.35">
      <c r="R1308" s="39"/>
      <c r="S1308" s="14"/>
      <c r="U1308" s="40"/>
      <c r="V1308" s="14"/>
      <c r="X1308" s="40"/>
      <c r="Y1308" s="14"/>
    </row>
    <row r="1309" spans="18:25" x14ac:dyDescent="0.35">
      <c r="R1309" s="39"/>
      <c r="S1309" s="14"/>
      <c r="U1309" s="40"/>
      <c r="V1309" s="14"/>
      <c r="X1309" s="40"/>
      <c r="Y1309" s="14"/>
    </row>
    <row r="1310" spans="18:25" x14ac:dyDescent="0.35">
      <c r="R1310" s="39"/>
      <c r="S1310" s="14"/>
      <c r="U1310" s="40"/>
      <c r="V1310" s="14"/>
      <c r="X1310" s="40"/>
      <c r="Y1310" s="14"/>
    </row>
    <row r="1311" spans="18:25" x14ac:dyDescent="0.35">
      <c r="R1311" s="39"/>
      <c r="S1311" s="14"/>
      <c r="U1311" s="40"/>
      <c r="V1311" s="14"/>
      <c r="X1311" s="40"/>
      <c r="Y1311" s="14"/>
    </row>
    <row r="1312" spans="18:25" x14ac:dyDescent="0.35">
      <c r="R1312" s="39"/>
      <c r="S1312" s="14"/>
      <c r="U1312" s="40"/>
      <c r="V1312" s="14"/>
      <c r="X1312" s="40"/>
      <c r="Y1312" s="14"/>
    </row>
    <row r="1313" spans="18:25" x14ac:dyDescent="0.35">
      <c r="R1313" s="39"/>
      <c r="S1313" s="14"/>
      <c r="U1313" s="40"/>
      <c r="V1313" s="14"/>
      <c r="X1313" s="40"/>
      <c r="Y1313" s="14"/>
    </row>
    <row r="1314" spans="18:25" x14ac:dyDescent="0.35">
      <c r="R1314" s="39"/>
      <c r="S1314" s="14"/>
      <c r="U1314" s="40"/>
      <c r="V1314" s="14"/>
      <c r="X1314" s="40"/>
      <c r="Y1314" s="14"/>
    </row>
    <row r="1315" spans="18:25" x14ac:dyDescent="0.35">
      <c r="R1315" s="39"/>
      <c r="S1315" s="14"/>
      <c r="U1315" s="40"/>
      <c r="V1315" s="14"/>
      <c r="X1315" s="40"/>
      <c r="Y1315" s="14"/>
    </row>
    <row r="1316" spans="18:25" x14ac:dyDescent="0.35">
      <c r="R1316" s="39"/>
      <c r="S1316" s="14"/>
      <c r="U1316" s="40"/>
      <c r="V1316" s="14"/>
      <c r="X1316" s="40"/>
      <c r="Y1316" s="14"/>
    </row>
    <row r="1317" spans="18:25" x14ac:dyDescent="0.35">
      <c r="R1317" s="39"/>
      <c r="S1317" s="14"/>
      <c r="U1317" s="40"/>
      <c r="V1317" s="14"/>
      <c r="X1317" s="40"/>
      <c r="Y1317" s="14"/>
    </row>
    <row r="1318" spans="18:25" x14ac:dyDescent="0.35">
      <c r="R1318" s="39"/>
      <c r="S1318" s="14"/>
      <c r="U1318" s="40"/>
      <c r="V1318" s="14"/>
      <c r="X1318" s="40"/>
      <c r="Y1318" s="14"/>
    </row>
    <row r="1319" spans="18:25" x14ac:dyDescent="0.35">
      <c r="R1319" s="39"/>
      <c r="S1319" s="14"/>
      <c r="U1319" s="40"/>
      <c r="V1319" s="14"/>
      <c r="X1319" s="40"/>
      <c r="Y1319" s="14"/>
    </row>
    <row r="1320" spans="18:25" x14ac:dyDescent="0.35">
      <c r="R1320" s="39"/>
      <c r="S1320" s="14"/>
      <c r="U1320" s="40"/>
      <c r="V1320" s="14"/>
      <c r="X1320" s="40"/>
      <c r="Y1320" s="14"/>
    </row>
    <row r="1321" spans="18:25" x14ac:dyDescent="0.35">
      <c r="R1321" s="39"/>
      <c r="S1321" s="14"/>
      <c r="U1321" s="40"/>
      <c r="V1321" s="14"/>
      <c r="X1321" s="40"/>
      <c r="Y1321" s="14"/>
    </row>
    <row r="1322" spans="18:25" x14ac:dyDescent="0.35">
      <c r="R1322" s="39"/>
      <c r="S1322" s="14"/>
      <c r="U1322" s="40"/>
      <c r="V1322" s="14"/>
      <c r="X1322" s="40"/>
      <c r="Y1322" s="14"/>
    </row>
    <row r="1323" spans="18:25" x14ac:dyDescent="0.35">
      <c r="R1323" s="39"/>
      <c r="S1323" s="14"/>
      <c r="U1323" s="40"/>
      <c r="V1323" s="14"/>
      <c r="X1323" s="40"/>
      <c r="Y1323" s="14"/>
    </row>
    <row r="1324" spans="18:25" x14ac:dyDescent="0.35">
      <c r="R1324" s="39"/>
      <c r="S1324" s="14"/>
      <c r="U1324" s="40"/>
      <c r="V1324" s="14"/>
      <c r="X1324" s="40"/>
      <c r="Y1324" s="14"/>
    </row>
    <row r="1325" spans="18:25" x14ac:dyDescent="0.35">
      <c r="R1325" s="39"/>
      <c r="S1325" s="14"/>
      <c r="U1325" s="40"/>
      <c r="V1325" s="14"/>
      <c r="X1325" s="40"/>
      <c r="Y1325" s="14"/>
    </row>
    <row r="1326" spans="18:25" x14ac:dyDescent="0.35">
      <c r="R1326" s="39"/>
      <c r="S1326" s="14"/>
      <c r="U1326" s="40"/>
      <c r="V1326" s="14"/>
      <c r="X1326" s="40"/>
      <c r="Y1326" s="14"/>
    </row>
    <row r="1327" spans="18:25" x14ac:dyDescent="0.35">
      <c r="R1327" s="39"/>
      <c r="S1327" s="14"/>
      <c r="U1327" s="40"/>
      <c r="V1327" s="14"/>
      <c r="X1327" s="40"/>
      <c r="Y1327" s="14"/>
    </row>
    <row r="1328" spans="18:25" x14ac:dyDescent="0.35">
      <c r="R1328" s="39"/>
      <c r="S1328" s="14"/>
      <c r="U1328" s="40"/>
      <c r="V1328" s="14"/>
      <c r="X1328" s="40"/>
      <c r="Y1328" s="14"/>
    </row>
    <row r="1329" spans="18:25" x14ac:dyDescent="0.35">
      <c r="R1329" s="39"/>
      <c r="S1329" s="14"/>
      <c r="U1329" s="40"/>
      <c r="V1329" s="14"/>
      <c r="X1329" s="40"/>
      <c r="Y1329" s="14"/>
    </row>
    <row r="1330" spans="18:25" x14ac:dyDescent="0.35">
      <c r="R1330" s="39"/>
      <c r="S1330" s="14"/>
      <c r="U1330" s="40"/>
      <c r="V1330" s="14"/>
      <c r="X1330" s="40"/>
      <c r="Y1330" s="14"/>
    </row>
    <row r="1331" spans="18:25" x14ac:dyDescent="0.35">
      <c r="R1331" s="39"/>
      <c r="S1331" s="14"/>
      <c r="U1331" s="40"/>
      <c r="V1331" s="14"/>
      <c r="X1331" s="40"/>
      <c r="Y1331" s="14"/>
    </row>
    <row r="1332" spans="18:25" x14ac:dyDescent="0.35">
      <c r="R1332" s="39"/>
      <c r="S1332" s="14"/>
      <c r="U1332" s="40"/>
      <c r="V1332" s="14"/>
      <c r="X1332" s="40"/>
      <c r="Y1332" s="14"/>
    </row>
    <row r="1333" spans="18:25" x14ac:dyDescent="0.35">
      <c r="R1333" s="39"/>
      <c r="S1333" s="14"/>
      <c r="U1333" s="40"/>
      <c r="V1333" s="14"/>
      <c r="X1333" s="40"/>
      <c r="Y1333" s="14"/>
    </row>
    <row r="1334" spans="18:25" x14ac:dyDescent="0.35">
      <c r="R1334" s="39"/>
      <c r="S1334" s="14"/>
      <c r="U1334" s="40"/>
      <c r="V1334" s="14"/>
      <c r="X1334" s="40"/>
      <c r="Y1334" s="14"/>
    </row>
    <row r="1335" spans="18:25" x14ac:dyDescent="0.35">
      <c r="R1335" s="39"/>
      <c r="S1335" s="14"/>
      <c r="U1335" s="40"/>
      <c r="V1335" s="14"/>
      <c r="X1335" s="40"/>
      <c r="Y1335" s="14"/>
    </row>
    <row r="1336" spans="18:25" x14ac:dyDescent="0.35">
      <c r="R1336" s="39"/>
      <c r="S1336" s="14"/>
      <c r="U1336" s="40"/>
      <c r="V1336" s="14"/>
      <c r="X1336" s="40"/>
      <c r="Y1336" s="14"/>
    </row>
    <row r="1337" spans="18:25" x14ac:dyDescent="0.35">
      <c r="R1337" s="39"/>
      <c r="S1337" s="14"/>
      <c r="U1337" s="40"/>
      <c r="V1337" s="14"/>
      <c r="X1337" s="40"/>
      <c r="Y1337" s="14"/>
    </row>
    <row r="1338" spans="18:25" x14ac:dyDescent="0.35">
      <c r="R1338" s="39"/>
      <c r="S1338" s="14"/>
      <c r="U1338" s="40"/>
      <c r="V1338" s="14"/>
      <c r="X1338" s="40"/>
      <c r="Y1338" s="14"/>
    </row>
    <row r="1339" spans="18:25" x14ac:dyDescent="0.35">
      <c r="R1339" s="39"/>
      <c r="S1339" s="14"/>
      <c r="U1339" s="40"/>
      <c r="V1339" s="14"/>
      <c r="X1339" s="40"/>
      <c r="Y1339" s="14"/>
    </row>
    <row r="1340" spans="18:25" x14ac:dyDescent="0.35">
      <c r="R1340" s="39"/>
      <c r="S1340" s="14"/>
      <c r="U1340" s="40"/>
      <c r="V1340" s="14"/>
      <c r="X1340" s="40"/>
      <c r="Y1340" s="14"/>
    </row>
    <row r="1341" spans="18:25" x14ac:dyDescent="0.35">
      <c r="R1341" s="39"/>
      <c r="S1341" s="14"/>
      <c r="U1341" s="40"/>
      <c r="V1341" s="14"/>
      <c r="X1341" s="40"/>
      <c r="Y1341" s="14"/>
    </row>
    <row r="1342" spans="18:25" x14ac:dyDescent="0.35">
      <c r="R1342" s="39"/>
      <c r="S1342" s="14"/>
      <c r="U1342" s="40"/>
      <c r="V1342" s="14"/>
      <c r="X1342" s="40"/>
      <c r="Y1342" s="14"/>
    </row>
    <row r="1343" spans="18:25" x14ac:dyDescent="0.35">
      <c r="R1343" s="39"/>
      <c r="S1343" s="14"/>
      <c r="U1343" s="40"/>
      <c r="V1343" s="14"/>
      <c r="X1343" s="40"/>
      <c r="Y1343" s="14"/>
    </row>
    <row r="1344" spans="18:25" x14ac:dyDescent="0.35">
      <c r="R1344" s="39"/>
      <c r="S1344" s="14"/>
      <c r="U1344" s="40"/>
      <c r="V1344" s="14"/>
      <c r="X1344" s="40"/>
      <c r="Y1344" s="14"/>
    </row>
    <row r="1345" spans="18:25" x14ac:dyDescent="0.35">
      <c r="R1345" s="39"/>
      <c r="S1345" s="14"/>
      <c r="U1345" s="40"/>
      <c r="V1345" s="14"/>
      <c r="X1345" s="40"/>
      <c r="Y1345" s="14"/>
    </row>
    <row r="1346" spans="18:25" x14ac:dyDescent="0.35">
      <c r="R1346" s="39"/>
      <c r="S1346" s="14"/>
      <c r="U1346" s="40"/>
      <c r="V1346" s="14"/>
      <c r="X1346" s="40"/>
      <c r="Y1346" s="14"/>
    </row>
    <row r="1347" spans="18:25" x14ac:dyDescent="0.35">
      <c r="R1347" s="39"/>
      <c r="S1347" s="14"/>
      <c r="U1347" s="40"/>
      <c r="V1347" s="14"/>
      <c r="X1347" s="40"/>
      <c r="Y1347" s="14"/>
    </row>
    <row r="1348" spans="18:25" x14ac:dyDescent="0.35">
      <c r="R1348" s="39"/>
      <c r="S1348" s="14"/>
      <c r="U1348" s="40"/>
      <c r="V1348" s="14"/>
      <c r="X1348" s="40"/>
      <c r="Y1348" s="14"/>
    </row>
    <row r="1349" spans="18:25" x14ac:dyDescent="0.35">
      <c r="R1349" s="39"/>
      <c r="S1349" s="14"/>
      <c r="U1349" s="40"/>
      <c r="V1349" s="14"/>
      <c r="X1349" s="40"/>
      <c r="Y1349" s="14"/>
    </row>
    <row r="1350" spans="18:25" x14ac:dyDescent="0.35">
      <c r="R1350" s="39"/>
      <c r="S1350" s="14"/>
      <c r="U1350" s="40"/>
      <c r="V1350" s="14"/>
      <c r="X1350" s="40"/>
      <c r="Y1350" s="14"/>
    </row>
    <row r="1351" spans="18:25" x14ac:dyDescent="0.35">
      <c r="R1351" s="39"/>
      <c r="S1351" s="14"/>
      <c r="U1351" s="40"/>
      <c r="V1351" s="14"/>
      <c r="X1351" s="40"/>
      <c r="Y1351" s="14"/>
    </row>
    <row r="1352" spans="18:25" x14ac:dyDescent="0.35">
      <c r="R1352" s="39"/>
      <c r="S1352" s="14"/>
      <c r="U1352" s="40"/>
      <c r="V1352" s="14"/>
      <c r="X1352" s="40"/>
      <c r="Y1352" s="14"/>
    </row>
    <row r="1353" spans="18:25" x14ac:dyDescent="0.35">
      <c r="R1353" s="39"/>
      <c r="S1353" s="14"/>
      <c r="U1353" s="40"/>
      <c r="V1353" s="14"/>
      <c r="X1353" s="40"/>
      <c r="Y1353" s="14"/>
    </row>
    <row r="1354" spans="18:25" x14ac:dyDescent="0.35">
      <c r="R1354" s="39"/>
      <c r="S1354" s="14"/>
      <c r="U1354" s="40"/>
      <c r="V1354" s="14"/>
      <c r="X1354" s="40"/>
      <c r="Y1354" s="14"/>
    </row>
    <row r="1355" spans="18:25" x14ac:dyDescent="0.35">
      <c r="R1355" s="39"/>
      <c r="S1355" s="14"/>
      <c r="U1355" s="40"/>
      <c r="V1355" s="14"/>
      <c r="X1355" s="40"/>
      <c r="Y1355" s="14"/>
    </row>
    <row r="1356" spans="18:25" x14ac:dyDescent="0.35">
      <c r="R1356" s="39"/>
      <c r="S1356" s="14"/>
      <c r="U1356" s="40"/>
      <c r="V1356" s="14"/>
      <c r="X1356" s="40"/>
      <c r="Y1356" s="14"/>
    </row>
    <row r="1357" spans="18:25" x14ac:dyDescent="0.35">
      <c r="R1357" s="39"/>
      <c r="S1357" s="14"/>
      <c r="U1357" s="40"/>
      <c r="V1357" s="14"/>
      <c r="X1357" s="40"/>
      <c r="Y1357" s="14"/>
    </row>
    <row r="1358" spans="18:25" x14ac:dyDescent="0.35">
      <c r="R1358" s="39"/>
      <c r="S1358" s="14"/>
      <c r="U1358" s="40"/>
      <c r="V1358" s="14"/>
      <c r="X1358" s="40"/>
      <c r="Y1358" s="14"/>
    </row>
    <row r="1359" spans="18:25" x14ac:dyDescent="0.35">
      <c r="R1359" s="39"/>
      <c r="S1359" s="14"/>
      <c r="U1359" s="40"/>
      <c r="V1359" s="14"/>
      <c r="X1359" s="40"/>
      <c r="Y1359" s="14"/>
    </row>
    <row r="1360" spans="18:25" x14ac:dyDescent="0.35">
      <c r="R1360" s="39"/>
      <c r="S1360" s="14"/>
      <c r="U1360" s="40"/>
      <c r="V1360" s="14"/>
      <c r="X1360" s="40"/>
      <c r="Y1360" s="14"/>
    </row>
    <row r="1361" spans="18:25" x14ac:dyDescent="0.35">
      <c r="R1361" s="39"/>
      <c r="S1361" s="14"/>
      <c r="U1361" s="40"/>
      <c r="V1361" s="14"/>
      <c r="X1361" s="40"/>
      <c r="Y1361" s="14"/>
    </row>
    <row r="1362" spans="18:25" x14ac:dyDescent="0.35">
      <c r="R1362" s="39"/>
      <c r="S1362" s="14"/>
      <c r="U1362" s="40"/>
      <c r="V1362" s="14"/>
      <c r="X1362" s="40"/>
      <c r="Y1362" s="14"/>
    </row>
    <row r="1363" spans="18:25" x14ac:dyDescent="0.35">
      <c r="R1363" s="39"/>
      <c r="S1363" s="14"/>
      <c r="U1363" s="40"/>
      <c r="V1363" s="14"/>
      <c r="X1363" s="40"/>
      <c r="Y1363" s="14"/>
    </row>
    <row r="1364" spans="18:25" x14ac:dyDescent="0.35">
      <c r="R1364" s="39"/>
      <c r="S1364" s="14"/>
      <c r="U1364" s="40"/>
      <c r="V1364" s="14"/>
      <c r="X1364" s="40"/>
      <c r="Y1364" s="14"/>
    </row>
    <row r="1365" spans="18:25" x14ac:dyDescent="0.35">
      <c r="R1365" s="39"/>
      <c r="S1365" s="14"/>
      <c r="U1365" s="40"/>
      <c r="V1365" s="14"/>
      <c r="X1365" s="40"/>
      <c r="Y1365" s="14"/>
    </row>
    <row r="1366" spans="18:25" x14ac:dyDescent="0.35">
      <c r="R1366" s="39"/>
      <c r="S1366" s="14"/>
      <c r="U1366" s="40"/>
      <c r="V1366" s="14"/>
      <c r="X1366" s="40"/>
      <c r="Y1366" s="14"/>
    </row>
    <row r="1367" spans="18:25" x14ac:dyDescent="0.35">
      <c r="R1367" s="39"/>
      <c r="S1367" s="14"/>
      <c r="U1367" s="40"/>
      <c r="V1367" s="14"/>
      <c r="X1367" s="40"/>
      <c r="Y1367" s="14"/>
    </row>
    <row r="1368" spans="18:25" x14ac:dyDescent="0.35">
      <c r="R1368" s="39"/>
      <c r="S1368" s="14"/>
      <c r="U1368" s="40"/>
      <c r="V1368" s="14"/>
      <c r="X1368" s="40"/>
      <c r="Y1368" s="14"/>
    </row>
    <row r="1369" spans="18:25" x14ac:dyDescent="0.35">
      <c r="R1369" s="39"/>
      <c r="S1369" s="14"/>
      <c r="U1369" s="40"/>
      <c r="V1369" s="14"/>
      <c r="X1369" s="40"/>
      <c r="Y1369" s="14"/>
    </row>
    <row r="1370" spans="18:25" x14ac:dyDescent="0.35">
      <c r="R1370" s="39"/>
      <c r="S1370" s="14"/>
      <c r="U1370" s="40"/>
      <c r="V1370" s="14"/>
      <c r="X1370" s="40"/>
      <c r="Y1370" s="14"/>
    </row>
    <row r="1371" spans="18:25" x14ac:dyDescent="0.35">
      <c r="R1371" s="39"/>
      <c r="S1371" s="14"/>
      <c r="U1371" s="40"/>
      <c r="V1371" s="14"/>
      <c r="X1371" s="40"/>
      <c r="Y1371" s="14"/>
    </row>
    <row r="1372" spans="18:25" x14ac:dyDescent="0.35">
      <c r="R1372" s="39"/>
      <c r="S1372" s="14"/>
      <c r="U1372" s="40"/>
      <c r="V1372" s="14"/>
      <c r="X1372" s="40"/>
      <c r="Y1372" s="14"/>
    </row>
    <row r="1373" spans="18:25" x14ac:dyDescent="0.35">
      <c r="R1373" s="39"/>
      <c r="S1373" s="14"/>
      <c r="U1373" s="40"/>
      <c r="V1373" s="14"/>
      <c r="X1373" s="40"/>
      <c r="Y1373" s="14"/>
    </row>
    <row r="1374" spans="18:25" x14ac:dyDescent="0.35">
      <c r="R1374" s="39"/>
      <c r="S1374" s="14"/>
      <c r="U1374" s="40"/>
      <c r="V1374" s="14"/>
      <c r="X1374" s="40"/>
      <c r="Y1374" s="14"/>
    </row>
    <row r="1375" spans="18:25" x14ac:dyDescent="0.35">
      <c r="R1375" s="39"/>
      <c r="S1375" s="14"/>
      <c r="U1375" s="40"/>
      <c r="V1375" s="14"/>
      <c r="X1375" s="40"/>
      <c r="Y1375" s="14"/>
    </row>
    <row r="1376" spans="18:25" x14ac:dyDescent="0.35">
      <c r="R1376" s="39"/>
      <c r="S1376" s="14"/>
      <c r="U1376" s="40"/>
      <c r="V1376" s="14"/>
      <c r="X1376" s="40"/>
      <c r="Y1376" s="14"/>
    </row>
    <row r="1377" spans="18:25" x14ac:dyDescent="0.35">
      <c r="R1377" s="39"/>
      <c r="S1377" s="14"/>
      <c r="U1377" s="40"/>
      <c r="V1377" s="14"/>
      <c r="X1377" s="40"/>
      <c r="Y1377" s="14"/>
    </row>
    <row r="1378" spans="18:25" x14ac:dyDescent="0.35">
      <c r="R1378" s="39"/>
      <c r="S1378" s="14"/>
      <c r="U1378" s="40"/>
      <c r="V1378" s="14"/>
      <c r="X1378" s="40"/>
      <c r="Y1378" s="14"/>
    </row>
    <row r="1379" spans="18:25" x14ac:dyDescent="0.35">
      <c r="R1379" s="39"/>
      <c r="S1379" s="14"/>
      <c r="U1379" s="40"/>
      <c r="V1379" s="14"/>
      <c r="X1379" s="40"/>
      <c r="Y1379" s="14"/>
    </row>
    <row r="1380" spans="18:25" x14ac:dyDescent="0.35">
      <c r="R1380" s="39"/>
      <c r="S1380" s="14"/>
      <c r="U1380" s="40"/>
      <c r="V1380" s="14"/>
      <c r="X1380" s="40"/>
      <c r="Y1380" s="14"/>
    </row>
    <row r="1381" spans="18:25" x14ac:dyDescent="0.35">
      <c r="R1381" s="39"/>
      <c r="S1381" s="14"/>
      <c r="U1381" s="40"/>
      <c r="V1381" s="14"/>
      <c r="X1381" s="40"/>
      <c r="Y1381" s="14"/>
    </row>
    <row r="1382" spans="18:25" x14ac:dyDescent="0.35">
      <c r="R1382" s="39"/>
      <c r="S1382" s="14"/>
      <c r="U1382" s="40"/>
      <c r="V1382" s="14"/>
      <c r="X1382" s="40"/>
      <c r="Y1382" s="14"/>
    </row>
    <row r="1383" spans="18:25" x14ac:dyDescent="0.35">
      <c r="R1383" s="39"/>
      <c r="S1383" s="14"/>
      <c r="U1383" s="40"/>
      <c r="V1383" s="14"/>
      <c r="X1383" s="40"/>
      <c r="Y1383" s="14"/>
    </row>
    <row r="1384" spans="18:25" x14ac:dyDescent="0.35">
      <c r="R1384" s="39"/>
      <c r="S1384" s="14"/>
      <c r="U1384" s="40"/>
      <c r="V1384" s="14"/>
      <c r="X1384" s="40"/>
      <c r="Y1384" s="14"/>
    </row>
    <row r="1385" spans="18:25" x14ac:dyDescent="0.35">
      <c r="R1385" s="39"/>
      <c r="S1385" s="14"/>
      <c r="U1385" s="40"/>
      <c r="V1385" s="14"/>
      <c r="X1385" s="40"/>
      <c r="Y1385" s="14"/>
    </row>
    <row r="1386" spans="18:25" x14ac:dyDescent="0.35">
      <c r="R1386" s="39"/>
      <c r="S1386" s="14"/>
      <c r="U1386" s="40"/>
      <c r="V1386" s="14"/>
      <c r="X1386" s="40"/>
      <c r="Y1386" s="14"/>
    </row>
    <row r="1387" spans="18:25" x14ac:dyDescent="0.35">
      <c r="R1387" s="39"/>
      <c r="S1387" s="14"/>
      <c r="U1387" s="40"/>
      <c r="V1387" s="14"/>
      <c r="X1387" s="40"/>
      <c r="Y1387" s="14"/>
    </row>
    <row r="1388" spans="18:25" x14ac:dyDescent="0.35">
      <c r="R1388" s="39"/>
      <c r="S1388" s="14"/>
      <c r="U1388" s="40"/>
      <c r="V1388" s="14"/>
      <c r="X1388" s="40"/>
      <c r="Y1388" s="14"/>
    </row>
    <row r="1389" spans="18:25" x14ac:dyDescent="0.35">
      <c r="R1389" s="39"/>
      <c r="S1389" s="14"/>
      <c r="U1389" s="40"/>
      <c r="V1389" s="14"/>
      <c r="X1389" s="40"/>
      <c r="Y1389" s="14"/>
    </row>
    <row r="1390" spans="18:25" x14ac:dyDescent="0.35">
      <c r="R1390" s="39"/>
      <c r="S1390" s="14"/>
      <c r="U1390" s="40"/>
      <c r="V1390" s="14"/>
      <c r="X1390" s="40"/>
      <c r="Y1390" s="14"/>
    </row>
    <row r="1391" spans="18:25" x14ac:dyDescent="0.35">
      <c r="R1391" s="39"/>
      <c r="S1391" s="14"/>
      <c r="U1391" s="40"/>
      <c r="V1391" s="14"/>
      <c r="X1391" s="40"/>
      <c r="Y1391" s="14"/>
    </row>
    <row r="1392" spans="18:25" x14ac:dyDescent="0.35">
      <c r="R1392" s="39"/>
      <c r="S1392" s="14"/>
      <c r="U1392" s="40"/>
      <c r="V1392" s="14"/>
      <c r="X1392" s="40"/>
      <c r="Y1392" s="14"/>
    </row>
    <row r="1393" spans="18:25" x14ac:dyDescent="0.35">
      <c r="R1393" s="39"/>
      <c r="S1393" s="14"/>
      <c r="U1393" s="40"/>
      <c r="V1393" s="14"/>
      <c r="X1393" s="40"/>
      <c r="Y1393" s="14"/>
    </row>
    <row r="1394" spans="18:25" x14ac:dyDescent="0.35">
      <c r="R1394" s="39"/>
      <c r="S1394" s="14"/>
      <c r="U1394" s="40"/>
      <c r="V1394" s="14"/>
      <c r="X1394" s="40"/>
      <c r="Y1394" s="14"/>
    </row>
    <row r="1395" spans="18:25" x14ac:dyDescent="0.35">
      <c r="R1395" s="39"/>
      <c r="S1395" s="14"/>
      <c r="U1395" s="40"/>
      <c r="V1395" s="14"/>
      <c r="X1395" s="40"/>
      <c r="Y1395" s="14"/>
    </row>
    <row r="1396" spans="18:25" x14ac:dyDescent="0.35">
      <c r="R1396" s="39"/>
      <c r="S1396" s="14"/>
      <c r="U1396" s="40"/>
      <c r="V1396" s="14"/>
      <c r="X1396" s="40"/>
      <c r="Y1396" s="14"/>
    </row>
    <row r="1397" spans="18:25" x14ac:dyDescent="0.35">
      <c r="R1397" s="39"/>
      <c r="S1397" s="14"/>
      <c r="U1397" s="40"/>
      <c r="V1397" s="14"/>
      <c r="X1397" s="40"/>
      <c r="Y1397" s="14"/>
    </row>
    <row r="1398" spans="18:25" x14ac:dyDescent="0.35">
      <c r="R1398" s="39"/>
      <c r="S1398" s="14"/>
      <c r="U1398" s="40"/>
      <c r="V1398" s="14"/>
      <c r="X1398" s="40"/>
      <c r="Y1398" s="14"/>
    </row>
    <row r="1399" spans="18:25" x14ac:dyDescent="0.35">
      <c r="R1399" s="39"/>
      <c r="S1399" s="14"/>
      <c r="U1399" s="40"/>
      <c r="V1399" s="14"/>
      <c r="X1399" s="40"/>
      <c r="Y1399" s="14"/>
    </row>
    <row r="1400" spans="18:25" x14ac:dyDescent="0.35">
      <c r="R1400" s="39"/>
      <c r="S1400" s="14"/>
      <c r="U1400" s="40"/>
      <c r="V1400" s="14"/>
      <c r="X1400" s="40"/>
      <c r="Y1400" s="14"/>
    </row>
    <row r="1401" spans="18:25" x14ac:dyDescent="0.35">
      <c r="R1401" s="39"/>
      <c r="S1401" s="14"/>
      <c r="U1401" s="40"/>
      <c r="V1401" s="14"/>
      <c r="X1401" s="40"/>
      <c r="Y1401" s="14"/>
    </row>
    <row r="1402" spans="18:25" x14ac:dyDescent="0.35">
      <c r="R1402" s="39"/>
      <c r="S1402" s="14"/>
      <c r="U1402" s="40"/>
      <c r="V1402" s="14"/>
      <c r="X1402" s="40"/>
      <c r="Y1402" s="14"/>
    </row>
    <row r="1403" spans="18:25" x14ac:dyDescent="0.35">
      <c r="R1403" s="39"/>
      <c r="S1403" s="14"/>
      <c r="U1403" s="40"/>
      <c r="V1403" s="14"/>
      <c r="X1403" s="40"/>
      <c r="Y1403" s="14"/>
    </row>
    <row r="1404" spans="18:25" x14ac:dyDescent="0.35">
      <c r="R1404" s="39"/>
      <c r="S1404" s="14"/>
      <c r="U1404" s="40"/>
      <c r="V1404" s="14"/>
      <c r="X1404" s="40"/>
      <c r="Y1404" s="14"/>
    </row>
    <row r="1405" spans="18:25" x14ac:dyDescent="0.35">
      <c r="R1405" s="39"/>
      <c r="S1405" s="14"/>
      <c r="U1405" s="40"/>
      <c r="V1405" s="14"/>
      <c r="X1405" s="40"/>
      <c r="Y1405" s="14"/>
    </row>
    <row r="1406" spans="18:25" x14ac:dyDescent="0.35">
      <c r="R1406" s="39"/>
      <c r="S1406" s="14"/>
      <c r="U1406" s="40"/>
      <c r="V1406" s="14"/>
      <c r="X1406" s="40"/>
      <c r="Y1406" s="14"/>
    </row>
    <row r="1407" spans="18:25" x14ac:dyDescent="0.35">
      <c r="R1407" s="39"/>
      <c r="S1407" s="14"/>
      <c r="U1407" s="40"/>
      <c r="V1407" s="14"/>
      <c r="X1407" s="40"/>
      <c r="Y1407" s="14"/>
    </row>
    <row r="1408" spans="18:25" x14ac:dyDescent="0.35">
      <c r="R1408" s="39"/>
      <c r="S1408" s="14"/>
      <c r="U1408" s="40"/>
      <c r="V1408" s="14"/>
      <c r="X1408" s="40"/>
      <c r="Y1408" s="14"/>
    </row>
    <row r="1409" spans="18:25" x14ac:dyDescent="0.35">
      <c r="R1409" s="39"/>
      <c r="S1409" s="14"/>
      <c r="U1409" s="40"/>
      <c r="V1409" s="14"/>
      <c r="X1409" s="40"/>
      <c r="Y1409" s="14"/>
    </row>
    <row r="1410" spans="18:25" x14ac:dyDescent="0.35">
      <c r="R1410" s="39"/>
      <c r="S1410" s="14"/>
      <c r="U1410" s="40"/>
      <c r="V1410" s="14"/>
      <c r="X1410" s="40"/>
      <c r="Y1410" s="14"/>
    </row>
    <row r="1411" spans="18:25" x14ac:dyDescent="0.35">
      <c r="R1411" s="39"/>
      <c r="S1411" s="14"/>
      <c r="U1411" s="40"/>
      <c r="V1411" s="14"/>
      <c r="X1411" s="40"/>
      <c r="Y1411" s="14"/>
    </row>
    <row r="1412" spans="18:25" x14ac:dyDescent="0.35">
      <c r="R1412" s="39"/>
      <c r="S1412" s="14"/>
      <c r="U1412" s="40"/>
      <c r="V1412" s="14"/>
      <c r="X1412" s="40"/>
      <c r="Y1412" s="14"/>
    </row>
    <row r="1413" spans="18:25" x14ac:dyDescent="0.35">
      <c r="R1413" s="39"/>
      <c r="S1413" s="14"/>
      <c r="U1413" s="40"/>
      <c r="V1413" s="14"/>
      <c r="X1413" s="40"/>
      <c r="Y1413" s="14"/>
    </row>
    <row r="1414" spans="18:25" x14ac:dyDescent="0.35">
      <c r="R1414" s="39"/>
      <c r="S1414" s="14"/>
      <c r="U1414" s="40"/>
      <c r="V1414" s="14"/>
      <c r="X1414" s="40"/>
      <c r="Y1414" s="14"/>
    </row>
    <row r="1415" spans="18:25" x14ac:dyDescent="0.35">
      <c r="R1415" s="39"/>
      <c r="S1415" s="14"/>
      <c r="U1415" s="40"/>
      <c r="V1415" s="14"/>
      <c r="X1415" s="40"/>
      <c r="Y1415" s="14"/>
    </row>
    <row r="1416" spans="18:25" x14ac:dyDescent="0.35">
      <c r="R1416" s="39"/>
      <c r="S1416" s="14"/>
      <c r="U1416" s="40"/>
      <c r="V1416" s="14"/>
      <c r="X1416" s="40"/>
      <c r="Y1416" s="14"/>
    </row>
    <row r="1417" spans="18:25" x14ac:dyDescent="0.35">
      <c r="R1417" s="39"/>
      <c r="S1417" s="14"/>
      <c r="U1417" s="40"/>
      <c r="V1417" s="14"/>
      <c r="X1417" s="40"/>
      <c r="Y1417" s="14"/>
    </row>
    <row r="1418" spans="18:25" x14ac:dyDescent="0.35">
      <c r="R1418" s="39"/>
      <c r="S1418" s="14"/>
      <c r="U1418" s="40"/>
      <c r="V1418" s="14"/>
      <c r="X1418" s="40"/>
      <c r="Y1418" s="14"/>
    </row>
    <row r="1419" spans="18:25" x14ac:dyDescent="0.35">
      <c r="R1419" s="39"/>
      <c r="S1419" s="14"/>
      <c r="U1419" s="40"/>
      <c r="V1419" s="14"/>
      <c r="X1419" s="40"/>
      <c r="Y1419" s="14"/>
    </row>
    <row r="1420" spans="18:25" x14ac:dyDescent="0.35">
      <c r="R1420" s="39"/>
      <c r="S1420" s="14"/>
      <c r="U1420" s="40"/>
      <c r="V1420" s="14"/>
      <c r="X1420" s="40"/>
      <c r="Y1420" s="14"/>
    </row>
    <row r="1421" spans="18:25" x14ac:dyDescent="0.35">
      <c r="R1421" s="39"/>
      <c r="S1421" s="14"/>
      <c r="U1421" s="40"/>
      <c r="V1421" s="14"/>
      <c r="X1421" s="40"/>
      <c r="Y1421" s="14"/>
    </row>
    <row r="1422" spans="18:25" x14ac:dyDescent="0.35">
      <c r="R1422" s="39"/>
      <c r="S1422" s="14"/>
      <c r="U1422" s="40"/>
      <c r="V1422" s="14"/>
      <c r="X1422" s="40"/>
      <c r="Y1422" s="14"/>
    </row>
    <row r="1423" spans="18:25" x14ac:dyDescent="0.35">
      <c r="R1423" s="39"/>
      <c r="S1423" s="14"/>
      <c r="U1423" s="40"/>
      <c r="V1423" s="14"/>
      <c r="X1423" s="40"/>
      <c r="Y1423" s="14"/>
    </row>
    <row r="1424" spans="18:25" x14ac:dyDescent="0.35">
      <c r="R1424" s="39"/>
      <c r="S1424" s="14"/>
      <c r="U1424" s="40"/>
      <c r="V1424" s="14"/>
      <c r="X1424" s="40"/>
      <c r="Y1424" s="14"/>
    </row>
    <row r="1425" spans="18:25" x14ac:dyDescent="0.35">
      <c r="R1425" s="39"/>
      <c r="S1425" s="14"/>
      <c r="U1425" s="40"/>
      <c r="V1425" s="14"/>
      <c r="X1425" s="40"/>
      <c r="Y1425" s="14"/>
    </row>
    <row r="1426" spans="18:25" x14ac:dyDescent="0.35">
      <c r="R1426" s="39"/>
      <c r="S1426" s="14"/>
      <c r="U1426" s="40"/>
      <c r="V1426" s="14"/>
      <c r="X1426" s="40"/>
      <c r="Y1426" s="14"/>
    </row>
    <row r="1427" spans="18:25" x14ac:dyDescent="0.35">
      <c r="R1427" s="39"/>
      <c r="S1427" s="14"/>
      <c r="U1427" s="40"/>
      <c r="V1427" s="14"/>
      <c r="X1427" s="40"/>
      <c r="Y1427" s="14"/>
    </row>
    <row r="1428" spans="18:25" x14ac:dyDescent="0.35">
      <c r="R1428" s="39"/>
      <c r="S1428" s="14"/>
      <c r="U1428" s="40"/>
      <c r="V1428" s="14"/>
      <c r="X1428" s="40"/>
      <c r="Y1428" s="14"/>
    </row>
    <row r="1429" spans="18:25" x14ac:dyDescent="0.35">
      <c r="R1429" s="39"/>
      <c r="S1429" s="14"/>
      <c r="U1429" s="40"/>
      <c r="V1429" s="14"/>
      <c r="X1429" s="40"/>
      <c r="Y1429" s="14"/>
    </row>
    <row r="1430" spans="18:25" x14ac:dyDescent="0.35">
      <c r="R1430" s="39"/>
      <c r="S1430" s="14"/>
      <c r="U1430" s="40"/>
      <c r="V1430" s="14"/>
      <c r="X1430" s="40"/>
      <c r="Y1430" s="14"/>
    </row>
    <row r="1431" spans="18:25" x14ac:dyDescent="0.35">
      <c r="R1431" s="39"/>
      <c r="S1431" s="14"/>
      <c r="U1431" s="40"/>
      <c r="V1431" s="14"/>
      <c r="X1431" s="40"/>
      <c r="Y1431" s="14"/>
    </row>
    <row r="1432" spans="18:25" x14ac:dyDescent="0.35">
      <c r="R1432" s="39"/>
      <c r="S1432" s="14"/>
      <c r="U1432" s="40"/>
      <c r="V1432" s="14"/>
      <c r="X1432" s="40"/>
      <c r="Y1432" s="14"/>
    </row>
    <row r="1433" spans="18:25" x14ac:dyDescent="0.35">
      <c r="R1433" s="39"/>
      <c r="S1433" s="14"/>
      <c r="U1433" s="40"/>
      <c r="V1433" s="14"/>
      <c r="X1433" s="40"/>
      <c r="Y1433" s="14"/>
    </row>
    <row r="1434" spans="18:25" x14ac:dyDescent="0.35">
      <c r="R1434" s="39"/>
      <c r="S1434" s="14"/>
      <c r="U1434" s="40"/>
      <c r="V1434" s="14"/>
      <c r="X1434" s="40"/>
      <c r="Y1434" s="14"/>
    </row>
    <row r="1435" spans="18:25" x14ac:dyDescent="0.35">
      <c r="R1435" s="39"/>
      <c r="S1435" s="14"/>
      <c r="U1435" s="40"/>
      <c r="V1435" s="14"/>
      <c r="X1435" s="40"/>
      <c r="Y1435" s="14"/>
    </row>
    <row r="1436" spans="18:25" x14ac:dyDescent="0.35">
      <c r="R1436" s="39"/>
      <c r="S1436" s="14"/>
      <c r="U1436" s="40"/>
      <c r="V1436" s="14"/>
      <c r="X1436" s="40"/>
      <c r="Y1436" s="14"/>
    </row>
    <row r="1437" spans="18:25" x14ac:dyDescent="0.35">
      <c r="R1437" s="39"/>
      <c r="S1437" s="14"/>
      <c r="U1437" s="40"/>
      <c r="V1437" s="14"/>
      <c r="X1437" s="40"/>
      <c r="Y1437" s="14"/>
    </row>
    <row r="1438" spans="18:25" x14ac:dyDescent="0.35">
      <c r="R1438" s="39"/>
      <c r="S1438" s="14"/>
      <c r="U1438" s="40"/>
      <c r="V1438" s="14"/>
      <c r="X1438" s="40"/>
      <c r="Y1438" s="14"/>
    </row>
    <row r="1439" spans="18:25" x14ac:dyDescent="0.35">
      <c r="R1439" s="39"/>
      <c r="S1439" s="14"/>
      <c r="U1439" s="40"/>
      <c r="V1439" s="14"/>
      <c r="X1439" s="40"/>
      <c r="Y1439" s="14"/>
    </row>
    <row r="1440" spans="18:25" x14ac:dyDescent="0.35">
      <c r="R1440" s="39"/>
      <c r="S1440" s="14"/>
      <c r="U1440" s="40"/>
      <c r="V1440" s="14"/>
      <c r="X1440" s="40"/>
      <c r="Y1440" s="14"/>
    </row>
    <row r="1441" spans="18:25" x14ac:dyDescent="0.35">
      <c r="R1441" s="39"/>
      <c r="S1441" s="14"/>
      <c r="U1441" s="40"/>
      <c r="V1441" s="14"/>
      <c r="X1441" s="40"/>
      <c r="Y1441" s="14"/>
    </row>
    <row r="1442" spans="18:25" x14ac:dyDescent="0.35">
      <c r="R1442" s="39"/>
      <c r="S1442" s="14"/>
      <c r="U1442" s="40"/>
      <c r="V1442" s="14"/>
      <c r="X1442" s="40"/>
      <c r="Y1442" s="14"/>
    </row>
    <row r="1443" spans="18:25" x14ac:dyDescent="0.35">
      <c r="R1443" s="39"/>
      <c r="S1443" s="14"/>
      <c r="U1443" s="40"/>
      <c r="V1443" s="14"/>
      <c r="X1443" s="40"/>
      <c r="Y1443" s="14"/>
    </row>
    <row r="1444" spans="18:25" x14ac:dyDescent="0.35">
      <c r="R1444" s="39"/>
      <c r="S1444" s="14"/>
      <c r="U1444" s="40"/>
      <c r="V1444" s="14"/>
      <c r="X1444" s="40"/>
      <c r="Y1444" s="14"/>
    </row>
    <row r="1445" spans="18:25" x14ac:dyDescent="0.35">
      <c r="R1445" s="39"/>
      <c r="S1445" s="14"/>
      <c r="U1445" s="40"/>
      <c r="V1445" s="14"/>
      <c r="X1445" s="40"/>
      <c r="Y1445" s="14"/>
    </row>
    <row r="1446" spans="18:25" x14ac:dyDescent="0.35">
      <c r="R1446" s="39"/>
      <c r="S1446" s="14"/>
      <c r="U1446" s="40"/>
      <c r="V1446" s="14"/>
      <c r="X1446" s="40"/>
      <c r="Y1446" s="14"/>
    </row>
    <row r="1447" spans="18:25" x14ac:dyDescent="0.35">
      <c r="R1447" s="39"/>
      <c r="S1447" s="14"/>
      <c r="U1447" s="40"/>
      <c r="V1447" s="14"/>
      <c r="X1447" s="40"/>
      <c r="Y1447" s="14"/>
    </row>
    <row r="1448" spans="18:25" x14ac:dyDescent="0.35">
      <c r="R1448" s="39"/>
      <c r="S1448" s="14"/>
      <c r="U1448" s="40"/>
      <c r="V1448" s="14"/>
      <c r="X1448" s="40"/>
      <c r="Y1448" s="14"/>
    </row>
    <row r="1449" spans="18:25" x14ac:dyDescent="0.35">
      <c r="R1449" s="39"/>
      <c r="S1449" s="14"/>
      <c r="U1449" s="40"/>
      <c r="V1449" s="14"/>
      <c r="X1449" s="40"/>
      <c r="Y1449" s="14"/>
    </row>
    <row r="1450" spans="18:25" x14ac:dyDescent="0.35">
      <c r="R1450" s="39"/>
      <c r="S1450" s="14"/>
      <c r="U1450" s="40"/>
      <c r="V1450" s="14"/>
      <c r="X1450" s="40"/>
      <c r="Y1450" s="14"/>
    </row>
    <row r="1451" spans="18:25" x14ac:dyDescent="0.35">
      <c r="R1451" s="39"/>
      <c r="S1451" s="14"/>
      <c r="U1451" s="40"/>
      <c r="V1451" s="14"/>
      <c r="X1451" s="40"/>
      <c r="Y1451" s="14"/>
    </row>
    <row r="1452" spans="18:25" x14ac:dyDescent="0.35">
      <c r="R1452" s="39"/>
      <c r="S1452" s="14"/>
      <c r="U1452" s="40"/>
      <c r="V1452" s="14"/>
      <c r="X1452" s="40"/>
      <c r="Y1452" s="14"/>
    </row>
    <row r="1453" spans="18:25" x14ac:dyDescent="0.35">
      <c r="R1453" s="39"/>
      <c r="S1453" s="14"/>
      <c r="U1453" s="40"/>
      <c r="V1453" s="14"/>
      <c r="X1453" s="40"/>
      <c r="Y1453" s="14"/>
    </row>
    <row r="1454" spans="18:25" x14ac:dyDescent="0.35">
      <c r="R1454" s="39"/>
      <c r="S1454" s="14"/>
      <c r="U1454" s="40"/>
      <c r="V1454" s="14"/>
      <c r="X1454" s="40"/>
      <c r="Y1454" s="14"/>
    </row>
    <row r="1455" spans="18:25" x14ac:dyDescent="0.35">
      <c r="R1455" s="39"/>
      <c r="S1455" s="14"/>
      <c r="U1455" s="40"/>
      <c r="V1455" s="14"/>
      <c r="X1455" s="40"/>
      <c r="Y1455" s="14"/>
    </row>
    <row r="1456" spans="18:25" x14ac:dyDescent="0.35">
      <c r="R1456" s="39"/>
      <c r="S1456" s="14"/>
      <c r="U1456" s="40"/>
      <c r="V1456" s="14"/>
      <c r="X1456" s="40"/>
      <c r="Y1456" s="14"/>
    </row>
    <row r="1457" spans="18:25" x14ac:dyDescent="0.35">
      <c r="R1457" s="39"/>
      <c r="S1457" s="14"/>
      <c r="U1457" s="40"/>
      <c r="V1457" s="14"/>
      <c r="X1457" s="40"/>
      <c r="Y1457" s="14"/>
    </row>
    <row r="1458" spans="18:25" x14ac:dyDescent="0.35">
      <c r="R1458" s="39"/>
      <c r="S1458" s="14"/>
      <c r="U1458" s="40"/>
      <c r="V1458" s="14"/>
      <c r="X1458" s="40"/>
      <c r="Y1458" s="14"/>
    </row>
    <row r="1459" spans="18:25" x14ac:dyDescent="0.35">
      <c r="R1459" s="39"/>
      <c r="S1459" s="14"/>
      <c r="U1459" s="40"/>
      <c r="V1459" s="14"/>
      <c r="X1459" s="40"/>
      <c r="Y1459" s="14"/>
    </row>
    <row r="1460" spans="18:25" x14ac:dyDescent="0.35">
      <c r="R1460" s="39"/>
      <c r="S1460" s="14"/>
      <c r="U1460" s="40"/>
      <c r="V1460" s="14"/>
      <c r="X1460" s="40"/>
      <c r="Y1460" s="14"/>
    </row>
    <row r="1461" spans="18:25" x14ac:dyDescent="0.35">
      <c r="R1461" s="39"/>
      <c r="S1461" s="14"/>
      <c r="U1461" s="40"/>
      <c r="V1461" s="14"/>
      <c r="X1461" s="40"/>
      <c r="Y1461" s="14"/>
    </row>
    <row r="1462" spans="18:25" x14ac:dyDescent="0.35">
      <c r="R1462" s="39"/>
      <c r="S1462" s="14"/>
      <c r="U1462" s="40"/>
      <c r="V1462" s="14"/>
      <c r="X1462" s="40"/>
      <c r="Y1462" s="14"/>
    </row>
    <row r="1463" spans="18:25" x14ac:dyDescent="0.35">
      <c r="R1463" s="39"/>
      <c r="S1463" s="14"/>
      <c r="U1463" s="40"/>
      <c r="V1463" s="14"/>
      <c r="X1463" s="40"/>
      <c r="Y1463" s="14"/>
    </row>
    <row r="1464" spans="18:25" x14ac:dyDescent="0.35">
      <c r="R1464" s="39"/>
      <c r="S1464" s="14"/>
      <c r="U1464" s="40"/>
      <c r="V1464" s="14"/>
      <c r="X1464" s="40"/>
      <c r="Y1464" s="14"/>
    </row>
    <row r="1465" spans="18:25" x14ac:dyDescent="0.35">
      <c r="R1465" s="39"/>
      <c r="S1465" s="14"/>
      <c r="U1465" s="40"/>
      <c r="V1465" s="14"/>
      <c r="X1465" s="40"/>
      <c r="Y1465" s="14"/>
    </row>
    <row r="1466" spans="18:25" x14ac:dyDescent="0.35">
      <c r="R1466" s="39"/>
      <c r="S1466" s="14"/>
      <c r="U1466" s="40"/>
      <c r="V1466" s="14"/>
      <c r="X1466" s="40"/>
      <c r="Y1466" s="14"/>
    </row>
    <row r="1467" spans="18:25" x14ac:dyDescent="0.35">
      <c r="R1467" s="39"/>
      <c r="S1467" s="14"/>
      <c r="U1467" s="40"/>
      <c r="V1467" s="14"/>
      <c r="X1467" s="40"/>
      <c r="Y1467" s="14"/>
    </row>
    <row r="1468" spans="18:25" x14ac:dyDescent="0.35">
      <c r="R1468" s="39"/>
      <c r="S1468" s="14"/>
      <c r="U1468" s="40"/>
      <c r="V1468" s="14"/>
      <c r="X1468" s="40"/>
      <c r="Y1468" s="14"/>
    </row>
    <row r="1469" spans="18:25" x14ac:dyDescent="0.35">
      <c r="R1469" s="39"/>
      <c r="S1469" s="14"/>
      <c r="U1469" s="40"/>
      <c r="V1469" s="14"/>
      <c r="X1469" s="40"/>
      <c r="Y1469" s="14"/>
    </row>
    <row r="1470" spans="18:25" x14ac:dyDescent="0.35">
      <c r="R1470" s="39"/>
      <c r="S1470" s="14"/>
      <c r="U1470" s="40"/>
      <c r="V1470" s="14"/>
      <c r="X1470" s="40"/>
      <c r="Y1470" s="14"/>
    </row>
    <row r="1471" spans="18:25" x14ac:dyDescent="0.35">
      <c r="R1471" s="39"/>
      <c r="S1471" s="14"/>
      <c r="U1471" s="40"/>
      <c r="V1471" s="14"/>
      <c r="X1471" s="40"/>
      <c r="Y1471" s="14"/>
    </row>
    <row r="1472" spans="18:25" x14ac:dyDescent="0.35">
      <c r="R1472" s="39"/>
      <c r="S1472" s="14"/>
      <c r="U1472" s="40"/>
      <c r="V1472" s="14"/>
      <c r="X1472" s="40"/>
      <c r="Y1472" s="14"/>
    </row>
    <row r="1473" spans="18:25" x14ac:dyDescent="0.35">
      <c r="R1473" s="39"/>
      <c r="S1473" s="14"/>
      <c r="U1473" s="40"/>
      <c r="V1473" s="14"/>
      <c r="X1473" s="40"/>
      <c r="Y1473" s="14"/>
    </row>
    <row r="1474" spans="18:25" x14ac:dyDescent="0.35">
      <c r="R1474" s="39"/>
      <c r="S1474" s="14"/>
      <c r="U1474" s="40"/>
      <c r="V1474" s="14"/>
      <c r="X1474" s="40"/>
      <c r="Y1474" s="14"/>
    </row>
    <row r="1475" spans="18:25" x14ac:dyDescent="0.35">
      <c r="R1475" s="39"/>
      <c r="S1475" s="14"/>
      <c r="U1475" s="40"/>
      <c r="V1475" s="14"/>
      <c r="X1475" s="40"/>
      <c r="Y1475" s="14"/>
    </row>
    <row r="1476" spans="18:25" x14ac:dyDescent="0.35">
      <c r="R1476" s="39"/>
      <c r="S1476" s="14"/>
      <c r="U1476" s="40"/>
      <c r="V1476" s="14"/>
      <c r="X1476" s="40"/>
      <c r="Y1476" s="14"/>
    </row>
    <row r="1477" spans="18:25" x14ac:dyDescent="0.35">
      <c r="R1477" s="39"/>
      <c r="S1477" s="14"/>
      <c r="U1477" s="40"/>
      <c r="V1477" s="14"/>
      <c r="X1477" s="40"/>
      <c r="Y1477" s="14"/>
    </row>
    <row r="1478" spans="18:25" x14ac:dyDescent="0.35">
      <c r="R1478" s="39"/>
      <c r="S1478" s="14"/>
      <c r="U1478" s="40"/>
      <c r="V1478" s="14"/>
      <c r="X1478" s="40"/>
      <c r="Y1478" s="14"/>
    </row>
    <row r="1479" spans="18:25" x14ac:dyDescent="0.35">
      <c r="R1479" s="39"/>
      <c r="S1479" s="14"/>
      <c r="U1479" s="40"/>
      <c r="V1479" s="14"/>
      <c r="X1479" s="40"/>
      <c r="Y1479" s="14"/>
    </row>
    <row r="1480" spans="18:25" x14ac:dyDescent="0.35">
      <c r="R1480" s="39"/>
      <c r="S1480" s="14"/>
      <c r="U1480" s="40"/>
      <c r="V1480" s="14"/>
      <c r="X1480" s="40"/>
      <c r="Y1480" s="14"/>
    </row>
    <row r="1481" spans="18:25" x14ac:dyDescent="0.35">
      <c r="R1481" s="39"/>
      <c r="S1481" s="14"/>
      <c r="U1481" s="40"/>
      <c r="V1481" s="14"/>
      <c r="X1481" s="40"/>
      <c r="Y1481" s="14"/>
    </row>
    <row r="1482" spans="18:25" x14ac:dyDescent="0.35">
      <c r="R1482" s="39"/>
      <c r="S1482" s="14"/>
      <c r="U1482" s="40"/>
      <c r="V1482" s="14"/>
      <c r="X1482" s="40"/>
      <c r="Y1482" s="14"/>
    </row>
    <row r="1483" spans="18:25" x14ac:dyDescent="0.35">
      <c r="R1483" s="39"/>
      <c r="S1483" s="14"/>
      <c r="U1483" s="40"/>
      <c r="V1483" s="14"/>
      <c r="X1483" s="40"/>
      <c r="Y1483" s="14"/>
    </row>
    <row r="1484" spans="18:25" x14ac:dyDescent="0.35">
      <c r="R1484" s="39"/>
      <c r="S1484" s="14"/>
      <c r="U1484" s="40"/>
      <c r="V1484" s="14"/>
      <c r="X1484" s="40"/>
      <c r="Y1484" s="14"/>
    </row>
    <row r="1485" spans="18:25" x14ac:dyDescent="0.35">
      <c r="R1485" s="39"/>
      <c r="S1485" s="14"/>
      <c r="U1485" s="40"/>
      <c r="V1485" s="14"/>
      <c r="X1485" s="40"/>
      <c r="Y1485" s="14"/>
    </row>
    <row r="1486" spans="18:25" x14ac:dyDescent="0.35">
      <c r="R1486" s="39"/>
      <c r="S1486" s="14"/>
      <c r="U1486" s="40"/>
      <c r="V1486" s="14"/>
      <c r="X1486" s="40"/>
      <c r="Y1486" s="14"/>
    </row>
    <row r="1487" spans="18:25" x14ac:dyDescent="0.35">
      <c r="R1487" s="39"/>
      <c r="S1487" s="14"/>
      <c r="U1487" s="40"/>
      <c r="V1487" s="14"/>
      <c r="X1487" s="40"/>
      <c r="Y1487" s="14"/>
    </row>
    <row r="1488" spans="18:25" x14ac:dyDescent="0.35">
      <c r="R1488" s="39"/>
      <c r="S1488" s="14"/>
      <c r="U1488" s="40"/>
      <c r="V1488" s="14"/>
      <c r="X1488" s="40"/>
      <c r="Y1488" s="14"/>
    </row>
    <row r="1489" spans="18:25" x14ac:dyDescent="0.35">
      <c r="R1489" s="39"/>
      <c r="S1489" s="14"/>
      <c r="U1489" s="40"/>
      <c r="V1489" s="14"/>
      <c r="X1489" s="40"/>
      <c r="Y1489" s="14"/>
    </row>
    <row r="1490" spans="18:25" x14ac:dyDescent="0.35">
      <c r="R1490" s="39"/>
      <c r="S1490" s="14"/>
      <c r="U1490" s="40"/>
      <c r="V1490" s="14"/>
      <c r="X1490" s="40"/>
      <c r="Y1490" s="14"/>
    </row>
    <row r="1491" spans="18:25" x14ac:dyDescent="0.35">
      <c r="R1491" s="39"/>
      <c r="S1491" s="14"/>
      <c r="U1491" s="40"/>
      <c r="V1491" s="14"/>
      <c r="X1491" s="40"/>
      <c r="Y1491" s="14"/>
    </row>
    <row r="1492" spans="18:25" x14ac:dyDescent="0.35">
      <c r="R1492" s="39"/>
      <c r="S1492" s="14"/>
      <c r="U1492" s="40"/>
      <c r="V1492" s="14"/>
      <c r="X1492" s="40"/>
      <c r="Y1492" s="14"/>
    </row>
    <row r="1493" spans="18:25" x14ac:dyDescent="0.35">
      <c r="R1493" s="39"/>
      <c r="S1493" s="14"/>
      <c r="U1493" s="40"/>
      <c r="V1493" s="14"/>
      <c r="X1493" s="40"/>
      <c r="Y1493" s="14"/>
    </row>
    <row r="1494" spans="18:25" x14ac:dyDescent="0.35">
      <c r="R1494" s="39"/>
      <c r="S1494" s="14"/>
      <c r="U1494" s="40"/>
      <c r="V1494" s="14"/>
      <c r="X1494" s="40"/>
      <c r="Y1494" s="14"/>
    </row>
    <row r="1495" spans="18:25" x14ac:dyDescent="0.35">
      <c r="R1495" s="39"/>
      <c r="S1495" s="14"/>
      <c r="U1495" s="40"/>
      <c r="V1495" s="14"/>
      <c r="X1495" s="40"/>
      <c r="Y1495" s="14"/>
    </row>
    <row r="1496" spans="18:25" x14ac:dyDescent="0.35">
      <c r="R1496" s="39"/>
      <c r="S1496" s="14"/>
      <c r="U1496" s="40"/>
      <c r="V1496" s="14"/>
      <c r="X1496" s="40"/>
      <c r="Y1496" s="14"/>
    </row>
    <row r="1497" spans="18:25" x14ac:dyDescent="0.35">
      <c r="R1497" s="39"/>
      <c r="S1497" s="14"/>
      <c r="U1497" s="40"/>
      <c r="V1497" s="14"/>
      <c r="X1497" s="40"/>
      <c r="Y1497" s="14"/>
    </row>
    <row r="1498" spans="18:25" x14ac:dyDescent="0.35">
      <c r="R1498" s="39"/>
      <c r="S1498" s="14"/>
      <c r="U1498" s="40"/>
      <c r="V1498" s="14"/>
      <c r="X1498" s="40"/>
      <c r="Y1498" s="14"/>
    </row>
    <row r="1499" spans="18:25" x14ac:dyDescent="0.35">
      <c r="R1499" s="39"/>
      <c r="S1499" s="14"/>
      <c r="U1499" s="40"/>
      <c r="V1499" s="14"/>
      <c r="X1499" s="40"/>
      <c r="Y1499" s="14"/>
    </row>
    <row r="1500" spans="18:25" x14ac:dyDescent="0.35">
      <c r="R1500" s="39"/>
      <c r="S1500" s="14"/>
      <c r="U1500" s="40"/>
      <c r="V1500" s="14"/>
      <c r="X1500" s="40"/>
      <c r="Y1500" s="14"/>
    </row>
    <row r="1501" spans="18:25" x14ac:dyDescent="0.35">
      <c r="R1501" s="39"/>
      <c r="S1501" s="14"/>
      <c r="U1501" s="40"/>
      <c r="V1501" s="14"/>
      <c r="X1501" s="40"/>
      <c r="Y1501" s="14"/>
    </row>
    <row r="1502" spans="18:25" x14ac:dyDescent="0.35">
      <c r="R1502" s="39"/>
      <c r="S1502" s="14"/>
      <c r="U1502" s="40"/>
      <c r="V1502" s="14"/>
      <c r="X1502" s="40"/>
      <c r="Y1502" s="14"/>
    </row>
    <row r="1503" spans="18:25" x14ac:dyDescent="0.35">
      <c r="R1503" s="39"/>
      <c r="S1503" s="14"/>
      <c r="U1503" s="40"/>
      <c r="V1503" s="14"/>
      <c r="X1503" s="40"/>
      <c r="Y1503" s="14"/>
    </row>
    <row r="1504" spans="18:25" x14ac:dyDescent="0.35">
      <c r="R1504" s="39"/>
      <c r="S1504" s="14"/>
      <c r="U1504" s="40"/>
      <c r="V1504" s="14"/>
      <c r="X1504" s="40"/>
      <c r="Y1504" s="14"/>
    </row>
    <row r="1505" spans="18:25" x14ac:dyDescent="0.35">
      <c r="R1505" s="39"/>
      <c r="S1505" s="14"/>
      <c r="U1505" s="40"/>
      <c r="V1505" s="14"/>
      <c r="X1505" s="40"/>
      <c r="Y1505" s="14"/>
    </row>
    <row r="1506" spans="18:25" x14ac:dyDescent="0.35">
      <c r="R1506" s="39"/>
      <c r="S1506" s="14"/>
      <c r="U1506" s="40"/>
      <c r="V1506" s="14"/>
      <c r="X1506" s="40"/>
      <c r="Y1506" s="14"/>
    </row>
    <row r="1507" spans="18:25" x14ac:dyDescent="0.35">
      <c r="R1507" s="39"/>
      <c r="S1507" s="14"/>
      <c r="U1507" s="40"/>
      <c r="V1507" s="14"/>
      <c r="X1507" s="40"/>
      <c r="Y1507" s="14"/>
    </row>
    <row r="1508" spans="18:25" x14ac:dyDescent="0.35">
      <c r="R1508" s="39"/>
      <c r="S1508" s="14"/>
      <c r="U1508" s="40"/>
      <c r="V1508" s="14"/>
      <c r="X1508" s="40"/>
      <c r="Y1508" s="14"/>
    </row>
    <row r="1509" spans="18:25" x14ac:dyDescent="0.35">
      <c r="R1509" s="39"/>
      <c r="S1509" s="14"/>
      <c r="U1509" s="40"/>
      <c r="V1509" s="14"/>
      <c r="X1509" s="40"/>
      <c r="Y1509" s="14"/>
    </row>
    <row r="1510" spans="18:25" x14ac:dyDescent="0.35">
      <c r="R1510" s="39"/>
      <c r="S1510" s="14"/>
      <c r="U1510" s="40"/>
      <c r="V1510" s="14"/>
      <c r="X1510" s="40"/>
      <c r="Y1510" s="14"/>
    </row>
    <row r="1511" spans="18:25" x14ac:dyDescent="0.35">
      <c r="R1511" s="39"/>
      <c r="S1511" s="14"/>
      <c r="U1511" s="40"/>
      <c r="V1511" s="14"/>
      <c r="X1511" s="40"/>
      <c r="Y1511" s="14"/>
    </row>
    <row r="1512" spans="18:25" x14ac:dyDescent="0.35">
      <c r="R1512" s="39"/>
      <c r="S1512" s="14"/>
      <c r="U1512" s="40"/>
      <c r="V1512" s="14"/>
      <c r="X1512" s="40"/>
      <c r="Y1512" s="14"/>
    </row>
    <row r="1513" spans="18:25" x14ac:dyDescent="0.35">
      <c r="R1513" s="39"/>
      <c r="S1513" s="14"/>
      <c r="U1513" s="40"/>
      <c r="V1513" s="14"/>
      <c r="X1513" s="40"/>
      <c r="Y1513" s="14"/>
    </row>
    <row r="1514" spans="18:25" x14ac:dyDescent="0.35">
      <c r="R1514" s="39"/>
      <c r="S1514" s="14"/>
      <c r="U1514" s="40"/>
      <c r="V1514" s="14"/>
      <c r="X1514" s="40"/>
      <c r="Y1514" s="14"/>
    </row>
    <row r="1515" spans="18:25" x14ac:dyDescent="0.35">
      <c r="R1515" s="39"/>
      <c r="S1515" s="14"/>
      <c r="U1515" s="40"/>
      <c r="V1515" s="14"/>
      <c r="X1515" s="40"/>
      <c r="Y1515" s="14"/>
    </row>
    <row r="1516" spans="18:25" x14ac:dyDescent="0.35">
      <c r="R1516" s="39"/>
      <c r="S1516" s="14"/>
      <c r="U1516" s="40"/>
      <c r="V1516" s="14"/>
      <c r="X1516" s="40"/>
      <c r="Y1516" s="14"/>
    </row>
    <row r="1517" spans="18:25" x14ac:dyDescent="0.35">
      <c r="R1517" s="39"/>
      <c r="S1517" s="14"/>
      <c r="U1517" s="40"/>
      <c r="V1517" s="14"/>
      <c r="X1517" s="40"/>
      <c r="Y1517" s="14"/>
    </row>
    <row r="1518" spans="18:25" x14ac:dyDescent="0.35">
      <c r="R1518" s="39"/>
      <c r="S1518" s="14"/>
      <c r="U1518" s="40"/>
      <c r="V1518" s="14"/>
      <c r="X1518" s="40"/>
      <c r="Y1518" s="14"/>
    </row>
    <row r="1519" spans="18:25" x14ac:dyDescent="0.35">
      <c r="R1519" s="39"/>
      <c r="S1519" s="14"/>
      <c r="U1519" s="40"/>
      <c r="V1519" s="14"/>
      <c r="X1519" s="40"/>
      <c r="Y1519" s="14"/>
    </row>
    <row r="1520" spans="18:25" x14ac:dyDescent="0.35">
      <c r="R1520" s="39"/>
      <c r="S1520" s="14"/>
      <c r="U1520" s="40"/>
      <c r="V1520" s="14"/>
      <c r="X1520" s="40"/>
      <c r="Y1520" s="14"/>
    </row>
    <row r="1521" spans="18:25" x14ac:dyDescent="0.35">
      <c r="R1521" s="39"/>
      <c r="S1521" s="14"/>
      <c r="U1521" s="40"/>
      <c r="V1521" s="14"/>
      <c r="X1521" s="40"/>
      <c r="Y1521" s="14"/>
    </row>
    <row r="1522" spans="18:25" x14ac:dyDescent="0.35">
      <c r="R1522" s="39"/>
      <c r="S1522" s="14"/>
      <c r="U1522" s="40"/>
      <c r="V1522" s="14"/>
      <c r="X1522" s="40"/>
      <c r="Y1522" s="14"/>
    </row>
    <row r="1523" spans="18:25" x14ac:dyDescent="0.35">
      <c r="R1523" s="39"/>
      <c r="S1523" s="14"/>
      <c r="U1523" s="40"/>
      <c r="V1523" s="14"/>
      <c r="X1523" s="40"/>
      <c r="Y1523" s="14"/>
    </row>
    <row r="1524" spans="18:25" x14ac:dyDescent="0.35">
      <c r="R1524" s="39"/>
      <c r="S1524" s="14"/>
      <c r="U1524" s="40"/>
      <c r="V1524" s="14"/>
      <c r="X1524" s="40"/>
      <c r="Y1524" s="14"/>
    </row>
    <row r="1525" spans="18:25" x14ac:dyDescent="0.35">
      <c r="R1525" s="39"/>
      <c r="S1525" s="14"/>
      <c r="U1525" s="40"/>
      <c r="V1525" s="14"/>
      <c r="X1525" s="40"/>
      <c r="Y1525" s="14"/>
    </row>
    <row r="1526" spans="18:25" x14ac:dyDescent="0.35">
      <c r="R1526" s="39"/>
      <c r="S1526" s="14"/>
      <c r="U1526" s="40"/>
      <c r="V1526" s="14"/>
      <c r="X1526" s="40"/>
      <c r="Y1526" s="14"/>
    </row>
    <row r="1527" spans="18:25" x14ac:dyDescent="0.35">
      <c r="R1527" s="39"/>
      <c r="S1527" s="14"/>
      <c r="U1527" s="40"/>
      <c r="V1527" s="14"/>
      <c r="X1527" s="40"/>
      <c r="Y1527" s="14"/>
    </row>
    <row r="1528" spans="18:25" x14ac:dyDescent="0.35">
      <c r="R1528" s="39"/>
      <c r="S1528" s="14"/>
      <c r="U1528" s="40"/>
      <c r="V1528" s="14"/>
      <c r="X1528" s="40"/>
      <c r="Y1528" s="14"/>
    </row>
    <row r="1529" spans="18:25" x14ac:dyDescent="0.35">
      <c r="R1529" s="39"/>
      <c r="S1529" s="14"/>
      <c r="U1529" s="40"/>
      <c r="V1529" s="14"/>
      <c r="X1529" s="40"/>
      <c r="Y1529" s="14"/>
    </row>
    <row r="1530" spans="18:25" x14ac:dyDescent="0.35">
      <c r="R1530" s="39"/>
      <c r="S1530" s="14"/>
      <c r="U1530" s="40"/>
      <c r="V1530" s="14"/>
      <c r="X1530" s="40"/>
      <c r="Y1530" s="14"/>
    </row>
    <row r="1531" spans="18:25" x14ac:dyDescent="0.35">
      <c r="R1531" s="39"/>
      <c r="S1531" s="14"/>
      <c r="U1531" s="40"/>
      <c r="V1531" s="14"/>
      <c r="X1531" s="40"/>
      <c r="Y1531" s="14"/>
    </row>
    <row r="1532" spans="18:25" x14ac:dyDescent="0.35">
      <c r="R1532" s="39"/>
      <c r="S1532" s="14"/>
      <c r="U1532" s="40"/>
      <c r="V1532" s="14"/>
      <c r="X1532" s="40"/>
      <c r="Y1532" s="14"/>
    </row>
    <row r="1533" spans="18:25" x14ac:dyDescent="0.35">
      <c r="R1533" s="39"/>
      <c r="S1533" s="14"/>
      <c r="U1533" s="40"/>
      <c r="V1533" s="14"/>
      <c r="X1533" s="40"/>
      <c r="Y1533" s="14"/>
    </row>
    <row r="1534" spans="18:25" x14ac:dyDescent="0.35">
      <c r="R1534" s="39"/>
      <c r="S1534" s="14"/>
      <c r="U1534" s="40"/>
      <c r="V1534" s="14"/>
      <c r="X1534" s="40"/>
      <c r="Y1534" s="14"/>
    </row>
    <row r="1535" spans="18:25" x14ac:dyDescent="0.35">
      <c r="R1535" s="39"/>
      <c r="S1535" s="14"/>
      <c r="U1535" s="40"/>
      <c r="V1535" s="14"/>
      <c r="X1535" s="40"/>
      <c r="Y1535" s="14"/>
    </row>
    <row r="1536" spans="18:25" x14ac:dyDescent="0.35">
      <c r="R1536" s="39"/>
      <c r="S1536" s="14"/>
      <c r="U1536" s="40"/>
      <c r="V1536" s="14"/>
      <c r="X1536" s="40"/>
      <c r="Y1536" s="14"/>
    </row>
    <row r="1537" spans="18:25" x14ac:dyDescent="0.35">
      <c r="R1537" s="39"/>
      <c r="S1537" s="14"/>
      <c r="U1537" s="40"/>
      <c r="V1537" s="14"/>
      <c r="X1537" s="40"/>
      <c r="Y1537" s="14"/>
    </row>
    <row r="1538" spans="18:25" x14ac:dyDescent="0.35">
      <c r="R1538" s="39"/>
      <c r="S1538" s="14"/>
      <c r="U1538" s="40"/>
      <c r="V1538" s="14"/>
      <c r="X1538" s="40"/>
      <c r="Y1538" s="14"/>
    </row>
    <row r="1539" spans="18:25" x14ac:dyDescent="0.35">
      <c r="R1539" s="39"/>
      <c r="S1539" s="14"/>
      <c r="U1539" s="40"/>
      <c r="V1539" s="14"/>
      <c r="X1539" s="40"/>
      <c r="Y1539" s="14"/>
    </row>
    <row r="1540" spans="18:25" x14ac:dyDescent="0.35">
      <c r="R1540" s="39"/>
      <c r="S1540" s="14"/>
      <c r="U1540" s="40"/>
      <c r="V1540" s="14"/>
      <c r="X1540" s="40"/>
      <c r="Y1540" s="14"/>
    </row>
    <row r="1541" spans="18:25" x14ac:dyDescent="0.35">
      <c r="R1541" s="39"/>
      <c r="S1541" s="14"/>
      <c r="U1541" s="40"/>
      <c r="V1541" s="14"/>
      <c r="X1541" s="40"/>
      <c r="Y1541" s="14"/>
    </row>
    <row r="1542" spans="18:25" x14ac:dyDescent="0.35">
      <c r="R1542" s="39"/>
      <c r="S1542" s="14"/>
      <c r="U1542" s="40"/>
      <c r="V1542" s="14"/>
      <c r="X1542" s="40"/>
      <c r="Y1542" s="14"/>
    </row>
    <row r="1543" spans="18:25" x14ac:dyDescent="0.35">
      <c r="R1543" s="39"/>
      <c r="S1543" s="14"/>
      <c r="U1543" s="40"/>
      <c r="V1543" s="14"/>
      <c r="X1543" s="40"/>
      <c r="Y1543" s="14"/>
    </row>
    <row r="1544" spans="18:25" x14ac:dyDescent="0.35">
      <c r="R1544" s="39"/>
      <c r="S1544" s="14"/>
      <c r="U1544" s="40"/>
      <c r="V1544" s="14"/>
      <c r="X1544" s="40"/>
      <c r="Y1544" s="14"/>
    </row>
    <row r="1545" spans="18:25" x14ac:dyDescent="0.35">
      <c r="R1545" s="39"/>
      <c r="S1545" s="14"/>
      <c r="U1545" s="40"/>
      <c r="V1545" s="14"/>
      <c r="X1545" s="40"/>
      <c r="Y1545" s="14"/>
    </row>
    <row r="1546" spans="18:25" x14ac:dyDescent="0.35">
      <c r="R1546" s="39"/>
      <c r="S1546" s="14"/>
      <c r="U1546" s="40"/>
      <c r="V1546" s="14"/>
      <c r="X1546" s="40"/>
      <c r="Y1546" s="14"/>
    </row>
    <row r="1547" spans="18:25" x14ac:dyDescent="0.35">
      <c r="R1547" s="39"/>
      <c r="S1547" s="14"/>
      <c r="U1547" s="40"/>
      <c r="V1547" s="14"/>
      <c r="X1547" s="40"/>
      <c r="Y1547" s="14"/>
    </row>
    <row r="1548" spans="18:25" x14ac:dyDescent="0.35">
      <c r="R1548" s="39"/>
      <c r="S1548" s="14"/>
      <c r="U1548" s="40"/>
      <c r="V1548" s="14"/>
      <c r="X1548" s="40"/>
      <c r="Y1548" s="14"/>
    </row>
    <row r="1549" spans="18:25" x14ac:dyDescent="0.35">
      <c r="R1549" s="39"/>
      <c r="S1549" s="14"/>
      <c r="U1549" s="40"/>
      <c r="V1549" s="14"/>
      <c r="X1549" s="40"/>
      <c r="Y1549" s="14"/>
    </row>
    <row r="1550" spans="18:25" x14ac:dyDescent="0.35">
      <c r="R1550" s="39"/>
      <c r="S1550" s="14"/>
      <c r="U1550" s="40"/>
      <c r="V1550" s="14"/>
      <c r="X1550" s="40"/>
      <c r="Y1550" s="14"/>
    </row>
    <row r="1551" spans="18:25" x14ac:dyDescent="0.35">
      <c r="R1551" s="39"/>
      <c r="S1551" s="14"/>
      <c r="U1551" s="40"/>
      <c r="V1551" s="14"/>
      <c r="X1551" s="40"/>
      <c r="Y1551" s="14"/>
    </row>
    <row r="1552" spans="18:25" x14ac:dyDescent="0.35">
      <c r="R1552" s="39"/>
      <c r="S1552" s="14"/>
      <c r="U1552" s="40"/>
      <c r="V1552" s="14"/>
      <c r="X1552" s="40"/>
      <c r="Y1552" s="14"/>
    </row>
    <row r="1553" spans="18:25" x14ac:dyDescent="0.35">
      <c r="R1553" s="39"/>
      <c r="S1553" s="14"/>
      <c r="U1553" s="40"/>
      <c r="V1553" s="14"/>
      <c r="X1553" s="40"/>
      <c r="Y1553" s="14"/>
    </row>
    <row r="1554" spans="18:25" x14ac:dyDescent="0.35">
      <c r="R1554" s="39"/>
      <c r="S1554" s="14"/>
      <c r="U1554" s="40"/>
      <c r="V1554" s="14"/>
      <c r="X1554" s="40"/>
      <c r="Y1554" s="14"/>
    </row>
    <row r="1555" spans="18:25" x14ac:dyDescent="0.35">
      <c r="R1555" s="39"/>
      <c r="S1555" s="14"/>
      <c r="U1555" s="40"/>
      <c r="V1555" s="14"/>
      <c r="X1555" s="40"/>
      <c r="Y1555" s="14"/>
    </row>
    <row r="1556" spans="18:25" x14ac:dyDescent="0.35">
      <c r="R1556" s="39"/>
      <c r="S1556" s="14"/>
      <c r="U1556" s="40"/>
      <c r="V1556" s="14"/>
      <c r="X1556" s="40"/>
      <c r="Y1556" s="14"/>
    </row>
    <row r="1557" spans="18:25" x14ac:dyDescent="0.35">
      <c r="R1557" s="39"/>
      <c r="S1557" s="14"/>
      <c r="U1557" s="40"/>
      <c r="V1557" s="14"/>
      <c r="X1557" s="40"/>
      <c r="Y1557" s="14"/>
    </row>
    <row r="1558" spans="18:25" x14ac:dyDescent="0.35">
      <c r="R1558" s="39"/>
      <c r="S1558" s="14"/>
      <c r="U1558" s="40"/>
      <c r="V1558" s="14"/>
      <c r="X1558" s="40"/>
      <c r="Y1558" s="14"/>
    </row>
    <row r="1559" spans="18:25" x14ac:dyDescent="0.35">
      <c r="R1559" s="39"/>
      <c r="S1559" s="14"/>
      <c r="U1559" s="40"/>
      <c r="V1559" s="14"/>
      <c r="X1559" s="40"/>
      <c r="Y1559" s="14"/>
    </row>
    <row r="1560" spans="18:25" x14ac:dyDescent="0.35">
      <c r="R1560" s="39"/>
      <c r="S1560" s="14"/>
      <c r="U1560" s="40"/>
      <c r="V1560" s="14"/>
      <c r="X1560" s="40"/>
      <c r="Y1560" s="14"/>
    </row>
    <row r="1561" spans="18:25" x14ac:dyDescent="0.35">
      <c r="R1561" s="39"/>
      <c r="S1561" s="14"/>
      <c r="U1561" s="40"/>
      <c r="V1561" s="14"/>
      <c r="X1561" s="40"/>
      <c r="Y1561" s="14"/>
    </row>
    <row r="1562" spans="18:25" x14ac:dyDescent="0.35">
      <c r="R1562" s="39"/>
      <c r="S1562" s="14"/>
      <c r="U1562" s="40"/>
      <c r="V1562" s="14"/>
      <c r="X1562" s="40"/>
      <c r="Y1562" s="14"/>
    </row>
    <row r="1563" spans="18:25" x14ac:dyDescent="0.35">
      <c r="R1563" s="39"/>
      <c r="S1563" s="14"/>
      <c r="U1563" s="40"/>
      <c r="V1563" s="14"/>
      <c r="X1563" s="40"/>
      <c r="Y1563" s="14"/>
    </row>
    <row r="1564" spans="18:25" x14ac:dyDescent="0.35">
      <c r="R1564" s="39"/>
      <c r="S1564" s="14"/>
      <c r="U1564" s="40"/>
      <c r="V1564" s="14"/>
      <c r="X1564" s="40"/>
      <c r="Y1564" s="14"/>
    </row>
    <row r="1565" spans="18:25" x14ac:dyDescent="0.35">
      <c r="R1565" s="39"/>
      <c r="S1565" s="14"/>
      <c r="U1565" s="40"/>
      <c r="V1565" s="14"/>
      <c r="X1565" s="40"/>
      <c r="Y1565" s="14"/>
    </row>
    <row r="1566" spans="18:25" x14ac:dyDescent="0.35">
      <c r="R1566" s="39"/>
      <c r="S1566" s="14"/>
      <c r="U1566" s="40"/>
      <c r="V1566" s="14"/>
      <c r="X1566" s="40"/>
      <c r="Y1566" s="14"/>
    </row>
    <row r="1567" spans="18:25" x14ac:dyDescent="0.35">
      <c r="R1567" s="39"/>
      <c r="S1567" s="14"/>
      <c r="U1567" s="40"/>
      <c r="V1567" s="14"/>
      <c r="X1567" s="40"/>
      <c r="Y1567" s="14"/>
    </row>
    <row r="1568" spans="18:25" x14ac:dyDescent="0.35">
      <c r="R1568" s="39"/>
      <c r="S1568" s="14"/>
      <c r="U1568" s="40"/>
      <c r="V1568" s="14"/>
      <c r="X1568" s="40"/>
      <c r="Y1568" s="14"/>
    </row>
    <row r="1569" spans="18:25" x14ac:dyDescent="0.35">
      <c r="R1569" s="39"/>
      <c r="S1569" s="14"/>
      <c r="U1569" s="40"/>
      <c r="V1569" s="14"/>
      <c r="X1569" s="40"/>
      <c r="Y1569" s="14"/>
    </row>
    <row r="1570" spans="18:25" x14ac:dyDescent="0.35">
      <c r="R1570" s="39"/>
      <c r="S1570" s="14"/>
      <c r="U1570" s="40"/>
      <c r="V1570" s="14"/>
      <c r="X1570" s="40"/>
      <c r="Y1570" s="14"/>
    </row>
    <row r="1571" spans="18:25" x14ac:dyDescent="0.35">
      <c r="R1571" s="39"/>
      <c r="S1571" s="14"/>
      <c r="U1571" s="40"/>
      <c r="V1571" s="14"/>
      <c r="X1571" s="40"/>
      <c r="Y1571" s="14"/>
    </row>
    <row r="1572" spans="18:25" x14ac:dyDescent="0.35">
      <c r="R1572" s="39"/>
      <c r="S1572" s="14"/>
      <c r="U1572" s="40"/>
      <c r="V1572" s="14"/>
      <c r="X1572" s="40"/>
      <c r="Y1572" s="14"/>
    </row>
    <row r="1573" spans="18:25" x14ac:dyDescent="0.35">
      <c r="R1573" s="39"/>
      <c r="S1573" s="14"/>
      <c r="U1573" s="40"/>
      <c r="V1573" s="14"/>
      <c r="X1573" s="40"/>
      <c r="Y1573" s="14"/>
    </row>
    <row r="1574" spans="18:25" x14ac:dyDescent="0.35">
      <c r="R1574" s="39"/>
      <c r="S1574" s="14"/>
      <c r="U1574" s="40"/>
      <c r="V1574" s="14"/>
      <c r="X1574" s="40"/>
      <c r="Y1574" s="14"/>
    </row>
    <row r="1575" spans="18:25" x14ac:dyDescent="0.35">
      <c r="R1575" s="39"/>
      <c r="S1575" s="14"/>
      <c r="U1575" s="40"/>
      <c r="V1575" s="14"/>
      <c r="X1575" s="40"/>
      <c r="Y1575" s="14"/>
    </row>
    <row r="1576" spans="18:25" x14ac:dyDescent="0.35">
      <c r="R1576" s="39"/>
      <c r="S1576" s="14"/>
      <c r="U1576" s="40"/>
      <c r="V1576" s="14"/>
      <c r="X1576" s="40"/>
      <c r="Y1576" s="14"/>
    </row>
    <row r="1577" spans="18:25" x14ac:dyDescent="0.35">
      <c r="R1577" s="39"/>
      <c r="S1577" s="14"/>
      <c r="U1577" s="40"/>
      <c r="V1577" s="14"/>
      <c r="X1577" s="40"/>
      <c r="Y1577" s="14"/>
    </row>
    <row r="1578" spans="18:25" x14ac:dyDescent="0.35">
      <c r="R1578" s="39"/>
      <c r="S1578" s="14"/>
      <c r="U1578" s="40"/>
      <c r="V1578" s="14"/>
      <c r="X1578" s="40"/>
      <c r="Y1578" s="14"/>
    </row>
    <row r="1579" spans="18:25" x14ac:dyDescent="0.35">
      <c r="R1579" s="39"/>
      <c r="S1579" s="14"/>
      <c r="U1579" s="40"/>
      <c r="V1579" s="14"/>
      <c r="X1579" s="40"/>
      <c r="Y1579" s="14"/>
    </row>
    <row r="1580" spans="18:25" x14ac:dyDescent="0.35">
      <c r="R1580" s="39"/>
      <c r="S1580" s="14"/>
      <c r="U1580" s="40"/>
      <c r="V1580" s="14"/>
      <c r="X1580" s="40"/>
      <c r="Y1580" s="14"/>
    </row>
    <row r="1581" spans="18:25" x14ac:dyDescent="0.35">
      <c r="R1581" s="39"/>
      <c r="S1581" s="14"/>
      <c r="U1581" s="40"/>
      <c r="V1581" s="14"/>
      <c r="X1581" s="40"/>
      <c r="Y1581" s="14"/>
    </row>
    <row r="1582" spans="18:25" x14ac:dyDescent="0.35">
      <c r="R1582" s="39"/>
      <c r="S1582" s="14"/>
      <c r="U1582" s="40"/>
      <c r="V1582" s="14"/>
      <c r="X1582" s="40"/>
      <c r="Y1582" s="14"/>
    </row>
    <row r="1583" spans="18:25" x14ac:dyDescent="0.35">
      <c r="R1583" s="39"/>
      <c r="S1583" s="14"/>
      <c r="U1583" s="40"/>
      <c r="V1583" s="14"/>
      <c r="X1583" s="40"/>
      <c r="Y1583" s="14"/>
    </row>
    <row r="1584" spans="18:25" x14ac:dyDescent="0.35">
      <c r="R1584" s="39"/>
      <c r="S1584" s="14"/>
      <c r="U1584" s="40"/>
      <c r="V1584" s="14"/>
      <c r="X1584" s="40"/>
      <c r="Y1584" s="14"/>
    </row>
    <row r="1585" spans="18:25" x14ac:dyDescent="0.35">
      <c r="R1585" s="39"/>
      <c r="S1585" s="14"/>
      <c r="U1585" s="40"/>
      <c r="V1585" s="14"/>
      <c r="X1585" s="40"/>
      <c r="Y1585" s="14"/>
    </row>
    <row r="1586" spans="18:25" x14ac:dyDescent="0.35">
      <c r="R1586" s="39"/>
      <c r="S1586" s="14"/>
      <c r="U1586" s="40"/>
      <c r="V1586" s="14"/>
      <c r="X1586" s="40"/>
      <c r="Y1586" s="14"/>
    </row>
    <row r="1587" spans="18:25" x14ac:dyDescent="0.35">
      <c r="R1587" s="39"/>
      <c r="S1587" s="14"/>
      <c r="U1587" s="40"/>
      <c r="V1587" s="14"/>
      <c r="X1587" s="40"/>
      <c r="Y1587" s="14"/>
    </row>
    <row r="1588" spans="18:25" x14ac:dyDescent="0.35">
      <c r="R1588" s="39"/>
      <c r="S1588" s="14"/>
      <c r="U1588" s="40"/>
      <c r="V1588" s="14"/>
      <c r="X1588" s="40"/>
      <c r="Y1588" s="14"/>
    </row>
    <row r="1589" spans="18:25" x14ac:dyDescent="0.35">
      <c r="R1589" s="39"/>
      <c r="S1589" s="14"/>
      <c r="U1589" s="40"/>
      <c r="V1589" s="14"/>
      <c r="X1589" s="40"/>
      <c r="Y1589" s="14"/>
    </row>
    <row r="1590" spans="18:25" x14ac:dyDescent="0.35">
      <c r="R1590" s="39"/>
      <c r="S1590" s="14"/>
      <c r="U1590" s="40"/>
      <c r="V1590" s="14"/>
      <c r="X1590" s="40"/>
      <c r="Y1590" s="14"/>
    </row>
    <row r="1591" spans="18:25" x14ac:dyDescent="0.35">
      <c r="R1591" s="39"/>
      <c r="S1591" s="14"/>
      <c r="U1591" s="40"/>
      <c r="V1591" s="14"/>
      <c r="X1591" s="40"/>
      <c r="Y1591" s="14"/>
    </row>
    <row r="1592" spans="18:25" x14ac:dyDescent="0.35">
      <c r="R1592" s="39"/>
      <c r="S1592" s="14"/>
      <c r="U1592" s="40"/>
      <c r="V1592" s="14"/>
      <c r="X1592" s="40"/>
      <c r="Y1592" s="14"/>
    </row>
    <row r="1593" spans="18:25" x14ac:dyDescent="0.35">
      <c r="R1593" s="39"/>
      <c r="S1593" s="14"/>
      <c r="U1593" s="40"/>
      <c r="V1593" s="14"/>
      <c r="X1593" s="40"/>
      <c r="Y1593" s="14"/>
    </row>
    <row r="1594" spans="18:25" x14ac:dyDescent="0.35">
      <c r="R1594" s="39"/>
      <c r="S1594" s="14"/>
      <c r="U1594" s="40"/>
      <c r="V1594" s="14"/>
      <c r="X1594" s="40"/>
      <c r="Y1594" s="14"/>
    </row>
    <row r="1595" spans="18:25" x14ac:dyDescent="0.35">
      <c r="R1595" s="39"/>
      <c r="S1595" s="14"/>
      <c r="U1595" s="40"/>
      <c r="V1595" s="14"/>
      <c r="X1595" s="40"/>
      <c r="Y1595" s="14"/>
    </row>
    <row r="1596" spans="18:25" x14ac:dyDescent="0.35">
      <c r="R1596" s="39"/>
      <c r="S1596" s="14"/>
      <c r="U1596" s="40"/>
      <c r="V1596" s="14"/>
      <c r="X1596" s="40"/>
      <c r="Y1596" s="14"/>
    </row>
    <row r="1597" spans="18:25" x14ac:dyDescent="0.35">
      <c r="R1597" s="39"/>
      <c r="S1597" s="14"/>
      <c r="U1597" s="40"/>
      <c r="V1597" s="14"/>
      <c r="X1597" s="40"/>
      <c r="Y1597" s="14"/>
    </row>
    <row r="1598" spans="18:25" x14ac:dyDescent="0.35">
      <c r="R1598" s="39"/>
      <c r="S1598" s="14"/>
      <c r="U1598" s="40"/>
      <c r="V1598" s="14"/>
      <c r="X1598" s="40"/>
      <c r="Y1598" s="14"/>
    </row>
    <row r="1599" spans="18:25" x14ac:dyDescent="0.35">
      <c r="R1599" s="39"/>
      <c r="S1599" s="14"/>
      <c r="U1599" s="40"/>
      <c r="V1599" s="14"/>
      <c r="X1599" s="40"/>
      <c r="Y1599" s="14"/>
    </row>
    <row r="1600" spans="18:25" x14ac:dyDescent="0.35">
      <c r="R1600" s="39"/>
      <c r="S1600" s="14"/>
      <c r="U1600" s="40"/>
      <c r="V1600" s="14"/>
      <c r="X1600" s="40"/>
      <c r="Y1600" s="14"/>
    </row>
    <row r="1601" spans="18:25" x14ac:dyDescent="0.35">
      <c r="R1601" s="39"/>
      <c r="S1601" s="14"/>
      <c r="U1601" s="40"/>
      <c r="V1601" s="14"/>
      <c r="X1601" s="40"/>
      <c r="Y1601" s="14"/>
    </row>
    <row r="1602" spans="18:25" x14ac:dyDescent="0.35">
      <c r="R1602" s="39"/>
      <c r="S1602" s="14"/>
      <c r="U1602" s="40"/>
      <c r="V1602" s="14"/>
      <c r="X1602" s="40"/>
      <c r="Y1602" s="14"/>
    </row>
    <row r="1603" spans="18:25" x14ac:dyDescent="0.35">
      <c r="R1603" s="39"/>
      <c r="S1603" s="14"/>
      <c r="U1603" s="40"/>
      <c r="V1603" s="14"/>
      <c r="X1603" s="40"/>
      <c r="Y1603" s="14"/>
    </row>
    <row r="1604" spans="18:25" x14ac:dyDescent="0.35">
      <c r="R1604" s="39"/>
      <c r="S1604" s="14"/>
      <c r="U1604" s="40"/>
      <c r="V1604" s="14"/>
      <c r="X1604" s="40"/>
      <c r="Y1604" s="14"/>
    </row>
    <row r="1605" spans="18:25" x14ac:dyDescent="0.35">
      <c r="R1605" s="39"/>
      <c r="S1605" s="14"/>
      <c r="U1605" s="40"/>
      <c r="V1605" s="14"/>
      <c r="X1605" s="40"/>
      <c r="Y1605" s="14"/>
    </row>
    <row r="1606" spans="18:25" x14ac:dyDescent="0.35">
      <c r="R1606" s="39"/>
      <c r="S1606" s="14"/>
      <c r="U1606" s="40"/>
      <c r="V1606" s="14"/>
      <c r="X1606" s="40"/>
      <c r="Y1606" s="14"/>
    </row>
    <row r="1607" spans="18:25" x14ac:dyDescent="0.35">
      <c r="R1607" s="39"/>
      <c r="S1607" s="14"/>
      <c r="U1607" s="40"/>
      <c r="V1607" s="14"/>
      <c r="X1607" s="40"/>
      <c r="Y1607" s="14"/>
    </row>
    <row r="1608" spans="18:25" x14ac:dyDescent="0.35">
      <c r="R1608" s="39"/>
      <c r="S1608" s="14"/>
      <c r="U1608" s="40"/>
      <c r="V1608" s="14"/>
      <c r="X1608" s="40"/>
      <c r="Y1608" s="14"/>
    </row>
    <row r="1609" spans="18:25" x14ac:dyDescent="0.35">
      <c r="R1609" s="39"/>
      <c r="S1609" s="14"/>
      <c r="U1609" s="40"/>
      <c r="V1609" s="14"/>
      <c r="X1609" s="40"/>
      <c r="Y1609" s="14"/>
    </row>
    <row r="1610" spans="18:25" x14ac:dyDescent="0.35">
      <c r="R1610" s="39"/>
      <c r="S1610" s="14"/>
      <c r="U1610" s="40"/>
      <c r="V1610" s="14"/>
      <c r="X1610" s="40"/>
      <c r="Y1610" s="14"/>
    </row>
    <row r="1611" spans="18:25" x14ac:dyDescent="0.35">
      <c r="R1611" s="39"/>
      <c r="S1611" s="14"/>
      <c r="U1611" s="40"/>
      <c r="V1611" s="14"/>
      <c r="X1611" s="40"/>
      <c r="Y1611" s="14"/>
    </row>
    <row r="1612" spans="18:25" x14ac:dyDescent="0.35">
      <c r="R1612" s="39"/>
      <c r="S1612" s="14"/>
      <c r="U1612" s="40"/>
      <c r="V1612" s="14"/>
      <c r="X1612" s="40"/>
      <c r="Y1612" s="14"/>
    </row>
    <row r="1613" spans="18:25" x14ac:dyDescent="0.35">
      <c r="R1613" s="39"/>
      <c r="S1613" s="14"/>
      <c r="U1613" s="40"/>
      <c r="V1613" s="14"/>
      <c r="X1613" s="40"/>
      <c r="Y1613" s="14"/>
    </row>
    <row r="1614" spans="18:25" x14ac:dyDescent="0.35">
      <c r="R1614" s="39"/>
      <c r="S1614" s="14"/>
      <c r="U1614" s="40"/>
      <c r="V1614" s="14"/>
      <c r="X1614" s="40"/>
      <c r="Y1614" s="14"/>
    </row>
    <row r="1615" spans="18:25" x14ac:dyDescent="0.35">
      <c r="R1615" s="39"/>
      <c r="S1615" s="14"/>
      <c r="U1615" s="40"/>
      <c r="V1615" s="14"/>
      <c r="X1615" s="40"/>
      <c r="Y1615" s="14"/>
    </row>
    <row r="1616" spans="18:25" x14ac:dyDescent="0.35">
      <c r="R1616" s="39"/>
      <c r="S1616" s="14"/>
      <c r="U1616" s="40"/>
      <c r="V1616" s="14"/>
      <c r="X1616" s="40"/>
      <c r="Y1616" s="14"/>
    </row>
    <row r="1617" spans="18:25" x14ac:dyDescent="0.35">
      <c r="R1617" s="39"/>
      <c r="S1617" s="14"/>
      <c r="U1617" s="40"/>
      <c r="V1617" s="14"/>
      <c r="X1617" s="40"/>
      <c r="Y1617" s="14"/>
    </row>
    <row r="1618" spans="18:25" x14ac:dyDescent="0.35">
      <c r="R1618" s="39"/>
      <c r="S1618" s="14"/>
      <c r="U1618" s="40"/>
      <c r="V1618" s="14"/>
      <c r="X1618" s="40"/>
      <c r="Y1618" s="14"/>
    </row>
    <row r="1619" spans="18:25" x14ac:dyDescent="0.35">
      <c r="R1619" s="39"/>
      <c r="S1619" s="14"/>
      <c r="U1619" s="40"/>
      <c r="V1619" s="14"/>
      <c r="X1619" s="40"/>
      <c r="Y1619" s="14"/>
    </row>
    <row r="1620" spans="18:25" x14ac:dyDescent="0.35">
      <c r="R1620" s="39"/>
      <c r="S1620" s="14"/>
      <c r="U1620" s="40"/>
      <c r="V1620" s="14"/>
      <c r="X1620" s="40"/>
      <c r="Y1620" s="14"/>
    </row>
    <row r="1621" spans="18:25" x14ac:dyDescent="0.35">
      <c r="R1621" s="39"/>
      <c r="S1621" s="14"/>
      <c r="U1621" s="40"/>
      <c r="V1621" s="14"/>
      <c r="X1621" s="40"/>
      <c r="Y1621" s="14"/>
    </row>
    <row r="1622" spans="18:25" x14ac:dyDescent="0.35">
      <c r="R1622" s="39"/>
      <c r="S1622" s="14"/>
      <c r="U1622" s="40"/>
      <c r="V1622" s="14"/>
      <c r="X1622" s="40"/>
      <c r="Y1622" s="14"/>
    </row>
    <row r="1623" spans="18:25" x14ac:dyDescent="0.35">
      <c r="R1623" s="39"/>
      <c r="S1623" s="14"/>
      <c r="U1623" s="40"/>
      <c r="V1623" s="14"/>
      <c r="X1623" s="40"/>
      <c r="Y1623" s="14"/>
    </row>
    <row r="1624" spans="18:25" x14ac:dyDescent="0.35">
      <c r="R1624" s="39"/>
      <c r="S1624" s="14"/>
      <c r="U1624" s="40"/>
      <c r="V1624" s="14"/>
      <c r="X1624" s="40"/>
      <c r="Y1624" s="14"/>
    </row>
    <row r="1625" spans="18:25" x14ac:dyDescent="0.35">
      <c r="R1625" s="39"/>
      <c r="S1625" s="14"/>
      <c r="U1625" s="40"/>
      <c r="V1625" s="14"/>
      <c r="X1625" s="40"/>
      <c r="Y1625" s="14"/>
    </row>
    <row r="1626" spans="18:25" x14ac:dyDescent="0.35">
      <c r="R1626" s="39"/>
      <c r="S1626" s="14"/>
      <c r="U1626" s="40"/>
      <c r="V1626" s="14"/>
      <c r="X1626" s="40"/>
      <c r="Y1626" s="14"/>
    </row>
    <row r="1627" spans="18:25" x14ac:dyDescent="0.35">
      <c r="R1627" s="39"/>
      <c r="S1627" s="14"/>
      <c r="U1627" s="40"/>
      <c r="V1627" s="14"/>
      <c r="X1627" s="40"/>
      <c r="Y1627" s="14"/>
    </row>
    <row r="1628" spans="18:25" x14ac:dyDescent="0.35">
      <c r="R1628" s="39"/>
      <c r="S1628" s="14"/>
      <c r="U1628" s="40"/>
      <c r="V1628" s="14"/>
      <c r="X1628" s="40"/>
      <c r="Y1628" s="14"/>
    </row>
    <row r="1629" spans="18:25" x14ac:dyDescent="0.35">
      <c r="R1629" s="39"/>
      <c r="S1629" s="14"/>
      <c r="U1629" s="40"/>
      <c r="V1629" s="14"/>
      <c r="X1629" s="40"/>
      <c r="Y1629" s="14"/>
    </row>
    <row r="1630" spans="18:25" x14ac:dyDescent="0.35">
      <c r="R1630" s="39"/>
      <c r="S1630" s="14"/>
      <c r="U1630" s="40"/>
      <c r="V1630" s="14"/>
      <c r="X1630" s="40"/>
      <c r="Y1630" s="14"/>
    </row>
    <row r="1631" spans="18:25" x14ac:dyDescent="0.35">
      <c r="R1631" s="39"/>
      <c r="S1631" s="14"/>
      <c r="U1631" s="40"/>
      <c r="V1631" s="14"/>
      <c r="X1631" s="40"/>
      <c r="Y1631" s="14"/>
    </row>
    <row r="1632" spans="18:25" x14ac:dyDescent="0.35">
      <c r="R1632" s="39"/>
      <c r="S1632" s="14"/>
      <c r="U1632" s="40"/>
      <c r="V1632" s="14"/>
      <c r="X1632" s="40"/>
      <c r="Y1632" s="14"/>
    </row>
    <row r="1633" spans="18:25" x14ac:dyDescent="0.35">
      <c r="R1633" s="39"/>
      <c r="S1633" s="14"/>
      <c r="U1633" s="40"/>
      <c r="V1633" s="14"/>
      <c r="X1633" s="40"/>
      <c r="Y1633" s="14"/>
    </row>
    <row r="1634" spans="18:25" x14ac:dyDescent="0.35">
      <c r="R1634" s="39"/>
      <c r="S1634" s="14"/>
      <c r="U1634" s="40"/>
      <c r="V1634" s="14"/>
      <c r="X1634" s="40"/>
      <c r="Y1634" s="14"/>
    </row>
    <row r="1635" spans="18:25" x14ac:dyDescent="0.35">
      <c r="R1635" s="39"/>
      <c r="S1635" s="14"/>
      <c r="U1635" s="40"/>
      <c r="V1635" s="14"/>
      <c r="X1635" s="40"/>
      <c r="Y1635" s="14"/>
    </row>
    <row r="1636" spans="18:25" x14ac:dyDescent="0.35">
      <c r="R1636" s="39"/>
      <c r="S1636" s="14"/>
      <c r="U1636" s="40"/>
      <c r="V1636" s="14"/>
      <c r="X1636" s="40"/>
      <c r="Y1636" s="14"/>
    </row>
    <row r="1637" spans="18:25" x14ac:dyDescent="0.35">
      <c r="R1637" s="39"/>
      <c r="S1637" s="14"/>
      <c r="U1637" s="40"/>
      <c r="V1637" s="14"/>
      <c r="X1637" s="40"/>
      <c r="Y1637" s="14"/>
    </row>
    <row r="1638" spans="18:25" x14ac:dyDescent="0.35">
      <c r="R1638" s="39"/>
      <c r="S1638" s="14"/>
      <c r="U1638" s="40"/>
      <c r="V1638" s="14"/>
      <c r="X1638" s="40"/>
      <c r="Y1638" s="14"/>
    </row>
    <row r="1639" spans="18:25" x14ac:dyDescent="0.35">
      <c r="R1639" s="39"/>
      <c r="S1639" s="14"/>
      <c r="U1639" s="40"/>
      <c r="V1639" s="14"/>
      <c r="X1639" s="40"/>
      <c r="Y1639" s="14"/>
    </row>
    <row r="1640" spans="18:25" x14ac:dyDescent="0.35">
      <c r="R1640" s="39"/>
      <c r="S1640" s="14"/>
      <c r="U1640" s="40"/>
      <c r="V1640" s="14"/>
      <c r="X1640" s="40"/>
      <c r="Y1640" s="14"/>
    </row>
    <row r="1641" spans="18:25" x14ac:dyDescent="0.35">
      <c r="R1641" s="39"/>
      <c r="S1641" s="14"/>
      <c r="U1641" s="40"/>
      <c r="V1641" s="14"/>
      <c r="X1641" s="40"/>
      <c r="Y1641" s="14"/>
    </row>
    <row r="1642" spans="18:25" x14ac:dyDescent="0.35">
      <c r="R1642" s="39"/>
      <c r="S1642" s="14"/>
      <c r="U1642" s="40"/>
      <c r="V1642" s="14"/>
      <c r="X1642" s="40"/>
      <c r="Y1642" s="14"/>
    </row>
    <row r="1643" spans="18:25" x14ac:dyDescent="0.35">
      <c r="R1643" s="39"/>
      <c r="S1643" s="14"/>
      <c r="U1643" s="40"/>
      <c r="V1643" s="14"/>
      <c r="X1643" s="40"/>
      <c r="Y1643" s="14"/>
    </row>
    <row r="1644" spans="18:25" x14ac:dyDescent="0.35">
      <c r="R1644" s="39"/>
      <c r="S1644" s="14"/>
      <c r="U1644" s="40"/>
      <c r="V1644" s="14"/>
      <c r="X1644" s="40"/>
      <c r="Y1644" s="14"/>
    </row>
    <row r="1645" spans="18:25" x14ac:dyDescent="0.35">
      <c r="R1645" s="39"/>
      <c r="S1645" s="14"/>
      <c r="U1645" s="40"/>
      <c r="V1645" s="14"/>
      <c r="X1645" s="40"/>
      <c r="Y1645" s="14"/>
    </row>
    <row r="1646" spans="18:25" x14ac:dyDescent="0.35">
      <c r="R1646" s="39"/>
      <c r="S1646" s="14"/>
      <c r="U1646" s="40"/>
      <c r="V1646" s="14"/>
      <c r="X1646" s="40"/>
      <c r="Y1646" s="14"/>
    </row>
    <row r="1647" spans="18:25" x14ac:dyDescent="0.35">
      <c r="R1647" s="39"/>
      <c r="S1647" s="14"/>
      <c r="U1647" s="40"/>
      <c r="V1647" s="14"/>
      <c r="X1647" s="40"/>
      <c r="Y1647" s="14"/>
    </row>
    <row r="1648" spans="18:25" x14ac:dyDescent="0.35">
      <c r="R1648" s="39"/>
      <c r="S1648" s="14"/>
      <c r="U1648" s="40"/>
      <c r="V1648" s="14"/>
      <c r="X1648" s="40"/>
      <c r="Y1648" s="14"/>
    </row>
    <row r="1649" spans="18:25" x14ac:dyDescent="0.35">
      <c r="R1649" s="39"/>
      <c r="S1649" s="14"/>
      <c r="U1649" s="40"/>
      <c r="V1649" s="14"/>
      <c r="X1649" s="40"/>
      <c r="Y1649" s="14"/>
    </row>
    <row r="1650" spans="18:25" x14ac:dyDescent="0.35">
      <c r="R1650" s="39"/>
      <c r="S1650" s="14"/>
      <c r="U1650" s="40"/>
      <c r="V1650" s="14"/>
      <c r="X1650" s="40"/>
      <c r="Y1650" s="14"/>
    </row>
    <row r="1651" spans="18:25" x14ac:dyDescent="0.35">
      <c r="R1651" s="39"/>
      <c r="S1651" s="14"/>
      <c r="U1651" s="40"/>
      <c r="V1651" s="14"/>
      <c r="X1651" s="40"/>
      <c r="Y1651" s="14"/>
    </row>
    <row r="1652" spans="18:25" x14ac:dyDescent="0.35">
      <c r="R1652" s="39"/>
      <c r="S1652" s="14"/>
      <c r="U1652" s="40"/>
      <c r="V1652" s="14"/>
      <c r="X1652" s="40"/>
      <c r="Y1652" s="14"/>
    </row>
    <row r="1653" spans="18:25" x14ac:dyDescent="0.35">
      <c r="R1653" s="39"/>
      <c r="S1653" s="14"/>
      <c r="U1653" s="40"/>
      <c r="V1653" s="14"/>
      <c r="X1653" s="40"/>
      <c r="Y1653" s="14"/>
    </row>
    <row r="1654" spans="18:25" x14ac:dyDescent="0.35">
      <c r="R1654" s="39"/>
      <c r="S1654" s="14"/>
      <c r="U1654" s="40"/>
      <c r="V1654" s="14"/>
      <c r="X1654" s="40"/>
      <c r="Y1654" s="14"/>
    </row>
    <row r="1655" spans="18:25" x14ac:dyDescent="0.35">
      <c r="R1655" s="39"/>
      <c r="S1655" s="14"/>
      <c r="U1655" s="40"/>
      <c r="V1655" s="14"/>
      <c r="X1655" s="40"/>
      <c r="Y1655" s="14"/>
    </row>
    <row r="1656" spans="18:25" x14ac:dyDescent="0.35">
      <c r="R1656" s="39"/>
      <c r="S1656" s="14"/>
      <c r="U1656" s="40"/>
      <c r="V1656" s="14"/>
      <c r="X1656" s="40"/>
      <c r="Y1656" s="14"/>
    </row>
    <row r="1657" spans="18:25" x14ac:dyDescent="0.35">
      <c r="R1657" s="39"/>
      <c r="S1657" s="14"/>
      <c r="U1657" s="40"/>
      <c r="V1657" s="14"/>
      <c r="X1657" s="40"/>
      <c r="Y1657" s="14"/>
    </row>
    <row r="1658" spans="18:25" x14ac:dyDescent="0.35">
      <c r="R1658" s="39"/>
      <c r="S1658" s="14"/>
      <c r="U1658" s="40"/>
      <c r="V1658" s="14"/>
      <c r="X1658" s="40"/>
      <c r="Y1658" s="14"/>
    </row>
    <row r="1659" spans="18:25" x14ac:dyDescent="0.35">
      <c r="R1659" s="39"/>
      <c r="S1659" s="14"/>
      <c r="U1659" s="40"/>
      <c r="V1659" s="14"/>
      <c r="X1659" s="40"/>
      <c r="Y1659" s="14"/>
    </row>
    <row r="1660" spans="18:25" x14ac:dyDescent="0.35">
      <c r="R1660" s="39"/>
      <c r="S1660" s="14"/>
      <c r="U1660" s="40"/>
      <c r="V1660" s="14"/>
      <c r="X1660" s="40"/>
      <c r="Y1660" s="14"/>
    </row>
    <row r="1661" spans="18:25" x14ac:dyDescent="0.35">
      <c r="R1661" s="39"/>
      <c r="S1661" s="14"/>
      <c r="U1661" s="40"/>
      <c r="V1661" s="14"/>
      <c r="X1661" s="40"/>
      <c r="Y1661" s="14"/>
    </row>
    <row r="1662" spans="18:25" x14ac:dyDescent="0.35">
      <c r="R1662" s="39"/>
      <c r="S1662" s="14"/>
      <c r="U1662" s="40"/>
      <c r="V1662" s="14"/>
      <c r="X1662" s="40"/>
      <c r="Y1662" s="14"/>
    </row>
    <row r="1663" spans="18:25" x14ac:dyDescent="0.35">
      <c r="R1663" s="39"/>
      <c r="S1663" s="14"/>
      <c r="U1663" s="40"/>
      <c r="V1663" s="14"/>
      <c r="X1663" s="40"/>
      <c r="Y1663" s="14"/>
    </row>
    <row r="1664" spans="18:25" x14ac:dyDescent="0.35">
      <c r="R1664" s="39"/>
      <c r="S1664" s="14"/>
      <c r="U1664" s="40"/>
      <c r="V1664" s="14"/>
      <c r="X1664" s="40"/>
      <c r="Y1664" s="14"/>
    </row>
    <row r="1665" spans="18:25" x14ac:dyDescent="0.35">
      <c r="R1665" s="39"/>
      <c r="S1665" s="14"/>
      <c r="U1665" s="40"/>
      <c r="V1665" s="14"/>
      <c r="X1665" s="40"/>
      <c r="Y1665" s="14"/>
    </row>
    <row r="1666" spans="18:25" x14ac:dyDescent="0.35">
      <c r="R1666" s="39"/>
      <c r="S1666" s="14"/>
      <c r="U1666" s="40"/>
      <c r="V1666" s="14"/>
      <c r="X1666" s="40"/>
      <c r="Y1666" s="14"/>
    </row>
    <row r="1667" spans="18:25" x14ac:dyDescent="0.35">
      <c r="R1667" s="39"/>
      <c r="S1667" s="14"/>
      <c r="U1667" s="40"/>
      <c r="V1667" s="14"/>
      <c r="X1667" s="40"/>
      <c r="Y1667" s="14"/>
    </row>
    <row r="1668" spans="18:25" x14ac:dyDescent="0.35">
      <c r="R1668" s="39"/>
      <c r="S1668" s="14"/>
      <c r="U1668" s="40"/>
      <c r="V1668" s="14"/>
      <c r="X1668" s="40"/>
      <c r="Y1668" s="14"/>
    </row>
    <row r="1669" spans="18:25" x14ac:dyDescent="0.35">
      <c r="R1669" s="39"/>
      <c r="S1669" s="14"/>
      <c r="U1669" s="40"/>
      <c r="V1669" s="14"/>
      <c r="X1669" s="40"/>
      <c r="Y1669" s="14"/>
    </row>
    <row r="1670" spans="18:25" x14ac:dyDescent="0.35">
      <c r="R1670" s="39"/>
      <c r="S1670" s="14"/>
      <c r="U1670" s="40"/>
      <c r="V1670" s="14"/>
      <c r="X1670" s="40"/>
      <c r="Y1670" s="14"/>
    </row>
    <row r="1671" spans="18:25" x14ac:dyDescent="0.35">
      <c r="R1671" s="39"/>
      <c r="S1671" s="14"/>
      <c r="U1671" s="40"/>
      <c r="V1671" s="14"/>
      <c r="X1671" s="40"/>
      <c r="Y1671" s="14"/>
    </row>
    <row r="1672" spans="18:25" x14ac:dyDescent="0.35">
      <c r="R1672" s="39"/>
      <c r="S1672" s="14"/>
      <c r="U1672" s="40"/>
      <c r="V1672" s="14"/>
      <c r="X1672" s="40"/>
      <c r="Y1672" s="14"/>
    </row>
    <row r="1673" spans="18:25" x14ac:dyDescent="0.35">
      <c r="R1673" s="39"/>
      <c r="S1673" s="14"/>
      <c r="U1673" s="40"/>
      <c r="V1673" s="14"/>
      <c r="X1673" s="40"/>
      <c r="Y1673" s="14"/>
    </row>
    <row r="1674" spans="18:25" x14ac:dyDescent="0.35">
      <c r="R1674" s="39"/>
      <c r="S1674" s="14"/>
      <c r="U1674" s="40"/>
      <c r="V1674" s="14"/>
      <c r="X1674" s="40"/>
      <c r="Y1674" s="14"/>
    </row>
    <row r="1675" spans="18:25" x14ac:dyDescent="0.35">
      <c r="R1675" s="39"/>
      <c r="S1675" s="14"/>
      <c r="U1675" s="40"/>
      <c r="V1675" s="14"/>
      <c r="X1675" s="40"/>
      <c r="Y1675" s="14"/>
    </row>
    <row r="1676" spans="18:25" x14ac:dyDescent="0.35">
      <c r="R1676" s="39"/>
      <c r="S1676" s="14"/>
      <c r="U1676" s="40"/>
      <c r="V1676" s="14"/>
      <c r="X1676" s="40"/>
      <c r="Y1676" s="14"/>
    </row>
    <row r="1677" spans="18:25" x14ac:dyDescent="0.35">
      <c r="R1677" s="39"/>
      <c r="S1677" s="14"/>
      <c r="U1677" s="40"/>
      <c r="V1677" s="14"/>
      <c r="X1677" s="40"/>
      <c r="Y1677" s="14"/>
    </row>
    <row r="1678" spans="18:25" x14ac:dyDescent="0.35">
      <c r="R1678" s="39"/>
      <c r="S1678" s="14"/>
      <c r="U1678" s="40"/>
      <c r="V1678" s="14"/>
      <c r="X1678" s="40"/>
      <c r="Y1678" s="14"/>
    </row>
    <row r="1679" spans="18:25" x14ac:dyDescent="0.35">
      <c r="R1679" s="39"/>
      <c r="S1679" s="14"/>
      <c r="U1679" s="40"/>
      <c r="V1679" s="14"/>
      <c r="X1679" s="40"/>
      <c r="Y1679" s="14"/>
    </row>
    <row r="1680" spans="18:25" x14ac:dyDescent="0.35">
      <c r="R1680" s="39"/>
      <c r="S1680" s="14"/>
      <c r="U1680" s="40"/>
      <c r="V1680" s="14"/>
      <c r="X1680" s="40"/>
      <c r="Y1680" s="14"/>
    </row>
    <row r="1681" spans="18:25" x14ac:dyDescent="0.35">
      <c r="R1681" s="39"/>
      <c r="S1681" s="14"/>
      <c r="U1681" s="40"/>
      <c r="V1681" s="14"/>
      <c r="X1681" s="40"/>
      <c r="Y1681" s="14"/>
    </row>
    <row r="1682" spans="18:25" x14ac:dyDescent="0.35">
      <c r="R1682" s="39"/>
      <c r="S1682" s="14"/>
      <c r="U1682" s="40"/>
      <c r="V1682" s="14"/>
      <c r="X1682" s="40"/>
      <c r="Y1682" s="14"/>
    </row>
    <row r="1683" spans="18:25" x14ac:dyDescent="0.35">
      <c r="R1683" s="39"/>
      <c r="S1683" s="14"/>
      <c r="U1683" s="40"/>
      <c r="V1683" s="14"/>
      <c r="X1683" s="40"/>
      <c r="Y1683" s="14"/>
    </row>
    <row r="1684" spans="18:25" x14ac:dyDescent="0.35">
      <c r="R1684" s="39"/>
      <c r="S1684" s="14"/>
      <c r="U1684" s="40"/>
      <c r="V1684" s="14"/>
      <c r="X1684" s="40"/>
      <c r="Y1684" s="14"/>
    </row>
    <row r="1685" spans="18:25" x14ac:dyDescent="0.35">
      <c r="R1685" s="39"/>
      <c r="S1685" s="14"/>
      <c r="U1685" s="40"/>
      <c r="V1685" s="14"/>
      <c r="X1685" s="40"/>
      <c r="Y1685" s="14"/>
    </row>
    <row r="1686" spans="18:25" x14ac:dyDescent="0.35">
      <c r="R1686" s="39"/>
      <c r="S1686" s="14"/>
      <c r="U1686" s="40"/>
      <c r="V1686" s="14"/>
      <c r="X1686" s="40"/>
      <c r="Y1686" s="14"/>
    </row>
    <row r="1687" spans="18:25" x14ac:dyDescent="0.35">
      <c r="R1687" s="39"/>
      <c r="S1687" s="14"/>
      <c r="U1687" s="40"/>
      <c r="V1687" s="14"/>
      <c r="X1687" s="40"/>
      <c r="Y1687" s="14"/>
    </row>
    <row r="1688" spans="18:25" x14ac:dyDescent="0.35">
      <c r="R1688" s="39"/>
      <c r="S1688" s="14"/>
      <c r="U1688" s="40"/>
      <c r="V1688" s="14"/>
      <c r="X1688" s="40"/>
      <c r="Y1688" s="14"/>
    </row>
    <row r="1689" spans="18:25" x14ac:dyDescent="0.35">
      <c r="R1689" s="39"/>
      <c r="S1689" s="14"/>
      <c r="U1689" s="40"/>
      <c r="V1689" s="14"/>
      <c r="X1689" s="40"/>
      <c r="Y1689" s="14"/>
    </row>
    <row r="1690" spans="18:25" x14ac:dyDescent="0.35">
      <c r="R1690" s="39"/>
      <c r="S1690" s="14"/>
      <c r="U1690" s="40"/>
      <c r="V1690" s="14"/>
      <c r="X1690" s="40"/>
      <c r="Y1690" s="14"/>
    </row>
    <row r="1691" spans="18:25" x14ac:dyDescent="0.35">
      <c r="R1691" s="39"/>
      <c r="S1691" s="14"/>
      <c r="U1691" s="40"/>
      <c r="V1691" s="14"/>
      <c r="X1691" s="40"/>
      <c r="Y1691" s="14"/>
    </row>
    <row r="1692" spans="18:25" x14ac:dyDescent="0.35">
      <c r="R1692" s="39"/>
      <c r="S1692" s="14"/>
      <c r="U1692" s="40"/>
      <c r="V1692" s="14"/>
      <c r="X1692" s="40"/>
      <c r="Y1692" s="14"/>
    </row>
    <row r="1693" spans="18:25" x14ac:dyDescent="0.35">
      <c r="R1693" s="39"/>
      <c r="S1693" s="14"/>
      <c r="U1693" s="40"/>
      <c r="V1693" s="14"/>
      <c r="X1693" s="40"/>
      <c r="Y1693" s="14"/>
    </row>
    <row r="1694" spans="18:25" x14ac:dyDescent="0.35">
      <c r="R1694" s="39"/>
      <c r="S1694" s="14"/>
      <c r="U1694" s="40"/>
      <c r="V1694" s="14"/>
      <c r="X1694" s="40"/>
      <c r="Y1694" s="14"/>
    </row>
    <row r="1695" spans="18:25" x14ac:dyDescent="0.35">
      <c r="R1695" s="39"/>
      <c r="S1695" s="14"/>
      <c r="U1695" s="40"/>
      <c r="V1695" s="14"/>
      <c r="X1695" s="40"/>
      <c r="Y1695" s="14"/>
    </row>
    <row r="1696" spans="18:25" x14ac:dyDescent="0.35">
      <c r="R1696" s="39"/>
      <c r="S1696" s="14"/>
      <c r="U1696" s="40"/>
      <c r="V1696" s="14"/>
      <c r="X1696" s="40"/>
      <c r="Y1696" s="14"/>
    </row>
    <row r="1697" spans="18:25" x14ac:dyDescent="0.35">
      <c r="R1697" s="39"/>
      <c r="S1697" s="14"/>
      <c r="U1697" s="40"/>
      <c r="V1697" s="14"/>
      <c r="X1697" s="40"/>
      <c r="Y1697" s="14"/>
    </row>
    <row r="1698" spans="18:25" x14ac:dyDescent="0.35">
      <c r="R1698" s="39"/>
      <c r="S1698" s="14"/>
      <c r="U1698" s="40"/>
      <c r="V1698" s="14"/>
      <c r="X1698" s="40"/>
      <c r="Y1698" s="14"/>
    </row>
    <row r="1699" spans="18:25" x14ac:dyDescent="0.35">
      <c r="R1699" s="39"/>
      <c r="S1699" s="14"/>
      <c r="U1699" s="40"/>
      <c r="V1699" s="14"/>
      <c r="X1699" s="40"/>
      <c r="Y1699" s="14"/>
    </row>
    <row r="1700" spans="18:25" x14ac:dyDescent="0.35">
      <c r="R1700" s="39"/>
      <c r="S1700" s="14"/>
      <c r="U1700" s="40"/>
      <c r="V1700" s="14"/>
      <c r="X1700" s="40"/>
      <c r="Y1700" s="14"/>
    </row>
    <row r="1701" spans="18:25" x14ac:dyDescent="0.35">
      <c r="R1701" s="39"/>
      <c r="S1701" s="14"/>
      <c r="U1701" s="40"/>
      <c r="V1701" s="14"/>
      <c r="X1701" s="40"/>
      <c r="Y1701" s="14"/>
    </row>
    <row r="1702" spans="18:25" x14ac:dyDescent="0.35">
      <c r="R1702" s="39"/>
      <c r="S1702" s="14"/>
      <c r="U1702" s="40"/>
      <c r="V1702" s="14"/>
      <c r="X1702" s="40"/>
      <c r="Y1702" s="14"/>
    </row>
    <row r="1703" spans="18:25" x14ac:dyDescent="0.35">
      <c r="R1703" s="39"/>
      <c r="S1703" s="14"/>
      <c r="U1703" s="40"/>
      <c r="V1703" s="14"/>
      <c r="X1703" s="40"/>
      <c r="Y1703" s="14"/>
    </row>
    <row r="1704" spans="18:25" x14ac:dyDescent="0.35">
      <c r="R1704" s="39"/>
      <c r="S1704" s="14"/>
      <c r="U1704" s="40"/>
      <c r="V1704" s="14"/>
      <c r="X1704" s="40"/>
      <c r="Y1704" s="14"/>
    </row>
    <row r="1705" spans="18:25" x14ac:dyDescent="0.35">
      <c r="R1705" s="39"/>
      <c r="S1705" s="14"/>
      <c r="U1705" s="40"/>
      <c r="V1705" s="14"/>
      <c r="X1705" s="40"/>
      <c r="Y1705" s="14"/>
    </row>
    <row r="1706" spans="18:25" x14ac:dyDescent="0.35">
      <c r="R1706" s="39"/>
      <c r="S1706" s="14"/>
      <c r="U1706" s="40"/>
      <c r="V1706" s="14"/>
      <c r="X1706" s="40"/>
      <c r="Y1706" s="14"/>
    </row>
    <row r="1707" spans="18:25" x14ac:dyDescent="0.35">
      <c r="R1707" s="39"/>
      <c r="S1707" s="14"/>
      <c r="U1707" s="40"/>
      <c r="V1707" s="14"/>
      <c r="X1707" s="40"/>
      <c r="Y1707" s="14"/>
    </row>
    <row r="1708" spans="18:25" x14ac:dyDescent="0.35">
      <c r="R1708" s="39"/>
      <c r="S1708" s="14"/>
      <c r="U1708" s="40"/>
      <c r="V1708" s="14"/>
      <c r="X1708" s="40"/>
      <c r="Y1708" s="14"/>
    </row>
    <row r="1709" spans="18:25" x14ac:dyDescent="0.35">
      <c r="R1709" s="39"/>
      <c r="S1709" s="14"/>
      <c r="U1709" s="40"/>
      <c r="V1709" s="14"/>
      <c r="X1709" s="40"/>
      <c r="Y1709" s="14"/>
    </row>
    <row r="1710" spans="18:25" x14ac:dyDescent="0.35">
      <c r="R1710" s="39"/>
      <c r="S1710" s="14"/>
      <c r="U1710" s="40"/>
      <c r="V1710" s="14"/>
      <c r="X1710" s="40"/>
      <c r="Y1710" s="14"/>
    </row>
    <row r="1711" spans="18:25" x14ac:dyDescent="0.35">
      <c r="R1711" s="39"/>
      <c r="S1711" s="14"/>
      <c r="U1711" s="40"/>
      <c r="V1711" s="14"/>
      <c r="X1711" s="40"/>
      <c r="Y1711" s="14"/>
    </row>
    <row r="1712" spans="18:25" x14ac:dyDescent="0.35">
      <c r="R1712" s="39"/>
      <c r="S1712" s="14"/>
      <c r="U1712" s="40"/>
      <c r="V1712" s="14"/>
      <c r="X1712" s="40"/>
      <c r="Y1712" s="14"/>
    </row>
    <row r="1713" spans="18:25" x14ac:dyDescent="0.35">
      <c r="R1713" s="39"/>
      <c r="S1713" s="14"/>
      <c r="U1713" s="40"/>
      <c r="V1713" s="14"/>
      <c r="X1713" s="40"/>
      <c r="Y1713" s="14"/>
    </row>
    <row r="1714" spans="18:25" x14ac:dyDescent="0.35">
      <c r="R1714" s="39"/>
      <c r="S1714" s="14"/>
      <c r="U1714" s="40"/>
      <c r="V1714" s="14"/>
      <c r="X1714" s="40"/>
      <c r="Y1714" s="14"/>
    </row>
    <row r="1715" spans="18:25" x14ac:dyDescent="0.35">
      <c r="R1715" s="39"/>
      <c r="S1715" s="14"/>
      <c r="U1715" s="40"/>
      <c r="V1715" s="14"/>
      <c r="X1715" s="40"/>
      <c r="Y1715" s="14"/>
    </row>
    <row r="1716" spans="18:25" x14ac:dyDescent="0.35">
      <c r="R1716" s="39"/>
      <c r="S1716" s="14"/>
      <c r="U1716" s="40"/>
      <c r="V1716" s="14"/>
      <c r="X1716" s="40"/>
      <c r="Y1716" s="14"/>
    </row>
    <row r="1717" spans="18:25" x14ac:dyDescent="0.35">
      <c r="R1717" s="39"/>
      <c r="S1717" s="14"/>
      <c r="U1717" s="40"/>
      <c r="V1717" s="14"/>
      <c r="X1717" s="40"/>
      <c r="Y1717" s="14"/>
    </row>
    <row r="1718" spans="18:25" x14ac:dyDescent="0.35">
      <c r="R1718" s="39"/>
      <c r="S1718" s="14"/>
      <c r="U1718" s="40"/>
      <c r="V1718" s="14"/>
      <c r="X1718" s="40"/>
      <c r="Y1718" s="14"/>
    </row>
    <row r="1719" spans="18:25" x14ac:dyDescent="0.35">
      <c r="R1719" s="39"/>
      <c r="S1719" s="14"/>
      <c r="U1719" s="40"/>
      <c r="V1719" s="14"/>
      <c r="X1719" s="40"/>
      <c r="Y1719" s="14"/>
    </row>
    <row r="1720" spans="18:25" x14ac:dyDescent="0.35">
      <c r="R1720" s="39"/>
      <c r="S1720" s="14"/>
      <c r="U1720" s="40"/>
      <c r="V1720" s="14"/>
      <c r="X1720" s="40"/>
      <c r="Y1720" s="14"/>
    </row>
    <row r="1721" spans="18:25" x14ac:dyDescent="0.35">
      <c r="R1721" s="39"/>
      <c r="S1721" s="14"/>
      <c r="U1721" s="40"/>
      <c r="V1721" s="14"/>
      <c r="X1721" s="40"/>
      <c r="Y1721" s="14"/>
    </row>
    <row r="1722" spans="18:25" x14ac:dyDescent="0.35">
      <c r="R1722" s="39"/>
      <c r="S1722" s="14"/>
      <c r="U1722" s="40"/>
      <c r="V1722" s="14"/>
      <c r="X1722" s="40"/>
      <c r="Y1722" s="14"/>
    </row>
    <row r="1723" spans="18:25" x14ac:dyDescent="0.35">
      <c r="R1723" s="39"/>
      <c r="S1723" s="14"/>
      <c r="U1723" s="40"/>
      <c r="V1723" s="14"/>
      <c r="X1723" s="40"/>
      <c r="Y1723" s="14"/>
    </row>
    <row r="1724" spans="18:25" x14ac:dyDescent="0.35">
      <c r="R1724" s="39"/>
      <c r="S1724" s="14"/>
      <c r="U1724" s="40"/>
      <c r="V1724" s="14"/>
      <c r="X1724" s="40"/>
      <c r="Y1724" s="14"/>
    </row>
    <row r="1725" spans="18:25" x14ac:dyDescent="0.35">
      <c r="R1725" s="39"/>
      <c r="S1725" s="14"/>
      <c r="U1725" s="40"/>
      <c r="V1725" s="14"/>
      <c r="X1725" s="40"/>
      <c r="Y1725" s="14"/>
    </row>
    <row r="1726" spans="18:25" x14ac:dyDescent="0.35">
      <c r="R1726" s="39"/>
      <c r="S1726" s="14"/>
      <c r="U1726" s="40"/>
      <c r="V1726" s="14"/>
      <c r="X1726" s="40"/>
      <c r="Y1726" s="14"/>
    </row>
    <row r="1727" spans="18:25" x14ac:dyDescent="0.35">
      <c r="R1727" s="39"/>
      <c r="S1727" s="14"/>
      <c r="U1727" s="40"/>
      <c r="V1727" s="14"/>
      <c r="X1727" s="40"/>
      <c r="Y1727" s="14"/>
    </row>
    <row r="1728" spans="18:25" x14ac:dyDescent="0.35">
      <c r="R1728" s="39"/>
      <c r="S1728" s="14"/>
      <c r="U1728" s="40"/>
      <c r="V1728" s="14"/>
      <c r="X1728" s="40"/>
      <c r="Y1728" s="14"/>
    </row>
    <row r="1729" spans="18:25" x14ac:dyDescent="0.35">
      <c r="R1729" s="39"/>
      <c r="S1729" s="14"/>
      <c r="U1729" s="40"/>
      <c r="V1729" s="14"/>
      <c r="X1729" s="40"/>
      <c r="Y1729" s="14"/>
    </row>
    <row r="1730" spans="18:25" x14ac:dyDescent="0.35">
      <c r="R1730" s="39"/>
      <c r="S1730" s="14"/>
      <c r="U1730" s="40"/>
      <c r="V1730" s="14"/>
      <c r="X1730" s="40"/>
      <c r="Y1730" s="14"/>
    </row>
    <row r="1731" spans="18:25" x14ac:dyDescent="0.35">
      <c r="R1731" s="39"/>
      <c r="S1731" s="14"/>
      <c r="U1731" s="40"/>
      <c r="V1731" s="14"/>
      <c r="X1731" s="40"/>
      <c r="Y1731" s="14"/>
    </row>
    <row r="1732" spans="18:25" x14ac:dyDescent="0.35">
      <c r="R1732" s="39"/>
      <c r="S1732" s="14"/>
      <c r="U1732" s="40"/>
      <c r="V1732" s="14"/>
      <c r="X1732" s="40"/>
      <c r="Y1732" s="14"/>
    </row>
    <row r="1733" spans="18:25" x14ac:dyDescent="0.35">
      <c r="R1733" s="39"/>
      <c r="S1733" s="14"/>
      <c r="U1733" s="40"/>
      <c r="V1733" s="14"/>
      <c r="X1733" s="40"/>
      <c r="Y1733" s="14"/>
    </row>
    <row r="1734" spans="18:25" x14ac:dyDescent="0.35">
      <c r="R1734" s="39"/>
      <c r="S1734" s="14"/>
      <c r="U1734" s="40"/>
      <c r="V1734" s="14"/>
      <c r="X1734" s="40"/>
      <c r="Y1734" s="14"/>
    </row>
    <row r="1735" spans="18:25" x14ac:dyDescent="0.35">
      <c r="R1735" s="39"/>
      <c r="S1735" s="14"/>
      <c r="U1735" s="40"/>
      <c r="V1735" s="14"/>
      <c r="X1735" s="40"/>
      <c r="Y1735" s="14"/>
    </row>
    <row r="1736" spans="18:25" x14ac:dyDescent="0.35">
      <c r="R1736" s="39"/>
      <c r="S1736" s="14"/>
      <c r="U1736" s="40"/>
      <c r="V1736" s="14"/>
      <c r="X1736" s="40"/>
      <c r="Y1736" s="14"/>
    </row>
    <row r="1737" spans="18:25" x14ac:dyDescent="0.35">
      <c r="R1737" s="39"/>
      <c r="S1737" s="14"/>
      <c r="U1737" s="40"/>
      <c r="V1737" s="14"/>
      <c r="X1737" s="40"/>
      <c r="Y1737" s="14"/>
    </row>
    <row r="1738" spans="18:25" x14ac:dyDescent="0.35">
      <c r="R1738" s="39"/>
      <c r="S1738" s="14"/>
      <c r="U1738" s="40"/>
      <c r="V1738" s="14"/>
      <c r="X1738" s="40"/>
      <c r="Y1738" s="14"/>
    </row>
    <row r="1739" spans="18:25" x14ac:dyDescent="0.35">
      <c r="R1739" s="39"/>
      <c r="S1739" s="14"/>
      <c r="U1739" s="40"/>
      <c r="V1739" s="14"/>
      <c r="X1739" s="40"/>
      <c r="Y1739" s="14"/>
    </row>
    <row r="1740" spans="18:25" x14ac:dyDescent="0.35">
      <c r="R1740" s="39"/>
      <c r="S1740" s="14"/>
      <c r="U1740" s="40"/>
      <c r="V1740" s="14"/>
      <c r="X1740" s="40"/>
      <c r="Y1740" s="14"/>
    </row>
    <row r="1741" spans="18:25" x14ac:dyDescent="0.35">
      <c r="R1741" s="39"/>
      <c r="S1741" s="14"/>
      <c r="U1741" s="40"/>
      <c r="V1741" s="14"/>
      <c r="X1741" s="40"/>
      <c r="Y1741" s="14"/>
    </row>
    <row r="1742" spans="18:25" x14ac:dyDescent="0.35">
      <c r="R1742" s="39"/>
      <c r="S1742" s="14"/>
      <c r="U1742" s="40"/>
      <c r="V1742" s="14"/>
      <c r="X1742" s="40"/>
      <c r="Y1742" s="14"/>
    </row>
    <row r="1743" spans="18:25" x14ac:dyDescent="0.35">
      <c r="R1743" s="39"/>
      <c r="S1743" s="14"/>
      <c r="U1743" s="40"/>
      <c r="V1743" s="14"/>
      <c r="X1743" s="40"/>
      <c r="Y1743" s="14"/>
    </row>
    <row r="1744" spans="18:25" x14ac:dyDescent="0.35">
      <c r="R1744" s="39"/>
      <c r="S1744" s="14"/>
      <c r="U1744" s="40"/>
      <c r="V1744" s="14"/>
      <c r="X1744" s="40"/>
      <c r="Y1744" s="14"/>
    </row>
    <row r="1745" spans="18:25" x14ac:dyDescent="0.35">
      <c r="R1745" s="39"/>
      <c r="S1745" s="14"/>
      <c r="U1745" s="40"/>
      <c r="V1745" s="14"/>
      <c r="X1745" s="40"/>
      <c r="Y1745" s="14"/>
    </row>
    <row r="1746" spans="18:25" x14ac:dyDescent="0.35">
      <c r="R1746" s="39"/>
      <c r="S1746" s="14"/>
      <c r="U1746" s="40"/>
      <c r="V1746" s="14"/>
      <c r="X1746" s="40"/>
      <c r="Y1746" s="14"/>
    </row>
    <row r="1747" spans="18:25" x14ac:dyDescent="0.35">
      <c r="R1747" s="39"/>
      <c r="S1747" s="14"/>
      <c r="U1747" s="40"/>
      <c r="V1747" s="14"/>
      <c r="X1747" s="40"/>
      <c r="Y1747" s="14"/>
    </row>
    <row r="1748" spans="18:25" x14ac:dyDescent="0.35">
      <c r="R1748" s="39"/>
      <c r="S1748" s="14"/>
      <c r="U1748" s="40"/>
      <c r="V1748" s="14"/>
      <c r="X1748" s="40"/>
      <c r="Y1748" s="14"/>
    </row>
    <row r="1749" spans="18:25" x14ac:dyDescent="0.35">
      <c r="R1749" s="39"/>
      <c r="S1749" s="14"/>
      <c r="U1749" s="40"/>
      <c r="V1749" s="14"/>
      <c r="X1749" s="40"/>
      <c r="Y1749" s="14"/>
    </row>
    <row r="1750" spans="18:25" x14ac:dyDescent="0.35">
      <c r="R1750" s="39"/>
      <c r="S1750" s="14"/>
      <c r="U1750" s="40"/>
      <c r="V1750" s="14"/>
      <c r="X1750" s="40"/>
      <c r="Y1750" s="14"/>
    </row>
    <row r="1751" spans="18:25" x14ac:dyDescent="0.35">
      <c r="R1751" s="39"/>
      <c r="S1751" s="14"/>
      <c r="U1751" s="40"/>
      <c r="V1751" s="14"/>
      <c r="X1751" s="40"/>
      <c r="Y1751" s="14"/>
    </row>
    <row r="1752" spans="18:25" x14ac:dyDescent="0.35">
      <c r="R1752" s="39"/>
      <c r="S1752" s="14"/>
      <c r="U1752" s="40"/>
      <c r="V1752" s="14"/>
      <c r="X1752" s="40"/>
      <c r="Y1752" s="14"/>
    </row>
    <row r="1753" spans="18:25" x14ac:dyDescent="0.35">
      <c r="R1753" s="39"/>
      <c r="S1753" s="14"/>
      <c r="U1753" s="40"/>
      <c r="V1753" s="14"/>
      <c r="X1753" s="40"/>
      <c r="Y1753" s="14"/>
    </row>
    <row r="1754" spans="18:25" x14ac:dyDescent="0.35">
      <c r="R1754" s="39"/>
      <c r="S1754" s="14"/>
      <c r="U1754" s="40"/>
      <c r="V1754" s="14"/>
      <c r="X1754" s="40"/>
      <c r="Y1754" s="14"/>
    </row>
    <row r="1755" spans="18:25" x14ac:dyDescent="0.35">
      <c r="R1755" s="39"/>
      <c r="S1755" s="14"/>
      <c r="U1755" s="40"/>
      <c r="V1755" s="14"/>
      <c r="X1755" s="40"/>
      <c r="Y1755" s="14"/>
    </row>
    <row r="1756" spans="18:25" x14ac:dyDescent="0.35">
      <c r="R1756" s="39"/>
      <c r="S1756" s="14"/>
      <c r="U1756" s="40"/>
      <c r="V1756" s="14"/>
      <c r="X1756" s="40"/>
      <c r="Y1756" s="14"/>
    </row>
    <row r="1757" spans="18:25" x14ac:dyDescent="0.35">
      <c r="R1757" s="39"/>
      <c r="S1757" s="14"/>
      <c r="U1757" s="40"/>
      <c r="V1757" s="14"/>
      <c r="X1757" s="40"/>
      <c r="Y1757" s="14"/>
    </row>
    <row r="1758" spans="18:25" x14ac:dyDescent="0.35">
      <c r="R1758" s="39"/>
      <c r="S1758" s="14"/>
      <c r="U1758" s="40"/>
      <c r="V1758" s="14"/>
      <c r="X1758" s="40"/>
      <c r="Y1758" s="14"/>
    </row>
    <row r="1759" spans="18:25" x14ac:dyDescent="0.35">
      <c r="R1759" s="39"/>
      <c r="S1759" s="14"/>
      <c r="U1759" s="40"/>
      <c r="V1759" s="14"/>
      <c r="X1759" s="40"/>
      <c r="Y1759" s="14"/>
    </row>
    <row r="1760" spans="18:25" x14ac:dyDescent="0.35">
      <c r="R1760" s="39"/>
      <c r="S1760" s="14"/>
      <c r="U1760" s="40"/>
      <c r="V1760" s="14"/>
      <c r="X1760" s="40"/>
      <c r="Y1760" s="14"/>
    </row>
    <row r="1761" spans="18:25" x14ac:dyDescent="0.35">
      <c r="R1761" s="39"/>
      <c r="S1761" s="14"/>
      <c r="U1761" s="40"/>
      <c r="V1761" s="14"/>
      <c r="X1761" s="40"/>
      <c r="Y1761" s="14"/>
    </row>
    <row r="1762" spans="18:25" x14ac:dyDescent="0.35">
      <c r="R1762" s="39"/>
      <c r="S1762" s="14"/>
      <c r="U1762" s="40"/>
      <c r="V1762" s="14"/>
      <c r="X1762" s="40"/>
      <c r="Y1762" s="14"/>
    </row>
    <row r="1763" spans="18:25" x14ac:dyDescent="0.35">
      <c r="R1763" s="39"/>
      <c r="S1763" s="14"/>
      <c r="U1763" s="40"/>
      <c r="V1763" s="14"/>
      <c r="X1763" s="40"/>
      <c r="Y1763" s="14"/>
    </row>
    <row r="1764" spans="18:25" x14ac:dyDescent="0.35">
      <c r="R1764" s="39"/>
      <c r="S1764" s="14"/>
      <c r="U1764" s="40"/>
      <c r="V1764" s="14"/>
      <c r="X1764" s="40"/>
      <c r="Y1764" s="14"/>
    </row>
    <row r="1765" spans="18:25" x14ac:dyDescent="0.35">
      <c r="R1765" s="39"/>
      <c r="S1765" s="14"/>
      <c r="U1765" s="40"/>
      <c r="V1765" s="14"/>
      <c r="X1765" s="40"/>
      <c r="Y1765" s="14"/>
    </row>
    <row r="1766" spans="18:25" x14ac:dyDescent="0.35">
      <c r="R1766" s="39"/>
      <c r="S1766" s="14"/>
      <c r="U1766" s="40"/>
      <c r="V1766" s="14"/>
      <c r="X1766" s="40"/>
      <c r="Y1766" s="14"/>
    </row>
    <row r="1767" spans="18:25" x14ac:dyDescent="0.35">
      <c r="R1767" s="39"/>
      <c r="S1767" s="14"/>
      <c r="U1767" s="40"/>
      <c r="V1767" s="14"/>
      <c r="X1767" s="40"/>
      <c r="Y1767" s="14"/>
    </row>
    <row r="1768" spans="18:25" x14ac:dyDescent="0.35">
      <c r="R1768" s="39"/>
      <c r="S1768" s="14"/>
      <c r="U1768" s="40"/>
      <c r="V1768" s="14"/>
      <c r="X1768" s="40"/>
      <c r="Y1768" s="14"/>
    </row>
    <row r="1769" spans="18:25" x14ac:dyDescent="0.35">
      <c r="R1769" s="39"/>
      <c r="S1769" s="14"/>
      <c r="U1769" s="40"/>
      <c r="V1769" s="14"/>
      <c r="X1769" s="40"/>
      <c r="Y1769" s="14"/>
    </row>
    <row r="1770" spans="18:25" x14ac:dyDescent="0.35">
      <c r="R1770" s="39"/>
      <c r="S1770" s="14"/>
      <c r="U1770" s="40"/>
      <c r="V1770" s="14"/>
      <c r="X1770" s="40"/>
      <c r="Y1770" s="14"/>
    </row>
    <row r="1771" spans="18:25" x14ac:dyDescent="0.35">
      <c r="R1771" s="39"/>
      <c r="S1771" s="14"/>
      <c r="U1771" s="40"/>
      <c r="V1771" s="14"/>
      <c r="X1771" s="40"/>
      <c r="Y1771" s="14"/>
    </row>
    <row r="1772" spans="18:25" x14ac:dyDescent="0.35">
      <c r="R1772" s="39"/>
      <c r="S1772" s="14"/>
      <c r="U1772" s="40"/>
      <c r="V1772" s="14"/>
      <c r="X1772" s="40"/>
      <c r="Y1772" s="14"/>
    </row>
    <row r="1773" spans="18:25" x14ac:dyDescent="0.35">
      <c r="R1773" s="39"/>
      <c r="S1773" s="14"/>
      <c r="U1773" s="40"/>
      <c r="V1773" s="14"/>
      <c r="X1773" s="40"/>
      <c r="Y1773" s="14"/>
    </row>
    <row r="1774" spans="18:25" x14ac:dyDescent="0.35">
      <c r="R1774" s="39"/>
      <c r="S1774" s="14"/>
      <c r="U1774" s="40"/>
      <c r="V1774" s="14"/>
      <c r="X1774" s="40"/>
      <c r="Y1774" s="14"/>
    </row>
    <row r="1775" spans="18:25" x14ac:dyDescent="0.35">
      <c r="R1775" s="39"/>
      <c r="S1775" s="14"/>
      <c r="U1775" s="40"/>
      <c r="V1775" s="14"/>
      <c r="X1775" s="40"/>
      <c r="Y1775" s="14"/>
    </row>
    <row r="1776" spans="18:25" x14ac:dyDescent="0.35">
      <c r="R1776" s="39"/>
      <c r="S1776" s="14"/>
      <c r="U1776" s="40"/>
      <c r="V1776" s="14"/>
      <c r="X1776" s="40"/>
      <c r="Y1776" s="14"/>
    </row>
    <row r="1777" spans="18:25" x14ac:dyDescent="0.35">
      <c r="R1777" s="39"/>
      <c r="S1777" s="14"/>
      <c r="U1777" s="40"/>
      <c r="V1777" s="14"/>
      <c r="X1777" s="40"/>
      <c r="Y1777" s="14"/>
    </row>
    <row r="1778" spans="18:25" x14ac:dyDescent="0.35">
      <c r="R1778" s="39"/>
      <c r="S1778" s="14"/>
      <c r="U1778" s="40"/>
      <c r="V1778" s="14"/>
      <c r="X1778" s="40"/>
      <c r="Y1778" s="14"/>
    </row>
    <row r="1779" spans="18:25" x14ac:dyDescent="0.35">
      <c r="R1779" s="39"/>
      <c r="S1779" s="14"/>
      <c r="U1779" s="40"/>
      <c r="V1779" s="14"/>
      <c r="X1779" s="40"/>
      <c r="Y1779" s="14"/>
    </row>
    <row r="1780" spans="18:25" x14ac:dyDescent="0.35">
      <c r="R1780" s="39"/>
      <c r="S1780" s="14"/>
      <c r="U1780" s="40"/>
      <c r="V1780" s="14"/>
      <c r="X1780" s="40"/>
      <c r="Y1780" s="14"/>
    </row>
    <row r="1781" spans="18:25" x14ac:dyDescent="0.35">
      <c r="R1781" s="39"/>
      <c r="S1781" s="14"/>
      <c r="U1781" s="40"/>
      <c r="V1781" s="14"/>
      <c r="X1781" s="40"/>
      <c r="Y1781" s="14"/>
    </row>
    <row r="1782" spans="18:25" x14ac:dyDescent="0.35">
      <c r="R1782" s="39"/>
      <c r="S1782" s="14"/>
      <c r="U1782" s="40"/>
      <c r="V1782" s="14"/>
      <c r="X1782" s="40"/>
      <c r="Y1782" s="14"/>
    </row>
    <row r="1783" spans="18:25" x14ac:dyDescent="0.35">
      <c r="R1783" s="39"/>
      <c r="S1783" s="14"/>
      <c r="U1783" s="40"/>
      <c r="V1783" s="14"/>
      <c r="X1783" s="40"/>
      <c r="Y1783" s="14"/>
    </row>
    <row r="1784" spans="18:25" x14ac:dyDescent="0.35">
      <c r="R1784" s="39"/>
      <c r="S1784" s="14"/>
      <c r="U1784" s="40"/>
      <c r="V1784" s="14"/>
      <c r="X1784" s="40"/>
      <c r="Y1784" s="14"/>
    </row>
    <row r="1785" spans="18:25" x14ac:dyDescent="0.35">
      <c r="R1785" s="39"/>
      <c r="S1785" s="14"/>
      <c r="U1785" s="40"/>
      <c r="V1785" s="14"/>
      <c r="X1785" s="40"/>
      <c r="Y1785" s="14"/>
    </row>
    <row r="1786" spans="18:25" x14ac:dyDescent="0.35">
      <c r="R1786" s="39"/>
      <c r="S1786" s="14"/>
      <c r="U1786" s="40"/>
      <c r="V1786" s="14"/>
      <c r="X1786" s="40"/>
      <c r="Y1786" s="14"/>
    </row>
    <row r="1787" spans="18:25" x14ac:dyDescent="0.35">
      <c r="R1787" s="39"/>
      <c r="S1787" s="14"/>
      <c r="U1787" s="40"/>
      <c r="V1787" s="14"/>
      <c r="X1787" s="40"/>
      <c r="Y1787" s="14"/>
    </row>
    <row r="1788" spans="18:25" x14ac:dyDescent="0.35">
      <c r="R1788" s="39"/>
      <c r="S1788" s="14"/>
      <c r="U1788" s="40"/>
      <c r="V1788" s="14"/>
      <c r="X1788" s="40"/>
      <c r="Y1788" s="14"/>
    </row>
    <row r="1789" spans="18:25" x14ac:dyDescent="0.35">
      <c r="R1789" s="39"/>
      <c r="S1789" s="14"/>
      <c r="U1789" s="40"/>
      <c r="V1789" s="14"/>
      <c r="X1789" s="40"/>
      <c r="Y1789" s="14"/>
    </row>
    <row r="1790" spans="18:25" x14ac:dyDescent="0.35">
      <c r="R1790" s="39"/>
      <c r="S1790" s="14"/>
      <c r="U1790" s="40"/>
      <c r="V1790" s="14"/>
      <c r="X1790" s="40"/>
      <c r="Y1790" s="14"/>
    </row>
    <row r="1791" spans="18:25" x14ac:dyDescent="0.35">
      <c r="R1791" s="39"/>
      <c r="S1791" s="14"/>
      <c r="U1791" s="40"/>
      <c r="V1791" s="14"/>
      <c r="X1791" s="40"/>
      <c r="Y1791" s="14"/>
    </row>
    <row r="1792" spans="18:25" x14ac:dyDescent="0.35">
      <c r="R1792" s="39"/>
      <c r="S1792" s="14"/>
      <c r="U1792" s="40"/>
      <c r="V1792" s="14"/>
      <c r="X1792" s="40"/>
      <c r="Y1792" s="14"/>
    </row>
    <row r="1793" spans="18:25" x14ac:dyDescent="0.35">
      <c r="R1793" s="39"/>
      <c r="S1793" s="14"/>
      <c r="U1793" s="40"/>
      <c r="V1793" s="14"/>
      <c r="X1793" s="40"/>
      <c r="Y1793" s="14"/>
    </row>
    <row r="1794" spans="18:25" x14ac:dyDescent="0.35">
      <c r="R1794" s="39"/>
      <c r="S1794" s="14"/>
      <c r="U1794" s="40"/>
      <c r="V1794" s="14"/>
      <c r="X1794" s="40"/>
      <c r="Y1794" s="14"/>
    </row>
    <row r="1795" spans="18:25" x14ac:dyDescent="0.35">
      <c r="R1795" s="39"/>
      <c r="S1795" s="14"/>
      <c r="U1795" s="40"/>
      <c r="V1795" s="14"/>
      <c r="X1795" s="40"/>
      <c r="Y1795" s="14"/>
    </row>
    <row r="1796" spans="18:25" x14ac:dyDescent="0.35">
      <c r="R1796" s="39"/>
      <c r="S1796" s="14"/>
      <c r="U1796" s="40"/>
      <c r="V1796" s="14"/>
      <c r="X1796" s="40"/>
      <c r="Y1796" s="14"/>
    </row>
    <row r="1797" spans="18:25" x14ac:dyDescent="0.35">
      <c r="R1797" s="39"/>
      <c r="S1797" s="14"/>
      <c r="U1797" s="40"/>
      <c r="V1797" s="14"/>
      <c r="X1797" s="40"/>
      <c r="Y1797" s="14"/>
    </row>
    <row r="1798" spans="18:25" x14ac:dyDescent="0.35">
      <c r="R1798" s="39"/>
      <c r="S1798" s="14"/>
      <c r="U1798" s="40"/>
      <c r="V1798" s="14"/>
      <c r="X1798" s="40"/>
      <c r="Y1798" s="14"/>
    </row>
    <row r="1799" spans="18:25" x14ac:dyDescent="0.35">
      <c r="R1799" s="39"/>
      <c r="S1799" s="14"/>
      <c r="U1799" s="40"/>
      <c r="V1799" s="14"/>
      <c r="X1799" s="40"/>
      <c r="Y1799" s="14"/>
    </row>
    <row r="1800" spans="18:25" x14ac:dyDescent="0.35">
      <c r="R1800" s="39"/>
      <c r="S1800" s="14"/>
      <c r="U1800" s="40"/>
      <c r="V1800" s="14"/>
      <c r="X1800" s="40"/>
      <c r="Y1800" s="14"/>
    </row>
    <row r="1801" spans="18:25" x14ac:dyDescent="0.35">
      <c r="R1801" s="39"/>
      <c r="S1801" s="14"/>
      <c r="U1801" s="40"/>
      <c r="V1801" s="14"/>
      <c r="X1801" s="40"/>
      <c r="Y1801" s="14"/>
    </row>
    <row r="1802" spans="18:25" x14ac:dyDescent="0.35">
      <c r="R1802" s="39"/>
      <c r="S1802" s="14"/>
      <c r="U1802" s="40"/>
      <c r="V1802" s="14"/>
      <c r="X1802" s="40"/>
      <c r="Y1802" s="14"/>
    </row>
    <row r="1803" spans="18:25" x14ac:dyDescent="0.35">
      <c r="R1803" s="39"/>
      <c r="S1803" s="14"/>
      <c r="U1803" s="40"/>
      <c r="V1803" s="14"/>
      <c r="X1803" s="40"/>
      <c r="Y1803" s="14"/>
    </row>
    <row r="1804" spans="18:25" x14ac:dyDescent="0.35">
      <c r="R1804" s="39"/>
      <c r="S1804" s="14"/>
      <c r="U1804" s="40"/>
      <c r="V1804" s="14"/>
      <c r="X1804" s="40"/>
      <c r="Y1804" s="14"/>
    </row>
    <row r="1805" spans="18:25" x14ac:dyDescent="0.35">
      <c r="R1805" s="39"/>
      <c r="S1805" s="14"/>
      <c r="U1805" s="40"/>
      <c r="V1805" s="14"/>
      <c r="X1805" s="40"/>
      <c r="Y1805" s="14"/>
    </row>
    <row r="1806" spans="18:25" x14ac:dyDescent="0.35">
      <c r="R1806" s="39"/>
      <c r="S1806" s="14"/>
      <c r="U1806" s="40"/>
      <c r="V1806" s="14"/>
      <c r="X1806" s="40"/>
      <c r="Y1806" s="14"/>
    </row>
    <row r="1807" spans="18:25" x14ac:dyDescent="0.35">
      <c r="R1807" s="39"/>
      <c r="S1807" s="14"/>
      <c r="U1807" s="40"/>
      <c r="V1807" s="14"/>
      <c r="X1807" s="40"/>
      <c r="Y1807" s="14"/>
    </row>
    <row r="1808" spans="18:25" x14ac:dyDescent="0.35">
      <c r="R1808" s="39"/>
      <c r="S1808" s="14"/>
      <c r="U1808" s="40"/>
      <c r="V1808" s="14"/>
      <c r="X1808" s="40"/>
      <c r="Y1808" s="14"/>
    </row>
    <row r="1809" spans="18:25" x14ac:dyDescent="0.35">
      <c r="R1809" s="39"/>
      <c r="S1809" s="14"/>
      <c r="U1809" s="40"/>
      <c r="V1809" s="14"/>
      <c r="X1809" s="40"/>
      <c r="Y1809" s="14"/>
    </row>
    <row r="1810" spans="18:25" x14ac:dyDescent="0.35">
      <c r="R1810" s="39"/>
      <c r="S1810" s="14"/>
      <c r="U1810" s="40"/>
      <c r="V1810" s="14"/>
      <c r="X1810" s="40"/>
      <c r="Y1810" s="14"/>
    </row>
    <row r="1811" spans="18:25" x14ac:dyDescent="0.35">
      <c r="R1811" s="39"/>
      <c r="S1811" s="14"/>
      <c r="U1811" s="40"/>
      <c r="V1811" s="14"/>
      <c r="X1811" s="40"/>
      <c r="Y1811" s="14"/>
    </row>
    <row r="1812" spans="18:25" x14ac:dyDescent="0.35">
      <c r="R1812" s="39"/>
      <c r="S1812" s="14"/>
      <c r="U1812" s="40"/>
      <c r="V1812" s="14"/>
      <c r="X1812" s="40"/>
      <c r="Y1812" s="14"/>
    </row>
    <row r="1813" spans="18:25" x14ac:dyDescent="0.35">
      <c r="R1813" s="39"/>
      <c r="S1813" s="14"/>
      <c r="U1813" s="40"/>
      <c r="V1813" s="14"/>
      <c r="X1813" s="40"/>
      <c r="Y1813" s="14"/>
    </row>
    <row r="1814" spans="18:25" x14ac:dyDescent="0.35">
      <c r="R1814" s="39"/>
      <c r="S1814" s="14"/>
      <c r="U1814" s="40"/>
      <c r="V1814" s="14"/>
      <c r="X1814" s="40"/>
      <c r="Y1814" s="14"/>
    </row>
    <row r="1815" spans="18:25" x14ac:dyDescent="0.35">
      <c r="R1815" s="39"/>
      <c r="S1815" s="14"/>
      <c r="U1815" s="40"/>
      <c r="V1815" s="14"/>
      <c r="X1815" s="40"/>
      <c r="Y1815" s="14"/>
    </row>
    <row r="1816" spans="18:25" x14ac:dyDescent="0.35">
      <c r="R1816" s="39"/>
      <c r="S1816" s="14"/>
      <c r="U1816" s="40"/>
      <c r="V1816" s="14"/>
      <c r="X1816" s="40"/>
      <c r="Y1816" s="14"/>
    </row>
    <row r="1817" spans="18:25" x14ac:dyDescent="0.35">
      <c r="R1817" s="39"/>
      <c r="S1817" s="14"/>
      <c r="U1817" s="40"/>
      <c r="V1817" s="14"/>
      <c r="X1817" s="40"/>
      <c r="Y1817" s="14"/>
    </row>
    <row r="1818" spans="18:25" x14ac:dyDescent="0.35">
      <c r="R1818" s="39"/>
      <c r="S1818" s="14"/>
      <c r="U1818" s="40"/>
      <c r="V1818" s="14"/>
      <c r="X1818" s="40"/>
      <c r="Y1818" s="14"/>
    </row>
    <row r="1819" spans="18:25" x14ac:dyDescent="0.35">
      <c r="R1819" s="39"/>
      <c r="S1819" s="14"/>
      <c r="U1819" s="40"/>
      <c r="V1819" s="14"/>
      <c r="X1819" s="40"/>
      <c r="Y1819" s="14"/>
    </row>
    <row r="1820" spans="18:25" x14ac:dyDescent="0.35">
      <c r="R1820" s="39"/>
      <c r="S1820" s="14"/>
      <c r="U1820" s="40"/>
      <c r="V1820" s="14"/>
      <c r="X1820" s="40"/>
      <c r="Y1820" s="14"/>
    </row>
    <row r="1821" spans="18:25" x14ac:dyDescent="0.35">
      <c r="R1821" s="39"/>
      <c r="S1821" s="14"/>
      <c r="U1821" s="40"/>
      <c r="V1821" s="14"/>
      <c r="X1821" s="40"/>
      <c r="Y1821" s="14"/>
    </row>
    <row r="1822" spans="18:25" x14ac:dyDescent="0.35">
      <c r="R1822" s="39"/>
      <c r="S1822" s="14"/>
      <c r="U1822" s="40"/>
      <c r="V1822" s="14"/>
      <c r="X1822" s="40"/>
      <c r="Y1822" s="14"/>
    </row>
    <row r="1823" spans="18:25" x14ac:dyDescent="0.35">
      <c r="R1823" s="39"/>
      <c r="S1823" s="14"/>
      <c r="U1823" s="40"/>
      <c r="V1823" s="14"/>
      <c r="X1823" s="40"/>
      <c r="Y1823" s="14"/>
    </row>
    <row r="1824" spans="18:25" x14ac:dyDescent="0.35">
      <c r="R1824" s="39"/>
      <c r="S1824" s="14"/>
      <c r="U1824" s="40"/>
      <c r="V1824" s="14"/>
      <c r="X1824" s="40"/>
      <c r="Y1824" s="14"/>
    </row>
    <row r="1825" spans="18:25" x14ac:dyDescent="0.35">
      <c r="R1825" s="39"/>
      <c r="S1825" s="14"/>
      <c r="U1825" s="40"/>
      <c r="V1825" s="14"/>
      <c r="X1825" s="40"/>
      <c r="Y1825" s="14"/>
    </row>
    <row r="1826" spans="18:25" x14ac:dyDescent="0.35">
      <c r="R1826" s="39"/>
      <c r="S1826" s="14"/>
      <c r="U1826" s="40"/>
      <c r="V1826" s="14"/>
      <c r="X1826" s="40"/>
      <c r="Y1826" s="14"/>
    </row>
    <row r="1827" spans="18:25" x14ac:dyDescent="0.35">
      <c r="R1827" s="39"/>
      <c r="S1827" s="14"/>
      <c r="U1827" s="40"/>
      <c r="V1827" s="14"/>
      <c r="X1827" s="40"/>
      <c r="Y1827" s="14"/>
    </row>
    <row r="1828" spans="18:25" x14ac:dyDescent="0.35">
      <c r="R1828" s="39"/>
      <c r="S1828" s="14"/>
      <c r="U1828" s="40"/>
      <c r="V1828" s="14"/>
      <c r="X1828" s="40"/>
      <c r="Y1828" s="14"/>
    </row>
    <row r="1829" spans="18:25" x14ac:dyDescent="0.35">
      <c r="R1829" s="39"/>
      <c r="S1829" s="14"/>
      <c r="U1829" s="40"/>
      <c r="V1829" s="14"/>
      <c r="X1829" s="40"/>
      <c r="Y1829" s="14"/>
    </row>
    <row r="1830" spans="18:25" x14ac:dyDescent="0.35">
      <c r="R1830" s="39"/>
      <c r="S1830" s="14"/>
      <c r="U1830" s="40"/>
      <c r="V1830" s="14"/>
      <c r="X1830" s="40"/>
      <c r="Y1830" s="14"/>
    </row>
    <row r="1831" spans="18:25" x14ac:dyDescent="0.35">
      <c r="R1831" s="39"/>
      <c r="S1831" s="14"/>
      <c r="U1831" s="40"/>
      <c r="V1831" s="14"/>
      <c r="X1831" s="40"/>
      <c r="Y1831" s="14"/>
    </row>
    <row r="1832" spans="18:25" x14ac:dyDescent="0.35">
      <c r="R1832" s="39"/>
      <c r="S1832" s="14"/>
      <c r="U1832" s="40"/>
      <c r="V1832" s="14"/>
      <c r="X1832" s="40"/>
      <c r="Y1832" s="14"/>
    </row>
    <row r="1833" spans="18:25" x14ac:dyDescent="0.35">
      <c r="R1833" s="39"/>
      <c r="S1833" s="14"/>
      <c r="U1833" s="40"/>
      <c r="V1833" s="14"/>
      <c r="X1833" s="40"/>
      <c r="Y1833" s="14"/>
    </row>
    <row r="1834" spans="18:25" x14ac:dyDescent="0.35">
      <c r="R1834" s="39"/>
      <c r="S1834" s="14"/>
      <c r="U1834" s="40"/>
      <c r="V1834" s="14"/>
      <c r="X1834" s="40"/>
      <c r="Y1834" s="14"/>
    </row>
    <row r="1835" spans="18:25" x14ac:dyDescent="0.35">
      <c r="R1835" s="39"/>
      <c r="S1835" s="14"/>
      <c r="U1835" s="40"/>
      <c r="V1835" s="14"/>
      <c r="X1835" s="40"/>
      <c r="Y1835" s="14"/>
    </row>
    <row r="1836" spans="18:25" x14ac:dyDescent="0.35">
      <c r="R1836" s="39"/>
      <c r="S1836" s="14"/>
      <c r="U1836" s="40"/>
      <c r="V1836" s="14"/>
      <c r="X1836" s="40"/>
      <c r="Y1836" s="14"/>
    </row>
    <row r="1837" spans="18:25" x14ac:dyDescent="0.35">
      <c r="R1837" s="39"/>
      <c r="S1837" s="14"/>
      <c r="U1837" s="40"/>
      <c r="V1837" s="14"/>
      <c r="X1837" s="40"/>
      <c r="Y1837" s="14"/>
    </row>
    <row r="1838" spans="18:25" x14ac:dyDescent="0.35">
      <c r="R1838" s="39"/>
      <c r="S1838" s="14"/>
      <c r="U1838" s="40"/>
      <c r="V1838" s="14"/>
      <c r="X1838" s="40"/>
      <c r="Y1838" s="14"/>
    </row>
    <row r="1839" spans="18:25" x14ac:dyDescent="0.35">
      <c r="R1839" s="39"/>
      <c r="S1839" s="14"/>
      <c r="U1839" s="40"/>
      <c r="V1839" s="14"/>
      <c r="X1839" s="40"/>
      <c r="Y1839" s="14"/>
    </row>
    <row r="1840" spans="18:25" x14ac:dyDescent="0.35">
      <c r="R1840" s="39"/>
      <c r="S1840" s="14"/>
      <c r="U1840" s="40"/>
      <c r="V1840" s="14"/>
      <c r="X1840" s="40"/>
      <c r="Y1840" s="14"/>
    </row>
    <row r="1841" spans="18:25" x14ac:dyDescent="0.35">
      <c r="R1841" s="39"/>
      <c r="S1841" s="14"/>
      <c r="U1841" s="40"/>
      <c r="V1841" s="14"/>
      <c r="X1841" s="40"/>
      <c r="Y1841" s="14"/>
    </row>
    <row r="1842" spans="18:25" x14ac:dyDescent="0.35">
      <c r="R1842" s="39"/>
      <c r="S1842" s="14"/>
      <c r="U1842" s="40"/>
      <c r="V1842" s="14"/>
      <c r="X1842" s="40"/>
      <c r="Y1842" s="14"/>
    </row>
    <row r="1843" spans="18:25" x14ac:dyDescent="0.35">
      <c r="R1843" s="39"/>
      <c r="S1843" s="14"/>
      <c r="U1843" s="40"/>
      <c r="V1843" s="14"/>
      <c r="X1843" s="40"/>
      <c r="Y1843" s="14"/>
    </row>
    <row r="1844" spans="18:25" x14ac:dyDescent="0.35">
      <c r="R1844" s="39"/>
      <c r="S1844" s="14"/>
      <c r="U1844" s="40"/>
      <c r="V1844" s="14"/>
      <c r="X1844" s="40"/>
      <c r="Y1844" s="14"/>
    </row>
    <row r="1845" spans="18:25" x14ac:dyDescent="0.35">
      <c r="R1845" s="39"/>
      <c r="S1845" s="14"/>
      <c r="U1845" s="40"/>
      <c r="V1845" s="14"/>
      <c r="X1845" s="40"/>
      <c r="Y1845" s="14"/>
    </row>
    <row r="1846" spans="18:25" x14ac:dyDescent="0.35">
      <c r="R1846" s="39"/>
      <c r="S1846" s="14"/>
      <c r="U1846" s="40"/>
      <c r="V1846" s="14"/>
      <c r="X1846" s="40"/>
      <c r="Y1846" s="14"/>
    </row>
    <row r="1847" spans="18:25" x14ac:dyDescent="0.35">
      <c r="R1847" s="39"/>
      <c r="S1847" s="14"/>
      <c r="U1847" s="40"/>
      <c r="V1847" s="14"/>
      <c r="X1847" s="40"/>
      <c r="Y1847" s="14"/>
    </row>
    <row r="1848" spans="18:25" x14ac:dyDescent="0.35">
      <c r="R1848" s="39"/>
      <c r="S1848" s="14"/>
      <c r="U1848" s="40"/>
      <c r="V1848" s="14"/>
      <c r="X1848" s="40"/>
      <c r="Y1848" s="14"/>
    </row>
    <row r="1849" spans="18:25" x14ac:dyDescent="0.35">
      <c r="R1849" s="39"/>
      <c r="S1849" s="14"/>
      <c r="U1849" s="40"/>
      <c r="V1849" s="14"/>
      <c r="X1849" s="40"/>
      <c r="Y1849" s="14"/>
    </row>
    <row r="1850" spans="18:25" x14ac:dyDescent="0.35">
      <c r="R1850" s="39"/>
      <c r="S1850" s="14"/>
      <c r="U1850" s="40"/>
      <c r="V1850" s="14"/>
      <c r="X1850" s="40"/>
      <c r="Y1850" s="14"/>
    </row>
    <row r="1851" spans="18:25" x14ac:dyDescent="0.35">
      <c r="R1851" s="39"/>
      <c r="S1851" s="14"/>
      <c r="U1851" s="40"/>
      <c r="V1851" s="14"/>
      <c r="X1851" s="40"/>
      <c r="Y1851" s="14"/>
    </row>
    <row r="1852" spans="18:25" x14ac:dyDescent="0.35">
      <c r="R1852" s="39"/>
      <c r="S1852" s="14"/>
      <c r="U1852" s="40"/>
      <c r="V1852" s="14"/>
      <c r="X1852" s="40"/>
      <c r="Y1852" s="14"/>
    </row>
    <row r="1853" spans="18:25" x14ac:dyDescent="0.35">
      <c r="R1853" s="39"/>
      <c r="S1853" s="14"/>
      <c r="U1853" s="40"/>
      <c r="V1853" s="14"/>
      <c r="X1853" s="40"/>
      <c r="Y1853" s="14"/>
    </row>
    <row r="1854" spans="18:25" x14ac:dyDescent="0.35">
      <c r="R1854" s="39"/>
      <c r="S1854" s="14"/>
      <c r="U1854" s="40"/>
      <c r="V1854" s="14"/>
      <c r="X1854" s="40"/>
      <c r="Y1854" s="14"/>
    </row>
    <row r="1855" spans="18:25" x14ac:dyDescent="0.35">
      <c r="R1855" s="39"/>
      <c r="S1855" s="14"/>
      <c r="U1855" s="40"/>
      <c r="V1855" s="14"/>
      <c r="X1855" s="40"/>
      <c r="Y1855" s="14"/>
    </row>
    <row r="1856" spans="18:25" x14ac:dyDescent="0.35">
      <c r="R1856" s="39"/>
      <c r="S1856" s="14"/>
      <c r="U1856" s="40"/>
      <c r="V1856" s="14"/>
      <c r="X1856" s="40"/>
      <c r="Y1856" s="14"/>
    </row>
    <row r="1857" spans="18:25" x14ac:dyDescent="0.35">
      <c r="R1857" s="39"/>
      <c r="S1857" s="14"/>
      <c r="U1857" s="40"/>
      <c r="V1857" s="14"/>
      <c r="X1857" s="40"/>
      <c r="Y1857" s="14"/>
    </row>
    <row r="1858" spans="18:25" x14ac:dyDescent="0.35">
      <c r="R1858" s="39"/>
      <c r="S1858" s="14"/>
      <c r="U1858" s="40"/>
      <c r="V1858" s="14"/>
      <c r="X1858" s="40"/>
      <c r="Y1858" s="14"/>
    </row>
    <row r="1859" spans="18:25" x14ac:dyDescent="0.35">
      <c r="R1859" s="39"/>
      <c r="S1859" s="14"/>
      <c r="U1859" s="40"/>
      <c r="V1859" s="14"/>
      <c r="X1859" s="40"/>
      <c r="Y1859" s="14"/>
    </row>
    <row r="1860" spans="18:25" x14ac:dyDescent="0.35">
      <c r="R1860" s="39"/>
      <c r="S1860" s="14"/>
      <c r="U1860" s="40"/>
      <c r="V1860" s="14"/>
      <c r="X1860" s="40"/>
      <c r="Y1860" s="14"/>
    </row>
    <row r="1861" spans="18:25" x14ac:dyDescent="0.35">
      <c r="R1861" s="39"/>
      <c r="S1861" s="14"/>
      <c r="U1861" s="40"/>
      <c r="V1861" s="14"/>
      <c r="X1861" s="40"/>
      <c r="Y1861" s="14"/>
    </row>
    <row r="1862" spans="18:25" x14ac:dyDescent="0.35">
      <c r="R1862" s="39"/>
      <c r="S1862" s="14"/>
      <c r="U1862" s="40"/>
      <c r="V1862" s="14"/>
      <c r="X1862" s="40"/>
      <c r="Y1862" s="14"/>
    </row>
    <row r="1863" spans="18:25" x14ac:dyDescent="0.35">
      <c r="R1863" s="39"/>
      <c r="S1863" s="14"/>
      <c r="U1863" s="40"/>
      <c r="V1863" s="14"/>
      <c r="X1863" s="40"/>
      <c r="Y1863" s="14"/>
    </row>
    <row r="1864" spans="18:25" x14ac:dyDescent="0.35">
      <c r="R1864" s="39"/>
      <c r="S1864" s="14"/>
      <c r="U1864" s="40"/>
      <c r="V1864" s="14"/>
      <c r="X1864" s="40"/>
      <c r="Y1864" s="14"/>
    </row>
    <row r="1865" spans="18:25" x14ac:dyDescent="0.35">
      <c r="R1865" s="39"/>
      <c r="S1865" s="14"/>
      <c r="U1865" s="40"/>
      <c r="V1865" s="14"/>
      <c r="X1865" s="40"/>
      <c r="Y1865" s="14"/>
    </row>
    <row r="1866" spans="18:25" x14ac:dyDescent="0.35">
      <c r="R1866" s="39"/>
      <c r="S1866" s="14"/>
      <c r="U1866" s="40"/>
      <c r="V1866" s="14"/>
      <c r="X1866" s="40"/>
      <c r="Y1866" s="14"/>
    </row>
    <row r="1867" spans="18:25" x14ac:dyDescent="0.35">
      <c r="R1867" s="39"/>
      <c r="S1867" s="14"/>
      <c r="U1867" s="40"/>
      <c r="V1867" s="14"/>
      <c r="X1867" s="40"/>
      <c r="Y1867" s="14"/>
    </row>
    <row r="1868" spans="18:25" x14ac:dyDescent="0.35">
      <c r="R1868" s="39"/>
      <c r="S1868" s="14"/>
      <c r="U1868" s="40"/>
      <c r="V1868" s="14"/>
      <c r="X1868" s="40"/>
      <c r="Y1868" s="14"/>
    </row>
    <row r="1869" spans="18:25" x14ac:dyDescent="0.35">
      <c r="R1869" s="39"/>
      <c r="S1869" s="14"/>
      <c r="U1869" s="40"/>
      <c r="V1869" s="14"/>
      <c r="X1869" s="40"/>
      <c r="Y1869" s="14"/>
    </row>
    <row r="1870" spans="18:25" x14ac:dyDescent="0.35">
      <c r="R1870" s="39"/>
      <c r="S1870" s="14"/>
      <c r="U1870" s="40"/>
      <c r="V1870" s="14"/>
      <c r="X1870" s="40"/>
      <c r="Y1870" s="14"/>
    </row>
    <row r="1871" spans="18:25" x14ac:dyDescent="0.35">
      <c r="R1871" s="39"/>
      <c r="S1871" s="14"/>
      <c r="U1871" s="40"/>
      <c r="V1871" s="14"/>
      <c r="X1871" s="40"/>
      <c r="Y1871" s="14"/>
    </row>
    <row r="1872" spans="18:25" x14ac:dyDescent="0.35">
      <c r="R1872" s="39"/>
      <c r="S1872" s="14"/>
      <c r="U1872" s="40"/>
      <c r="V1872" s="14"/>
      <c r="X1872" s="40"/>
      <c r="Y1872" s="14"/>
    </row>
    <row r="1873" spans="18:25" x14ac:dyDescent="0.35">
      <c r="R1873" s="39"/>
      <c r="S1873" s="14"/>
      <c r="U1873" s="40"/>
      <c r="V1873" s="14"/>
      <c r="X1873" s="40"/>
      <c r="Y1873" s="14"/>
    </row>
    <row r="1874" spans="18:25" x14ac:dyDescent="0.35">
      <c r="R1874" s="39"/>
      <c r="S1874" s="14"/>
      <c r="U1874" s="40"/>
      <c r="V1874" s="14"/>
      <c r="X1874" s="40"/>
      <c r="Y1874" s="14"/>
    </row>
    <row r="1875" spans="18:25" x14ac:dyDescent="0.35">
      <c r="R1875" s="39"/>
      <c r="S1875" s="14"/>
      <c r="U1875" s="40"/>
      <c r="V1875" s="14"/>
      <c r="X1875" s="40"/>
      <c r="Y1875" s="14"/>
    </row>
    <row r="1876" spans="18:25" x14ac:dyDescent="0.35">
      <c r="R1876" s="39"/>
      <c r="S1876" s="14"/>
      <c r="U1876" s="40"/>
      <c r="V1876" s="14"/>
      <c r="X1876" s="40"/>
      <c r="Y1876" s="14"/>
    </row>
    <row r="1877" spans="18:25" x14ac:dyDescent="0.35">
      <c r="R1877" s="39"/>
      <c r="S1877" s="14"/>
      <c r="U1877" s="40"/>
      <c r="V1877" s="14"/>
      <c r="X1877" s="40"/>
      <c r="Y1877" s="14"/>
    </row>
    <row r="1878" spans="18:25" x14ac:dyDescent="0.35">
      <c r="R1878" s="39"/>
      <c r="S1878" s="14"/>
      <c r="U1878" s="40"/>
      <c r="V1878" s="14"/>
      <c r="X1878" s="40"/>
      <c r="Y1878" s="14"/>
    </row>
    <row r="1879" spans="18:25" x14ac:dyDescent="0.35">
      <c r="R1879" s="39"/>
      <c r="S1879" s="14"/>
      <c r="U1879" s="40"/>
      <c r="V1879" s="14"/>
      <c r="X1879" s="40"/>
      <c r="Y1879" s="14"/>
    </row>
    <row r="1880" spans="18:25" x14ac:dyDescent="0.35">
      <c r="R1880" s="39"/>
      <c r="S1880" s="14"/>
      <c r="U1880" s="40"/>
      <c r="V1880" s="14"/>
      <c r="X1880" s="40"/>
      <c r="Y1880" s="14"/>
    </row>
    <row r="1881" spans="18:25" x14ac:dyDescent="0.35">
      <c r="R1881" s="39"/>
      <c r="S1881" s="14"/>
      <c r="U1881" s="40"/>
      <c r="V1881" s="14"/>
      <c r="X1881" s="40"/>
      <c r="Y1881" s="14"/>
    </row>
    <row r="1882" spans="18:25" x14ac:dyDescent="0.35">
      <c r="R1882" s="39"/>
      <c r="S1882" s="14"/>
      <c r="U1882" s="40"/>
      <c r="V1882" s="14"/>
      <c r="X1882" s="40"/>
      <c r="Y1882" s="14"/>
    </row>
    <row r="1883" spans="18:25" x14ac:dyDescent="0.35">
      <c r="R1883" s="39"/>
      <c r="S1883" s="14"/>
      <c r="U1883" s="40"/>
      <c r="V1883" s="14"/>
      <c r="X1883" s="40"/>
      <c r="Y1883" s="14"/>
    </row>
    <row r="1884" spans="18:25" x14ac:dyDescent="0.35">
      <c r="R1884" s="39"/>
      <c r="S1884" s="14"/>
      <c r="U1884" s="40"/>
      <c r="V1884" s="14"/>
      <c r="X1884" s="40"/>
      <c r="Y1884" s="14"/>
    </row>
    <row r="1885" spans="18:25" x14ac:dyDescent="0.35">
      <c r="R1885" s="39"/>
      <c r="S1885" s="14"/>
      <c r="U1885" s="40"/>
      <c r="V1885" s="14"/>
      <c r="X1885" s="40"/>
      <c r="Y1885" s="14"/>
    </row>
    <row r="1886" spans="18:25" x14ac:dyDescent="0.35">
      <c r="R1886" s="39"/>
      <c r="S1886" s="14"/>
      <c r="U1886" s="40"/>
      <c r="V1886" s="14"/>
      <c r="X1886" s="40"/>
      <c r="Y1886" s="14"/>
    </row>
    <row r="1887" spans="18:25" x14ac:dyDescent="0.35">
      <c r="R1887" s="39"/>
      <c r="S1887" s="14"/>
      <c r="U1887" s="40"/>
      <c r="V1887" s="14"/>
      <c r="X1887" s="40"/>
      <c r="Y1887" s="14"/>
    </row>
    <row r="1888" spans="18:25" x14ac:dyDescent="0.35">
      <c r="R1888" s="39"/>
      <c r="S1888" s="14"/>
      <c r="U1888" s="40"/>
      <c r="V1888" s="14"/>
      <c r="X1888" s="40"/>
      <c r="Y1888" s="14"/>
    </row>
    <row r="1889" spans="18:25" x14ac:dyDescent="0.35">
      <c r="R1889" s="39"/>
      <c r="S1889" s="14"/>
      <c r="U1889" s="40"/>
      <c r="V1889" s="14"/>
      <c r="X1889" s="40"/>
      <c r="Y1889" s="14"/>
    </row>
    <row r="1890" spans="18:25" x14ac:dyDescent="0.35">
      <c r="R1890" s="39"/>
      <c r="S1890" s="14"/>
      <c r="U1890" s="40"/>
      <c r="V1890" s="14"/>
      <c r="X1890" s="40"/>
      <c r="Y1890" s="14"/>
    </row>
    <row r="1891" spans="18:25" x14ac:dyDescent="0.35">
      <c r="R1891" s="39"/>
      <c r="S1891" s="14"/>
      <c r="U1891" s="40"/>
      <c r="V1891" s="14"/>
      <c r="X1891" s="40"/>
      <c r="Y1891" s="14"/>
    </row>
    <row r="1892" spans="18:25" x14ac:dyDescent="0.35">
      <c r="R1892" s="39"/>
      <c r="S1892" s="14"/>
      <c r="U1892" s="40"/>
      <c r="V1892" s="14"/>
      <c r="X1892" s="40"/>
      <c r="Y1892" s="14"/>
    </row>
    <row r="1893" spans="18:25" x14ac:dyDescent="0.35">
      <c r="R1893" s="39"/>
      <c r="S1893" s="14"/>
      <c r="U1893" s="40"/>
      <c r="V1893" s="14"/>
      <c r="X1893" s="40"/>
      <c r="Y1893" s="14"/>
    </row>
    <row r="1894" spans="18:25" x14ac:dyDescent="0.35">
      <c r="R1894" s="39"/>
      <c r="S1894" s="14"/>
      <c r="U1894" s="40"/>
      <c r="V1894" s="14"/>
      <c r="X1894" s="40"/>
      <c r="Y1894" s="14"/>
    </row>
    <row r="1895" spans="18:25" x14ac:dyDescent="0.35">
      <c r="R1895" s="39"/>
      <c r="S1895" s="14"/>
      <c r="U1895" s="40"/>
      <c r="V1895" s="14"/>
      <c r="X1895" s="40"/>
      <c r="Y1895" s="14"/>
    </row>
    <row r="1896" spans="18:25" x14ac:dyDescent="0.35">
      <c r="R1896" s="39"/>
      <c r="S1896" s="14"/>
      <c r="U1896" s="40"/>
      <c r="V1896" s="14"/>
      <c r="X1896" s="40"/>
      <c r="Y1896" s="14"/>
    </row>
    <row r="1897" spans="18:25" x14ac:dyDescent="0.35">
      <c r="R1897" s="39"/>
      <c r="S1897" s="14"/>
      <c r="U1897" s="40"/>
      <c r="V1897" s="14"/>
      <c r="X1897" s="40"/>
      <c r="Y1897" s="14"/>
    </row>
    <row r="1898" spans="18:25" x14ac:dyDescent="0.35">
      <c r="R1898" s="39"/>
      <c r="S1898" s="14"/>
      <c r="U1898" s="40"/>
      <c r="V1898" s="14"/>
      <c r="X1898" s="40"/>
      <c r="Y1898" s="14"/>
    </row>
    <row r="1899" spans="18:25" x14ac:dyDescent="0.35">
      <c r="R1899" s="39"/>
      <c r="S1899" s="14"/>
      <c r="U1899" s="40"/>
      <c r="V1899" s="14"/>
      <c r="X1899" s="40"/>
      <c r="Y1899" s="14"/>
    </row>
    <row r="1900" spans="18:25" x14ac:dyDescent="0.35">
      <c r="R1900" s="39"/>
      <c r="S1900" s="14"/>
      <c r="U1900" s="40"/>
      <c r="V1900" s="14"/>
      <c r="X1900" s="40"/>
      <c r="Y1900" s="14"/>
    </row>
    <row r="1901" spans="18:25" x14ac:dyDescent="0.35">
      <c r="R1901" s="39"/>
      <c r="S1901" s="14"/>
      <c r="U1901" s="40"/>
      <c r="V1901" s="14"/>
      <c r="X1901" s="40"/>
      <c r="Y1901" s="14"/>
    </row>
    <row r="1902" spans="18:25" x14ac:dyDescent="0.35">
      <c r="R1902" s="39"/>
      <c r="S1902" s="14"/>
      <c r="U1902" s="40"/>
      <c r="V1902" s="14"/>
      <c r="X1902" s="40"/>
      <c r="Y1902" s="14"/>
    </row>
    <row r="1903" spans="18:25" x14ac:dyDescent="0.35">
      <c r="R1903" s="39"/>
      <c r="S1903" s="14"/>
      <c r="U1903" s="40"/>
      <c r="V1903" s="14"/>
      <c r="X1903" s="40"/>
      <c r="Y1903" s="14"/>
    </row>
    <row r="1904" spans="18:25" x14ac:dyDescent="0.35">
      <c r="R1904" s="39"/>
      <c r="S1904" s="14"/>
      <c r="U1904" s="40"/>
      <c r="V1904" s="14"/>
      <c r="X1904" s="40"/>
      <c r="Y1904" s="14"/>
    </row>
    <row r="1905" spans="18:25" x14ac:dyDescent="0.35">
      <c r="R1905" s="39"/>
      <c r="S1905" s="14"/>
      <c r="U1905" s="40"/>
      <c r="V1905" s="14"/>
      <c r="X1905" s="40"/>
      <c r="Y1905" s="14"/>
    </row>
    <row r="1906" spans="18:25" x14ac:dyDescent="0.35">
      <c r="R1906" s="39"/>
      <c r="S1906" s="14"/>
      <c r="U1906" s="40"/>
      <c r="V1906" s="14"/>
      <c r="X1906" s="40"/>
      <c r="Y1906" s="14"/>
    </row>
    <row r="1907" spans="18:25" x14ac:dyDescent="0.35">
      <c r="R1907" s="39"/>
      <c r="S1907" s="14"/>
      <c r="U1907" s="40"/>
      <c r="V1907" s="14"/>
      <c r="X1907" s="40"/>
      <c r="Y1907" s="14"/>
    </row>
    <row r="1908" spans="18:25" x14ac:dyDescent="0.35">
      <c r="R1908" s="39"/>
      <c r="S1908" s="14"/>
      <c r="U1908" s="40"/>
      <c r="V1908" s="14"/>
      <c r="X1908" s="40"/>
      <c r="Y1908" s="14"/>
    </row>
    <row r="1909" spans="18:25" x14ac:dyDescent="0.35">
      <c r="R1909" s="39"/>
      <c r="S1909" s="14"/>
      <c r="U1909" s="40"/>
      <c r="V1909" s="14"/>
      <c r="X1909" s="40"/>
      <c r="Y1909" s="14"/>
    </row>
    <row r="1910" spans="18:25" x14ac:dyDescent="0.35">
      <c r="R1910" s="39"/>
      <c r="S1910" s="14"/>
      <c r="U1910" s="40"/>
      <c r="V1910" s="14"/>
      <c r="X1910" s="40"/>
      <c r="Y1910" s="14"/>
    </row>
    <row r="1911" spans="18:25" x14ac:dyDescent="0.35">
      <c r="R1911" s="39"/>
      <c r="S1911" s="14"/>
      <c r="U1911" s="40"/>
      <c r="V1911" s="14"/>
      <c r="X1911" s="40"/>
      <c r="Y1911" s="14"/>
    </row>
    <row r="1912" spans="18:25" x14ac:dyDescent="0.35">
      <c r="R1912" s="39"/>
      <c r="S1912" s="14"/>
      <c r="U1912" s="40"/>
      <c r="V1912" s="14"/>
      <c r="X1912" s="40"/>
      <c r="Y1912" s="14"/>
    </row>
    <row r="1913" spans="18:25" x14ac:dyDescent="0.35">
      <c r="R1913" s="39"/>
      <c r="S1913" s="14"/>
      <c r="U1913" s="40"/>
      <c r="V1913" s="14"/>
      <c r="X1913" s="40"/>
      <c r="Y1913" s="14"/>
    </row>
    <row r="1914" spans="18:25" x14ac:dyDescent="0.35">
      <c r="R1914" s="39"/>
      <c r="S1914" s="14"/>
      <c r="U1914" s="40"/>
      <c r="V1914" s="14"/>
      <c r="X1914" s="40"/>
      <c r="Y1914" s="14"/>
    </row>
    <row r="1915" spans="18:25" x14ac:dyDescent="0.35">
      <c r="R1915" s="39"/>
      <c r="S1915" s="14"/>
      <c r="U1915" s="40"/>
      <c r="V1915" s="14"/>
      <c r="X1915" s="40"/>
      <c r="Y1915" s="14"/>
    </row>
    <row r="1916" spans="18:25" x14ac:dyDescent="0.35">
      <c r="R1916" s="39"/>
      <c r="S1916" s="14"/>
      <c r="U1916" s="40"/>
      <c r="V1916" s="14"/>
      <c r="X1916" s="40"/>
      <c r="Y1916" s="14"/>
    </row>
    <row r="1917" spans="18:25" x14ac:dyDescent="0.35">
      <c r="R1917" s="39"/>
      <c r="S1917" s="14"/>
      <c r="U1917" s="40"/>
      <c r="V1917" s="14"/>
      <c r="X1917" s="40"/>
      <c r="Y1917" s="14"/>
    </row>
    <row r="1918" spans="18:25" x14ac:dyDescent="0.35">
      <c r="R1918" s="39"/>
      <c r="S1918" s="14"/>
      <c r="U1918" s="40"/>
      <c r="V1918" s="14"/>
      <c r="X1918" s="40"/>
      <c r="Y1918" s="14"/>
    </row>
    <row r="1919" spans="18:25" x14ac:dyDescent="0.35">
      <c r="R1919" s="39"/>
      <c r="S1919" s="14"/>
      <c r="U1919" s="40"/>
      <c r="V1919" s="14"/>
      <c r="X1919" s="40"/>
      <c r="Y1919" s="14"/>
    </row>
    <row r="1920" spans="18:25" x14ac:dyDescent="0.35">
      <c r="R1920" s="39"/>
      <c r="S1920" s="14"/>
      <c r="U1920" s="40"/>
      <c r="V1920" s="14"/>
      <c r="X1920" s="40"/>
      <c r="Y1920" s="14"/>
    </row>
    <row r="1921" spans="18:25" x14ac:dyDescent="0.35">
      <c r="R1921" s="39"/>
      <c r="S1921" s="14"/>
      <c r="U1921" s="40"/>
      <c r="V1921" s="14"/>
      <c r="X1921" s="40"/>
      <c r="Y1921" s="14"/>
    </row>
    <row r="1922" spans="18:25" x14ac:dyDescent="0.35">
      <c r="R1922" s="39"/>
      <c r="S1922" s="14"/>
      <c r="U1922" s="40"/>
      <c r="V1922" s="14"/>
      <c r="X1922" s="40"/>
      <c r="Y1922" s="14"/>
    </row>
    <row r="1923" spans="18:25" x14ac:dyDescent="0.35">
      <c r="R1923" s="39"/>
      <c r="S1923" s="14"/>
      <c r="U1923" s="40"/>
      <c r="V1923" s="14"/>
      <c r="X1923" s="40"/>
      <c r="Y1923" s="14"/>
    </row>
    <row r="1924" spans="18:25" x14ac:dyDescent="0.35">
      <c r="R1924" s="39"/>
      <c r="S1924" s="14"/>
      <c r="U1924" s="40"/>
      <c r="V1924" s="14"/>
      <c r="X1924" s="40"/>
      <c r="Y1924" s="14"/>
    </row>
    <row r="1925" spans="18:25" x14ac:dyDescent="0.35">
      <c r="R1925" s="39"/>
      <c r="S1925" s="14"/>
      <c r="U1925" s="40"/>
      <c r="V1925" s="14"/>
      <c r="X1925" s="40"/>
      <c r="Y1925" s="14"/>
    </row>
    <row r="1926" spans="18:25" x14ac:dyDescent="0.35">
      <c r="R1926" s="39"/>
      <c r="S1926" s="14"/>
      <c r="U1926" s="40"/>
      <c r="V1926" s="14"/>
      <c r="X1926" s="40"/>
      <c r="Y1926" s="14"/>
    </row>
    <row r="1927" spans="18:25" x14ac:dyDescent="0.35">
      <c r="R1927" s="39"/>
      <c r="S1927" s="14"/>
      <c r="U1927" s="40"/>
      <c r="V1927" s="14"/>
      <c r="X1927" s="40"/>
      <c r="Y1927" s="14"/>
    </row>
    <row r="1928" spans="18:25" x14ac:dyDescent="0.35">
      <c r="R1928" s="39"/>
      <c r="S1928" s="14"/>
      <c r="U1928" s="40"/>
      <c r="V1928" s="14"/>
      <c r="X1928" s="40"/>
      <c r="Y1928" s="14"/>
    </row>
    <row r="1929" spans="18:25" x14ac:dyDescent="0.35">
      <c r="R1929" s="39"/>
      <c r="S1929" s="14"/>
      <c r="U1929" s="40"/>
      <c r="V1929" s="14"/>
      <c r="X1929" s="40"/>
      <c r="Y1929" s="14"/>
    </row>
    <row r="1930" spans="18:25" x14ac:dyDescent="0.35">
      <c r="R1930" s="39"/>
      <c r="S1930" s="14"/>
      <c r="U1930" s="40"/>
      <c r="V1930" s="14"/>
      <c r="X1930" s="40"/>
      <c r="Y1930" s="14"/>
    </row>
    <row r="1931" spans="18:25" x14ac:dyDescent="0.35">
      <c r="R1931" s="39"/>
      <c r="S1931" s="14"/>
      <c r="U1931" s="40"/>
      <c r="V1931" s="14"/>
      <c r="X1931" s="40"/>
      <c r="Y1931" s="14"/>
    </row>
    <row r="1932" spans="18:25" x14ac:dyDescent="0.35">
      <c r="R1932" s="39"/>
      <c r="S1932" s="14"/>
      <c r="U1932" s="40"/>
      <c r="V1932" s="14"/>
      <c r="X1932" s="40"/>
      <c r="Y1932" s="14"/>
    </row>
    <row r="1933" spans="18:25" x14ac:dyDescent="0.35">
      <c r="R1933" s="39"/>
      <c r="S1933" s="14"/>
      <c r="U1933" s="40"/>
      <c r="V1933" s="14"/>
      <c r="X1933" s="40"/>
      <c r="Y1933" s="14"/>
    </row>
    <row r="1934" spans="18:25" x14ac:dyDescent="0.35">
      <c r="R1934" s="39"/>
      <c r="S1934" s="14"/>
      <c r="U1934" s="40"/>
      <c r="V1934" s="14"/>
      <c r="X1934" s="40"/>
      <c r="Y1934" s="14"/>
    </row>
    <row r="1935" spans="18:25" x14ac:dyDescent="0.35">
      <c r="R1935" s="39"/>
      <c r="S1935" s="14"/>
      <c r="U1935" s="40"/>
      <c r="V1935" s="14"/>
      <c r="X1935" s="40"/>
      <c r="Y1935" s="14"/>
    </row>
    <row r="1936" spans="18:25" x14ac:dyDescent="0.35">
      <c r="R1936" s="39"/>
      <c r="S1936" s="14"/>
      <c r="U1936" s="40"/>
      <c r="V1936" s="14"/>
      <c r="X1936" s="40"/>
      <c r="Y1936" s="14"/>
    </row>
    <row r="1937" spans="18:25" x14ac:dyDescent="0.35">
      <c r="R1937" s="39"/>
      <c r="S1937" s="14"/>
      <c r="U1937" s="40"/>
      <c r="V1937" s="14"/>
      <c r="X1937" s="40"/>
      <c r="Y1937" s="14"/>
    </row>
    <row r="1938" spans="18:25" x14ac:dyDescent="0.35">
      <c r="R1938" s="39"/>
      <c r="S1938" s="14"/>
      <c r="U1938" s="40"/>
      <c r="V1938" s="14"/>
      <c r="X1938" s="40"/>
      <c r="Y1938" s="14"/>
    </row>
    <row r="1939" spans="18:25" x14ac:dyDescent="0.35">
      <c r="R1939" s="39"/>
      <c r="S1939" s="14"/>
      <c r="U1939" s="40"/>
      <c r="V1939" s="14"/>
      <c r="X1939" s="40"/>
      <c r="Y1939" s="14"/>
    </row>
    <row r="1940" spans="18:25" x14ac:dyDescent="0.35">
      <c r="R1940" s="39"/>
      <c r="S1940" s="14"/>
      <c r="U1940" s="40"/>
      <c r="V1940" s="14"/>
      <c r="X1940" s="40"/>
      <c r="Y1940" s="14"/>
    </row>
    <row r="1941" spans="18:25" x14ac:dyDescent="0.35">
      <c r="R1941" s="39"/>
      <c r="S1941" s="14"/>
      <c r="U1941" s="40"/>
      <c r="V1941" s="14"/>
      <c r="X1941" s="40"/>
      <c r="Y1941" s="14"/>
    </row>
    <row r="1942" spans="18:25" x14ac:dyDescent="0.35">
      <c r="R1942" s="39"/>
      <c r="S1942" s="14"/>
      <c r="U1942" s="40"/>
      <c r="V1942" s="14"/>
      <c r="X1942" s="40"/>
      <c r="Y1942" s="14"/>
    </row>
    <row r="1943" spans="18:25" x14ac:dyDescent="0.35">
      <c r="R1943" s="39"/>
      <c r="S1943" s="14"/>
      <c r="U1943" s="40"/>
      <c r="V1943" s="14"/>
      <c r="X1943" s="40"/>
      <c r="Y1943" s="14"/>
    </row>
    <row r="1944" spans="18:25" x14ac:dyDescent="0.35">
      <c r="R1944" s="39"/>
      <c r="S1944" s="14"/>
      <c r="U1944" s="40"/>
      <c r="V1944" s="14"/>
      <c r="X1944" s="40"/>
      <c r="Y1944" s="14"/>
    </row>
    <row r="1945" spans="18:25" x14ac:dyDescent="0.35">
      <c r="R1945" s="39"/>
      <c r="S1945" s="14"/>
      <c r="U1945" s="40"/>
      <c r="V1945" s="14"/>
      <c r="X1945" s="40"/>
      <c r="Y1945" s="14"/>
    </row>
    <row r="1946" spans="18:25" x14ac:dyDescent="0.35">
      <c r="R1946" s="39"/>
      <c r="S1946" s="14"/>
      <c r="U1946" s="40"/>
      <c r="V1946" s="14"/>
      <c r="X1946" s="40"/>
      <c r="Y1946" s="14"/>
    </row>
    <row r="1947" spans="18:25" x14ac:dyDescent="0.35">
      <c r="R1947" s="39"/>
      <c r="S1947" s="14"/>
      <c r="U1947" s="40"/>
      <c r="V1947" s="14"/>
      <c r="X1947" s="40"/>
      <c r="Y1947" s="14"/>
    </row>
    <row r="1948" spans="18:25" x14ac:dyDescent="0.35">
      <c r="R1948" s="39"/>
      <c r="S1948" s="14"/>
      <c r="U1948" s="40"/>
      <c r="V1948" s="14"/>
      <c r="X1948" s="40"/>
      <c r="Y1948" s="14"/>
    </row>
    <row r="1949" spans="18:25" x14ac:dyDescent="0.35">
      <c r="R1949" s="39"/>
      <c r="S1949" s="14"/>
      <c r="U1949" s="40"/>
      <c r="V1949" s="14"/>
      <c r="X1949" s="40"/>
      <c r="Y1949" s="14"/>
    </row>
    <row r="1950" spans="18:25" x14ac:dyDescent="0.35">
      <c r="R1950" s="39"/>
      <c r="S1950" s="14"/>
      <c r="U1950" s="40"/>
      <c r="V1950" s="14"/>
      <c r="X1950" s="40"/>
      <c r="Y1950" s="14"/>
    </row>
    <row r="1951" spans="18:25" x14ac:dyDescent="0.35">
      <c r="R1951" s="39"/>
      <c r="S1951" s="14"/>
      <c r="U1951" s="40"/>
      <c r="V1951" s="14"/>
      <c r="X1951" s="40"/>
      <c r="Y1951" s="14"/>
    </row>
    <row r="1952" spans="18:25" x14ac:dyDescent="0.35">
      <c r="R1952" s="39"/>
      <c r="S1952" s="14"/>
      <c r="U1952" s="40"/>
      <c r="V1952" s="14"/>
      <c r="X1952" s="40"/>
      <c r="Y1952" s="14"/>
    </row>
    <row r="1953" spans="18:25" x14ac:dyDescent="0.35">
      <c r="R1953" s="39"/>
      <c r="S1953" s="14"/>
      <c r="U1953" s="40"/>
      <c r="V1953" s="14"/>
      <c r="X1953" s="40"/>
      <c r="Y1953" s="14"/>
    </row>
    <row r="1954" spans="18:25" x14ac:dyDescent="0.35">
      <c r="R1954" s="39"/>
      <c r="S1954" s="14"/>
      <c r="U1954" s="40"/>
      <c r="V1954" s="14"/>
      <c r="X1954" s="40"/>
      <c r="Y1954" s="14"/>
    </row>
    <row r="1955" spans="18:25" x14ac:dyDescent="0.35">
      <c r="R1955" s="39"/>
      <c r="S1955" s="14"/>
      <c r="U1955" s="40"/>
      <c r="V1955" s="14"/>
      <c r="X1955" s="40"/>
      <c r="Y1955" s="14"/>
    </row>
    <row r="1956" spans="18:25" x14ac:dyDescent="0.35">
      <c r="R1956" s="39"/>
      <c r="S1956" s="14"/>
      <c r="U1956" s="40"/>
      <c r="V1956" s="14"/>
      <c r="X1956" s="40"/>
      <c r="Y1956" s="14"/>
    </row>
    <row r="1957" spans="18:25" x14ac:dyDescent="0.35">
      <c r="R1957" s="39"/>
      <c r="S1957" s="14"/>
      <c r="U1957" s="40"/>
      <c r="V1957" s="14"/>
      <c r="X1957" s="40"/>
      <c r="Y1957" s="14"/>
    </row>
    <row r="1958" spans="18:25" x14ac:dyDescent="0.35">
      <c r="R1958" s="39"/>
      <c r="S1958" s="14"/>
      <c r="U1958" s="40"/>
      <c r="V1958" s="14"/>
      <c r="X1958" s="40"/>
      <c r="Y1958" s="14"/>
    </row>
    <row r="1959" spans="18:25" x14ac:dyDescent="0.35">
      <c r="R1959" s="39"/>
      <c r="S1959" s="14"/>
      <c r="U1959" s="40"/>
      <c r="V1959" s="14"/>
      <c r="X1959" s="40"/>
      <c r="Y1959" s="14"/>
    </row>
    <row r="1960" spans="18:25" x14ac:dyDescent="0.35">
      <c r="R1960" s="39"/>
      <c r="S1960" s="14"/>
      <c r="U1960" s="40"/>
      <c r="V1960" s="14"/>
      <c r="X1960" s="40"/>
      <c r="Y1960" s="14"/>
    </row>
    <row r="1961" spans="18:25" x14ac:dyDescent="0.35">
      <c r="R1961" s="39"/>
      <c r="S1961" s="14"/>
      <c r="U1961" s="40"/>
      <c r="V1961" s="14"/>
      <c r="X1961" s="40"/>
      <c r="Y1961" s="14"/>
    </row>
    <row r="1962" spans="18:25" x14ac:dyDescent="0.35">
      <c r="R1962" s="39"/>
      <c r="S1962" s="14"/>
      <c r="U1962" s="40"/>
      <c r="V1962" s="14"/>
      <c r="X1962" s="40"/>
      <c r="Y1962" s="14"/>
    </row>
    <row r="1963" spans="18:25" x14ac:dyDescent="0.35">
      <c r="R1963" s="39"/>
      <c r="S1963" s="14"/>
      <c r="U1963" s="40"/>
      <c r="V1963" s="14"/>
      <c r="X1963" s="40"/>
      <c r="Y1963" s="14"/>
    </row>
    <row r="1964" spans="18:25" x14ac:dyDescent="0.35">
      <c r="R1964" s="39"/>
      <c r="S1964" s="14"/>
      <c r="U1964" s="40"/>
      <c r="V1964" s="14"/>
      <c r="X1964" s="40"/>
      <c r="Y1964" s="14"/>
    </row>
    <row r="1965" spans="18:25" x14ac:dyDescent="0.35">
      <c r="R1965" s="39"/>
      <c r="S1965" s="14"/>
      <c r="U1965" s="40"/>
      <c r="V1965" s="14"/>
      <c r="X1965" s="40"/>
      <c r="Y1965" s="14"/>
    </row>
    <row r="1966" spans="18:25" x14ac:dyDescent="0.35">
      <c r="R1966" s="39"/>
      <c r="S1966" s="14"/>
      <c r="U1966" s="40"/>
      <c r="V1966" s="14"/>
      <c r="X1966" s="40"/>
      <c r="Y1966" s="14"/>
    </row>
    <row r="1967" spans="18:25" x14ac:dyDescent="0.35">
      <c r="R1967" s="39"/>
      <c r="S1967" s="14"/>
      <c r="U1967" s="40"/>
      <c r="V1967" s="14"/>
      <c r="X1967" s="40"/>
      <c r="Y1967" s="14"/>
    </row>
    <row r="1968" spans="18:25" x14ac:dyDescent="0.35">
      <c r="R1968" s="39"/>
      <c r="S1968" s="14"/>
      <c r="U1968" s="40"/>
      <c r="V1968" s="14"/>
      <c r="X1968" s="40"/>
      <c r="Y1968" s="14"/>
    </row>
    <row r="1969" spans="18:25" x14ac:dyDescent="0.35">
      <c r="R1969" s="39"/>
      <c r="S1969" s="14"/>
      <c r="U1969" s="40"/>
      <c r="V1969" s="14"/>
      <c r="X1969" s="40"/>
      <c r="Y1969" s="14"/>
    </row>
    <row r="1970" spans="18:25" x14ac:dyDescent="0.35">
      <c r="R1970" s="39"/>
      <c r="S1970" s="14"/>
      <c r="U1970" s="40"/>
      <c r="V1970" s="14"/>
      <c r="X1970" s="40"/>
      <c r="Y1970" s="14"/>
    </row>
    <row r="1971" spans="18:25" x14ac:dyDescent="0.35">
      <c r="R1971" s="39"/>
      <c r="S1971" s="14"/>
      <c r="U1971" s="40"/>
      <c r="V1971" s="14"/>
      <c r="X1971" s="40"/>
      <c r="Y1971" s="14"/>
    </row>
    <row r="1972" spans="18:25" x14ac:dyDescent="0.35">
      <c r="R1972" s="39"/>
      <c r="S1972" s="14"/>
      <c r="U1972" s="40"/>
      <c r="V1972" s="14"/>
      <c r="X1972" s="40"/>
      <c r="Y1972" s="14"/>
    </row>
    <row r="1973" spans="18:25" x14ac:dyDescent="0.35">
      <c r="R1973" s="39"/>
      <c r="S1973" s="14"/>
      <c r="U1973" s="40"/>
      <c r="V1973" s="14"/>
      <c r="X1973" s="40"/>
      <c r="Y1973" s="14"/>
    </row>
    <row r="1974" spans="18:25" x14ac:dyDescent="0.35">
      <c r="R1974" s="39"/>
      <c r="S1974" s="14"/>
      <c r="U1974" s="40"/>
      <c r="V1974" s="14"/>
      <c r="X1974" s="40"/>
      <c r="Y1974" s="14"/>
    </row>
    <row r="1975" spans="18:25" x14ac:dyDescent="0.35">
      <c r="R1975" s="39"/>
      <c r="S1975" s="14"/>
      <c r="U1975" s="40"/>
      <c r="V1975" s="14"/>
      <c r="X1975" s="40"/>
      <c r="Y1975" s="14"/>
    </row>
    <row r="1976" spans="18:25" x14ac:dyDescent="0.35">
      <c r="R1976" s="39"/>
      <c r="S1976" s="14"/>
      <c r="U1976" s="40"/>
      <c r="V1976" s="14"/>
      <c r="X1976" s="40"/>
      <c r="Y1976" s="14"/>
    </row>
    <row r="1977" spans="18:25" x14ac:dyDescent="0.35">
      <c r="R1977" s="39"/>
      <c r="S1977" s="14"/>
      <c r="U1977" s="40"/>
      <c r="V1977" s="14"/>
      <c r="X1977" s="40"/>
      <c r="Y1977" s="14"/>
    </row>
    <row r="1978" spans="18:25" x14ac:dyDescent="0.35">
      <c r="R1978" s="39"/>
      <c r="S1978" s="14"/>
      <c r="U1978" s="40"/>
      <c r="V1978" s="14"/>
      <c r="X1978" s="40"/>
      <c r="Y1978" s="14"/>
    </row>
    <row r="1979" spans="18:25" x14ac:dyDescent="0.35">
      <c r="R1979" s="39"/>
      <c r="S1979" s="14"/>
      <c r="U1979" s="40"/>
      <c r="V1979" s="14"/>
      <c r="X1979" s="40"/>
      <c r="Y1979" s="14"/>
    </row>
    <row r="1980" spans="18:25" x14ac:dyDescent="0.35">
      <c r="R1980" s="39"/>
      <c r="S1980" s="14"/>
      <c r="U1980" s="40"/>
      <c r="V1980" s="14"/>
      <c r="X1980" s="40"/>
      <c r="Y1980" s="14"/>
    </row>
    <row r="1981" spans="18:25" x14ac:dyDescent="0.35">
      <c r="R1981" s="39"/>
      <c r="S1981" s="14"/>
      <c r="U1981" s="40"/>
      <c r="V1981" s="14"/>
      <c r="X1981" s="40"/>
      <c r="Y1981" s="14"/>
    </row>
    <row r="1982" spans="18:25" x14ac:dyDescent="0.35">
      <c r="R1982" s="39"/>
      <c r="S1982" s="14"/>
      <c r="U1982" s="40"/>
      <c r="V1982" s="14"/>
      <c r="X1982" s="40"/>
      <c r="Y1982" s="14"/>
    </row>
    <row r="1983" spans="18:25" x14ac:dyDescent="0.35">
      <c r="R1983" s="39"/>
      <c r="S1983" s="14"/>
      <c r="U1983" s="40"/>
      <c r="V1983" s="14"/>
      <c r="X1983" s="40"/>
      <c r="Y1983" s="14"/>
    </row>
    <row r="1984" spans="18:25" x14ac:dyDescent="0.35">
      <c r="R1984" s="39"/>
      <c r="S1984" s="14"/>
      <c r="U1984" s="40"/>
      <c r="V1984" s="14"/>
      <c r="X1984" s="40"/>
      <c r="Y1984" s="14"/>
    </row>
    <row r="1985" spans="18:25" x14ac:dyDescent="0.35">
      <c r="R1985" s="39"/>
      <c r="S1985" s="14"/>
      <c r="U1985" s="40"/>
      <c r="V1985" s="14"/>
      <c r="X1985" s="40"/>
      <c r="Y1985" s="14"/>
    </row>
    <row r="1986" spans="18:25" x14ac:dyDescent="0.35">
      <c r="R1986" s="39"/>
      <c r="S1986" s="14"/>
      <c r="U1986" s="40"/>
      <c r="V1986" s="14"/>
      <c r="X1986" s="40"/>
      <c r="Y1986" s="14"/>
    </row>
    <row r="1987" spans="18:25" x14ac:dyDescent="0.35">
      <c r="R1987" s="39"/>
      <c r="S1987" s="14"/>
      <c r="U1987" s="40"/>
      <c r="V1987" s="14"/>
      <c r="X1987" s="40"/>
      <c r="Y1987" s="14"/>
    </row>
    <row r="1988" spans="18:25" x14ac:dyDescent="0.35">
      <c r="R1988" s="39"/>
      <c r="S1988" s="14"/>
      <c r="U1988" s="40"/>
      <c r="V1988" s="14"/>
      <c r="X1988" s="40"/>
      <c r="Y1988" s="14"/>
    </row>
    <row r="1989" spans="18:25" x14ac:dyDescent="0.35">
      <c r="R1989" s="39"/>
      <c r="S1989" s="14"/>
      <c r="U1989" s="40"/>
      <c r="V1989" s="14"/>
      <c r="X1989" s="40"/>
      <c r="Y1989" s="14"/>
    </row>
    <row r="1990" spans="18:25" x14ac:dyDescent="0.35">
      <c r="R1990" s="39"/>
      <c r="S1990" s="14"/>
      <c r="U1990" s="40"/>
      <c r="V1990" s="14"/>
      <c r="X1990" s="40"/>
      <c r="Y1990" s="14"/>
    </row>
    <row r="1991" spans="18:25" x14ac:dyDescent="0.35">
      <c r="R1991" s="39"/>
      <c r="S1991" s="14"/>
      <c r="U1991" s="40"/>
      <c r="V1991" s="14"/>
      <c r="X1991" s="40"/>
      <c r="Y1991" s="14"/>
    </row>
    <row r="1992" spans="18:25" x14ac:dyDescent="0.35">
      <c r="R1992" s="39"/>
      <c r="S1992" s="14"/>
      <c r="U1992" s="40"/>
      <c r="V1992" s="14"/>
      <c r="X1992" s="40"/>
      <c r="Y1992" s="14"/>
    </row>
    <row r="1993" spans="18:25" x14ac:dyDescent="0.35">
      <c r="R1993" s="39"/>
      <c r="S1993" s="14"/>
      <c r="U1993" s="40"/>
      <c r="V1993" s="14"/>
      <c r="X1993" s="40"/>
      <c r="Y1993" s="14"/>
    </row>
    <row r="1994" spans="18:25" x14ac:dyDescent="0.35">
      <c r="R1994" s="39"/>
      <c r="S1994" s="14"/>
      <c r="U1994" s="40"/>
      <c r="V1994" s="14"/>
      <c r="X1994" s="40"/>
      <c r="Y1994" s="14"/>
    </row>
    <row r="1995" spans="18:25" x14ac:dyDescent="0.35">
      <c r="R1995" s="39"/>
      <c r="S1995" s="14"/>
      <c r="U1995" s="40"/>
      <c r="V1995" s="14"/>
      <c r="X1995" s="40"/>
      <c r="Y1995" s="14"/>
    </row>
    <row r="1996" spans="18:25" x14ac:dyDescent="0.35">
      <c r="R1996" s="39"/>
      <c r="S1996" s="14"/>
      <c r="U1996" s="40"/>
      <c r="V1996" s="14"/>
      <c r="X1996" s="40"/>
      <c r="Y1996" s="14"/>
    </row>
    <row r="1997" spans="18:25" x14ac:dyDescent="0.35">
      <c r="R1997" s="39"/>
      <c r="S1997" s="14"/>
      <c r="U1997" s="40"/>
      <c r="V1997" s="14"/>
      <c r="X1997" s="40"/>
      <c r="Y1997" s="14"/>
    </row>
    <row r="1998" spans="18:25" x14ac:dyDescent="0.35">
      <c r="R1998" s="39"/>
      <c r="S1998" s="14"/>
      <c r="U1998" s="40"/>
      <c r="V1998" s="14"/>
      <c r="X1998" s="40"/>
      <c r="Y1998" s="14"/>
    </row>
    <row r="1999" spans="18:25" x14ac:dyDescent="0.35">
      <c r="R1999" s="39"/>
      <c r="S1999" s="14"/>
      <c r="U1999" s="40"/>
      <c r="V1999" s="14"/>
      <c r="X1999" s="40"/>
      <c r="Y1999" s="14"/>
    </row>
    <row r="2000" spans="18:25" x14ac:dyDescent="0.35">
      <c r="R2000" s="39"/>
      <c r="S2000" s="14"/>
      <c r="U2000" s="40"/>
      <c r="V2000" s="14"/>
      <c r="X2000" s="40"/>
      <c r="Y2000" s="14"/>
    </row>
    <row r="2001" spans="18:25" x14ac:dyDescent="0.35">
      <c r="R2001" s="39"/>
      <c r="S2001" s="14"/>
      <c r="U2001" s="40"/>
      <c r="V2001" s="14"/>
      <c r="X2001" s="40"/>
      <c r="Y2001" s="14"/>
    </row>
    <row r="2002" spans="18:25" x14ac:dyDescent="0.35">
      <c r="R2002" s="39"/>
      <c r="S2002" s="14"/>
      <c r="U2002" s="40"/>
      <c r="V2002" s="14"/>
      <c r="X2002" s="40"/>
      <c r="Y2002" s="14"/>
    </row>
    <row r="2003" spans="18:25" x14ac:dyDescent="0.35">
      <c r="R2003" s="39"/>
      <c r="S2003" s="14"/>
      <c r="U2003" s="40"/>
      <c r="V2003" s="14"/>
      <c r="X2003" s="40"/>
      <c r="Y2003" s="14"/>
    </row>
    <row r="2004" spans="18:25" x14ac:dyDescent="0.35">
      <c r="R2004" s="39"/>
      <c r="S2004" s="14"/>
      <c r="U2004" s="40"/>
      <c r="V2004" s="14"/>
      <c r="X2004" s="40"/>
      <c r="Y2004" s="14"/>
    </row>
    <row r="2005" spans="18:25" x14ac:dyDescent="0.35">
      <c r="R2005" s="39"/>
      <c r="S2005" s="14"/>
      <c r="U2005" s="40"/>
      <c r="V2005" s="14"/>
      <c r="X2005" s="40"/>
      <c r="Y2005" s="14"/>
    </row>
    <row r="2006" spans="18:25" x14ac:dyDescent="0.35">
      <c r="R2006" s="39"/>
      <c r="S2006" s="14"/>
      <c r="U2006" s="40"/>
      <c r="V2006" s="14"/>
      <c r="X2006" s="40"/>
      <c r="Y2006" s="14"/>
    </row>
    <row r="2007" spans="18:25" x14ac:dyDescent="0.35">
      <c r="R2007" s="39"/>
      <c r="S2007" s="14"/>
      <c r="U2007" s="40"/>
      <c r="V2007" s="14"/>
      <c r="X2007" s="40"/>
      <c r="Y2007" s="14"/>
    </row>
    <row r="2008" spans="18:25" x14ac:dyDescent="0.35">
      <c r="R2008" s="39"/>
      <c r="S2008" s="14"/>
      <c r="U2008" s="40"/>
      <c r="V2008" s="14"/>
      <c r="X2008" s="40"/>
      <c r="Y2008" s="14"/>
    </row>
    <row r="2009" spans="18:25" x14ac:dyDescent="0.35">
      <c r="R2009" s="39"/>
      <c r="S2009" s="14"/>
      <c r="U2009" s="40"/>
      <c r="V2009" s="14"/>
      <c r="X2009" s="40"/>
      <c r="Y2009" s="14"/>
    </row>
    <row r="2010" spans="18:25" x14ac:dyDescent="0.35">
      <c r="R2010" s="39"/>
      <c r="S2010" s="14"/>
      <c r="U2010" s="40"/>
      <c r="V2010" s="14"/>
      <c r="X2010" s="40"/>
      <c r="Y2010" s="14"/>
    </row>
    <row r="2011" spans="18:25" x14ac:dyDescent="0.35">
      <c r="R2011" s="39"/>
      <c r="S2011" s="14"/>
      <c r="U2011" s="40"/>
      <c r="V2011" s="14"/>
      <c r="X2011" s="40"/>
      <c r="Y2011" s="14"/>
    </row>
    <row r="2012" spans="18:25" x14ac:dyDescent="0.35">
      <c r="R2012" s="39"/>
      <c r="S2012" s="14"/>
      <c r="U2012" s="40"/>
      <c r="V2012" s="14"/>
      <c r="X2012" s="40"/>
      <c r="Y2012" s="14"/>
    </row>
    <row r="2013" spans="18:25" x14ac:dyDescent="0.35">
      <c r="R2013" s="39"/>
      <c r="S2013" s="14"/>
      <c r="U2013" s="40"/>
      <c r="V2013" s="14"/>
      <c r="X2013" s="40"/>
      <c r="Y2013" s="14"/>
    </row>
    <row r="2014" spans="18:25" x14ac:dyDescent="0.35">
      <c r="R2014" s="39"/>
      <c r="S2014" s="14"/>
      <c r="U2014" s="40"/>
      <c r="V2014" s="14"/>
      <c r="X2014" s="40"/>
      <c r="Y2014" s="14"/>
    </row>
    <row r="2015" spans="18:25" x14ac:dyDescent="0.35">
      <c r="R2015" s="39"/>
      <c r="S2015" s="14"/>
      <c r="U2015" s="40"/>
      <c r="V2015" s="14"/>
      <c r="X2015" s="40"/>
      <c r="Y2015" s="14"/>
    </row>
    <row r="2016" spans="18:25" x14ac:dyDescent="0.35">
      <c r="R2016" s="39"/>
      <c r="S2016" s="14"/>
      <c r="U2016" s="40"/>
      <c r="V2016" s="14"/>
      <c r="X2016" s="40"/>
      <c r="Y2016" s="14"/>
    </row>
    <row r="2017" spans="18:25" x14ac:dyDescent="0.35">
      <c r="R2017" s="39"/>
      <c r="S2017" s="14"/>
      <c r="U2017" s="40"/>
      <c r="V2017" s="14"/>
      <c r="X2017" s="40"/>
      <c r="Y2017" s="14"/>
    </row>
    <row r="2018" spans="18:25" x14ac:dyDescent="0.35">
      <c r="R2018" s="39"/>
      <c r="S2018" s="14"/>
      <c r="U2018" s="40"/>
      <c r="V2018" s="14"/>
      <c r="X2018" s="40"/>
      <c r="Y2018" s="14"/>
    </row>
    <row r="2019" spans="18:25" x14ac:dyDescent="0.35">
      <c r="R2019" s="39"/>
      <c r="S2019" s="14"/>
      <c r="U2019" s="40"/>
      <c r="V2019" s="14"/>
      <c r="X2019" s="40"/>
      <c r="Y2019" s="14"/>
    </row>
    <row r="2020" spans="18:25" x14ac:dyDescent="0.35">
      <c r="R2020" s="39"/>
      <c r="S2020" s="14"/>
      <c r="U2020" s="40"/>
      <c r="V2020" s="14"/>
      <c r="X2020" s="40"/>
      <c r="Y2020" s="14"/>
    </row>
    <row r="2021" spans="18:25" x14ac:dyDescent="0.35">
      <c r="R2021" s="39"/>
      <c r="S2021" s="14"/>
      <c r="U2021" s="40"/>
      <c r="V2021" s="14"/>
      <c r="X2021" s="40"/>
      <c r="Y2021" s="14"/>
    </row>
    <row r="2022" spans="18:25" x14ac:dyDescent="0.35">
      <c r="R2022" s="39"/>
      <c r="S2022" s="14"/>
      <c r="U2022" s="40"/>
      <c r="V2022" s="14"/>
      <c r="X2022" s="40"/>
      <c r="Y2022" s="14"/>
    </row>
    <row r="2023" spans="18:25" x14ac:dyDescent="0.35">
      <c r="R2023" s="39"/>
      <c r="S2023" s="14"/>
      <c r="U2023" s="40"/>
      <c r="V2023" s="14"/>
      <c r="X2023" s="40"/>
      <c r="Y2023" s="14"/>
    </row>
    <row r="2024" spans="18:25" x14ac:dyDescent="0.35">
      <c r="R2024" s="39"/>
      <c r="S2024" s="14"/>
      <c r="U2024" s="40"/>
      <c r="V2024" s="14"/>
      <c r="X2024" s="40"/>
      <c r="Y2024" s="14"/>
    </row>
    <row r="2025" spans="18:25" x14ac:dyDescent="0.35">
      <c r="R2025" s="39"/>
      <c r="S2025" s="14"/>
      <c r="U2025" s="40"/>
      <c r="V2025" s="14"/>
      <c r="X2025" s="40"/>
      <c r="Y2025" s="14"/>
    </row>
    <row r="2026" spans="18:25" x14ac:dyDescent="0.35">
      <c r="R2026" s="39"/>
      <c r="S2026" s="14"/>
      <c r="U2026" s="40"/>
      <c r="V2026" s="14"/>
      <c r="X2026" s="40"/>
      <c r="Y2026" s="14"/>
    </row>
    <row r="2027" spans="18:25" x14ac:dyDescent="0.35">
      <c r="R2027" s="39"/>
      <c r="S2027" s="14"/>
      <c r="U2027" s="40"/>
      <c r="V2027" s="14"/>
      <c r="X2027" s="40"/>
      <c r="Y2027" s="14"/>
    </row>
    <row r="2028" spans="18:25" x14ac:dyDescent="0.35">
      <c r="R2028" s="39"/>
      <c r="S2028" s="14"/>
      <c r="U2028" s="40"/>
      <c r="V2028" s="14"/>
      <c r="X2028" s="40"/>
      <c r="Y2028" s="14"/>
    </row>
    <row r="2029" spans="18:25" x14ac:dyDescent="0.35">
      <c r="R2029" s="39"/>
      <c r="S2029" s="14"/>
      <c r="U2029" s="40"/>
      <c r="V2029" s="14"/>
      <c r="X2029" s="40"/>
      <c r="Y2029" s="14"/>
    </row>
    <row r="2030" spans="18:25" x14ac:dyDescent="0.35">
      <c r="R2030" s="39"/>
      <c r="S2030" s="14"/>
      <c r="U2030" s="40"/>
      <c r="V2030" s="14"/>
      <c r="X2030" s="40"/>
      <c r="Y2030" s="14"/>
    </row>
    <row r="2031" spans="18:25" x14ac:dyDescent="0.35">
      <c r="R2031" s="39"/>
      <c r="S2031" s="14"/>
      <c r="U2031" s="40"/>
      <c r="V2031" s="14"/>
      <c r="X2031" s="40"/>
      <c r="Y2031" s="14"/>
    </row>
    <row r="2032" spans="18:25" x14ac:dyDescent="0.35">
      <c r="R2032" s="39"/>
      <c r="S2032" s="14"/>
      <c r="U2032" s="40"/>
      <c r="V2032" s="14"/>
      <c r="X2032" s="40"/>
      <c r="Y2032" s="14"/>
    </row>
    <row r="2033" spans="18:25" x14ac:dyDescent="0.35">
      <c r="R2033" s="39"/>
      <c r="S2033" s="14"/>
      <c r="U2033" s="40"/>
      <c r="V2033" s="14"/>
      <c r="X2033" s="40"/>
      <c r="Y2033" s="14"/>
    </row>
    <row r="2034" spans="18:25" x14ac:dyDescent="0.35">
      <c r="R2034" s="39"/>
      <c r="S2034" s="14"/>
      <c r="U2034" s="40"/>
      <c r="V2034" s="14"/>
      <c r="X2034" s="40"/>
      <c r="Y2034" s="14"/>
    </row>
    <row r="2035" spans="18:25" x14ac:dyDescent="0.35">
      <c r="R2035" s="39"/>
      <c r="S2035" s="14"/>
      <c r="U2035" s="40"/>
      <c r="V2035" s="14"/>
      <c r="X2035" s="40"/>
      <c r="Y2035" s="14"/>
    </row>
    <row r="2036" spans="18:25" x14ac:dyDescent="0.35">
      <c r="R2036" s="39"/>
      <c r="S2036" s="14"/>
      <c r="U2036" s="40"/>
      <c r="V2036" s="14"/>
      <c r="X2036" s="40"/>
      <c r="Y2036" s="14"/>
    </row>
    <row r="2037" spans="18:25" x14ac:dyDescent="0.35">
      <c r="R2037" s="39"/>
      <c r="S2037" s="14"/>
      <c r="U2037" s="40"/>
      <c r="V2037" s="14"/>
      <c r="X2037" s="40"/>
      <c r="Y2037" s="14"/>
    </row>
    <row r="2038" spans="18:25" x14ac:dyDescent="0.35">
      <c r="R2038" s="39"/>
      <c r="S2038" s="14"/>
      <c r="U2038" s="40"/>
      <c r="V2038" s="14"/>
      <c r="X2038" s="40"/>
      <c r="Y2038" s="14"/>
    </row>
    <row r="2039" spans="18:25" x14ac:dyDescent="0.35">
      <c r="R2039" s="39"/>
      <c r="S2039" s="14"/>
      <c r="U2039" s="40"/>
      <c r="V2039" s="14"/>
      <c r="X2039" s="40"/>
      <c r="Y2039" s="14"/>
    </row>
    <row r="2040" spans="18:25" x14ac:dyDescent="0.35">
      <c r="R2040" s="39"/>
      <c r="S2040" s="14"/>
      <c r="U2040" s="40"/>
      <c r="V2040" s="14"/>
      <c r="X2040" s="40"/>
      <c r="Y2040" s="14"/>
    </row>
    <row r="2041" spans="18:25" x14ac:dyDescent="0.35">
      <c r="R2041" s="39"/>
      <c r="S2041" s="14"/>
      <c r="U2041" s="40"/>
      <c r="V2041" s="14"/>
      <c r="X2041" s="40"/>
      <c r="Y2041" s="14"/>
    </row>
    <row r="2042" spans="18:25" x14ac:dyDescent="0.35">
      <c r="R2042" s="39"/>
      <c r="S2042" s="14"/>
      <c r="U2042" s="40"/>
      <c r="V2042" s="14"/>
      <c r="X2042" s="40"/>
      <c r="Y2042" s="14"/>
    </row>
    <row r="2043" spans="18:25" x14ac:dyDescent="0.35">
      <c r="R2043" s="39"/>
      <c r="S2043" s="14"/>
      <c r="U2043" s="40"/>
      <c r="V2043" s="14"/>
      <c r="X2043" s="40"/>
      <c r="Y2043" s="14"/>
    </row>
    <row r="2044" spans="18:25" x14ac:dyDescent="0.35">
      <c r="R2044" s="39"/>
      <c r="S2044" s="14"/>
      <c r="U2044" s="40"/>
      <c r="V2044" s="14"/>
      <c r="X2044" s="40"/>
      <c r="Y2044" s="14"/>
    </row>
    <row r="2045" spans="18:25" x14ac:dyDescent="0.35">
      <c r="R2045" s="39"/>
      <c r="S2045" s="14"/>
      <c r="U2045" s="40"/>
      <c r="V2045" s="14"/>
      <c r="X2045" s="40"/>
      <c r="Y2045" s="14"/>
    </row>
    <row r="2046" spans="18:25" x14ac:dyDescent="0.35">
      <c r="R2046" s="39"/>
      <c r="S2046" s="14"/>
      <c r="U2046" s="40"/>
      <c r="V2046" s="14"/>
      <c r="X2046" s="40"/>
      <c r="Y2046" s="14"/>
    </row>
    <row r="2047" spans="18:25" x14ac:dyDescent="0.35">
      <c r="R2047" s="39"/>
      <c r="S2047" s="14"/>
      <c r="U2047" s="40"/>
      <c r="V2047" s="14"/>
      <c r="X2047" s="40"/>
      <c r="Y2047" s="14"/>
    </row>
    <row r="2048" spans="18:25" x14ac:dyDescent="0.35">
      <c r="R2048" s="39"/>
      <c r="S2048" s="14"/>
      <c r="U2048" s="40"/>
      <c r="V2048" s="14"/>
      <c r="X2048" s="40"/>
      <c r="Y2048" s="14"/>
    </row>
    <row r="2049" spans="18:25" x14ac:dyDescent="0.35">
      <c r="R2049" s="39"/>
      <c r="S2049" s="14"/>
      <c r="U2049" s="40"/>
      <c r="V2049" s="14"/>
      <c r="X2049" s="40"/>
      <c r="Y2049" s="14"/>
    </row>
    <row r="2050" spans="18:25" x14ac:dyDescent="0.35">
      <c r="R2050" s="39"/>
      <c r="S2050" s="14"/>
      <c r="U2050" s="40"/>
      <c r="V2050" s="14"/>
      <c r="X2050" s="40"/>
      <c r="Y2050" s="14"/>
    </row>
    <row r="2051" spans="18:25" x14ac:dyDescent="0.35">
      <c r="R2051" s="39"/>
      <c r="S2051" s="14"/>
      <c r="U2051" s="40"/>
      <c r="V2051" s="14"/>
      <c r="X2051" s="40"/>
      <c r="Y2051" s="14"/>
    </row>
    <row r="2052" spans="18:25" x14ac:dyDescent="0.35">
      <c r="R2052" s="39"/>
      <c r="S2052" s="14"/>
      <c r="U2052" s="40"/>
      <c r="V2052" s="14"/>
      <c r="X2052" s="40"/>
      <c r="Y2052" s="14"/>
    </row>
    <row r="2053" spans="18:25" x14ac:dyDescent="0.35">
      <c r="R2053" s="39"/>
      <c r="S2053" s="14"/>
      <c r="U2053" s="40"/>
      <c r="V2053" s="14"/>
      <c r="X2053" s="40"/>
      <c r="Y2053" s="14"/>
    </row>
    <row r="2054" spans="18:25" x14ac:dyDescent="0.35">
      <c r="R2054" s="39"/>
      <c r="S2054" s="14"/>
      <c r="U2054" s="40"/>
      <c r="V2054" s="14"/>
      <c r="X2054" s="40"/>
      <c r="Y2054" s="14"/>
    </row>
    <row r="2055" spans="18:25" x14ac:dyDescent="0.35">
      <c r="R2055" s="39"/>
      <c r="S2055" s="14"/>
      <c r="U2055" s="40"/>
      <c r="V2055" s="14"/>
      <c r="X2055" s="40"/>
      <c r="Y2055" s="14"/>
    </row>
    <row r="2056" spans="18:25" x14ac:dyDescent="0.35">
      <c r="R2056" s="39"/>
      <c r="S2056" s="14"/>
      <c r="U2056" s="40"/>
      <c r="V2056" s="14"/>
      <c r="X2056" s="40"/>
      <c r="Y2056" s="14"/>
    </row>
    <row r="2057" spans="18:25" x14ac:dyDescent="0.35">
      <c r="R2057" s="39"/>
      <c r="S2057" s="14"/>
      <c r="U2057" s="40"/>
      <c r="V2057" s="14"/>
      <c r="X2057" s="40"/>
      <c r="Y2057" s="14"/>
    </row>
    <row r="2058" spans="18:25" x14ac:dyDescent="0.35">
      <c r="R2058" s="39"/>
      <c r="S2058" s="14"/>
      <c r="U2058" s="40"/>
      <c r="V2058" s="14"/>
      <c r="X2058" s="40"/>
      <c r="Y2058" s="14"/>
    </row>
    <row r="2059" spans="18:25" x14ac:dyDescent="0.35">
      <c r="R2059" s="39"/>
      <c r="S2059" s="14"/>
      <c r="U2059" s="40"/>
      <c r="V2059" s="14"/>
      <c r="X2059" s="40"/>
      <c r="Y2059" s="14"/>
    </row>
    <row r="2060" spans="18:25" x14ac:dyDescent="0.35">
      <c r="R2060" s="39"/>
      <c r="S2060" s="14"/>
      <c r="U2060" s="40"/>
      <c r="V2060" s="14"/>
      <c r="X2060" s="40"/>
      <c r="Y2060" s="14"/>
    </row>
    <row r="2061" spans="18:25" x14ac:dyDescent="0.35">
      <c r="R2061" s="39"/>
      <c r="S2061" s="14"/>
      <c r="U2061" s="40"/>
      <c r="V2061" s="14"/>
      <c r="X2061" s="40"/>
      <c r="Y2061" s="14"/>
    </row>
    <row r="2062" spans="18:25" x14ac:dyDescent="0.35">
      <c r="R2062" s="39"/>
      <c r="S2062" s="14"/>
      <c r="U2062" s="40"/>
      <c r="V2062" s="14"/>
      <c r="X2062" s="40"/>
      <c r="Y2062" s="14"/>
    </row>
    <row r="2063" spans="18:25" x14ac:dyDescent="0.35">
      <c r="R2063" s="39"/>
      <c r="S2063" s="14"/>
      <c r="U2063" s="40"/>
      <c r="V2063" s="14"/>
      <c r="X2063" s="40"/>
      <c r="Y2063" s="14"/>
    </row>
    <row r="2064" spans="18:25" x14ac:dyDescent="0.35">
      <c r="R2064" s="39"/>
      <c r="S2064" s="14"/>
      <c r="U2064" s="40"/>
      <c r="V2064" s="14"/>
      <c r="X2064" s="40"/>
      <c r="Y2064" s="14"/>
    </row>
    <row r="2065" spans="18:25" x14ac:dyDescent="0.35">
      <c r="R2065" s="39"/>
      <c r="S2065" s="14"/>
      <c r="U2065" s="40"/>
      <c r="V2065" s="14"/>
      <c r="X2065" s="40"/>
      <c r="Y2065" s="14"/>
    </row>
    <row r="2066" spans="18:25" x14ac:dyDescent="0.35">
      <c r="R2066" s="39"/>
      <c r="S2066" s="14"/>
      <c r="U2066" s="40"/>
      <c r="V2066" s="14"/>
      <c r="X2066" s="40"/>
      <c r="Y2066" s="14"/>
    </row>
    <row r="2067" spans="18:25" x14ac:dyDescent="0.35">
      <c r="R2067" s="39"/>
      <c r="S2067" s="14"/>
      <c r="U2067" s="40"/>
      <c r="V2067" s="14"/>
      <c r="X2067" s="40"/>
      <c r="Y2067" s="14"/>
    </row>
    <row r="2068" spans="18:25" x14ac:dyDescent="0.35">
      <c r="R2068" s="39"/>
      <c r="S2068" s="14"/>
      <c r="U2068" s="40"/>
      <c r="V2068" s="14"/>
      <c r="X2068" s="40"/>
      <c r="Y2068" s="14"/>
    </row>
    <row r="2069" spans="18:25" x14ac:dyDescent="0.35">
      <c r="R2069" s="39"/>
      <c r="S2069" s="14"/>
      <c r="U2069" s="40"/>
      <c r="V2069" s="14"/>
      <c r="X2069" s="40"/>
      <c r="Y2069" s="14"/>
    </row>
    <row r="2070" spans="18:25" x14ac:dyDescent="0.35">
      <c r="R2070" s="39"/>
      <c r="S2070" s="14"/>
      <c r="U2070" s="40"/>
      <c r="V2070" s="14"/>
      <c r="X2070" s="40"/>
      <c r="Y2070" s="14"/>
    </row>
    <row r="2071" spans="18:25" x14ac:dyDescent="0.35">
      <c r="R2071" s="39"/>
      <c r="S2071" s="14"/>
      <c r="U2071" s="40"/>
      <c r="V2071" s="14"/>
      <c r="X2071" s="40"/>
      <c r="Y2071" s="14"/>
    </row>
    <row r="2072" spans="18:25" x14ac:dyDescent="0.35">
      <c r="R2072" s="39"/>
      <c r="S2072" s="14"/>
      <c r="U2072" s="40"/>
      <c r="V2072" s="14"/>
      <c r="X2072" s="40"/>
      <c r="Y2072" s="14"/>
    </row>
    <row r="2073" spans="18:25" x14ac:dyDescent="0.35">
      <c r="R2073" s="39"/>
      <c r="S2073" s="14"/>
      <c r="U2073" s="40"/>
      <c r="V2073" s="14"/>
      <c r="X2073" s="40"/>
      <c r="Y2073" s="14"/>
    </row>
    <row r="2074" spans="18:25" x14ac:dyDescent="0.35">
      <c r="R2074" s="39"/>
      <c r="S2074" s="14"/>
      <c r="U2074" s="40"/>
      <c r="V2074" s="14"/>
      <c r="X2074" s="40"/>
      <c r="Y2074" s="14"/>
    </row>
    <row r="2075" spans="18:25" x14ac:dyDescent="0.35">
      <c r="R2075" s="39"/>
      <c r="S2075" s="14"/>
      <c r="U2075" s="40"/>
      <c r="V2075" s="14"/>
      <c r="X2075" s="40"/>
      <c r="Y2075" s="14"/>
    </row>
    <row r="2076" spans="18:25" x14ac:dyDescent="0.35">
      <c r="R2076" s="39"/>
      <c r="S2076" s="14"/>
      <c r="U2076" s="40"/>
      <c r="V2076" s="14"/>
      <c r="X2076" s="40"/>
      <c r="Y2076" s="14"/>
    </row>
    <row r="2077" spans="18:25" x14ac:dyDescent="0.35">
      <c r="R2077" s="39"/>
      <c r="S2077" s="14"/>
      <c r="U2077" s="40"/>
      <c r="V2077" s="14"/>
      <c r="X2077" s="40"/>
      <c r="Y2077" s="14"/>
    </row>
    <row r="2078" spans="18:25" x14ac:dyDescent="0.35">
      <c r="R2078" s="39"/>
      <c r="S2078" s="14"/>
      <c r="U2078" s="40"/>
      <c r="V2078" s="14"/>
      <c r="X2078" s="40"/>
      <c r="Y2078" s="14"/>
    </row>
    <row r="2079" spans="18:25" x14ac:dyDescent="0.35">
      <c r="R2079" s="39"/>
      <c r="S2079" s="14"/>
      <c r="U2079" s="40"/>
      <c r="V2079" s="14"/>
      <c r="X2079" s="40"/>
      <c r="Y2079" s="14"/>
    </row>
    <row r="2080" spans="18:25" x14ac:dyDescent="0.35">
      <c r="R2080" s="39"/>
      <c r="S2080" s="14"/>
      <c r="U2080" s="40"/>
      <c r="V2080" s="14"/>
      <c r="X2080" s="40"/>
      <c r="Y2080" s="14"/>
    </row>
    <row r="2081" spans="18:25" x14ac:dyDescent="0.35">
      <c r="R2081" s="39"/>
      <c r="S2081" s="14"/>
      <c r="U2081" s="40"/>
      <c r="V2081" s="14"/>
      <c r="X2081" s="40"/>
      <c r="Y2081" s="14"/>
    </row>
    <row r="2082" spans="18:25" x14ac:dyDescent="0.35">
      <c r="R2082" s="39"/>
      <c r="S2082" s="14"/>
      <c r="U2082" s="40"/>
      <c r="V2082" s="14"/>
      <c r="X2082" s="40"/>
      <c r="Y2082" s="14"/>
    </row>
    <row r="2083" spans="18:25" x14ac:dyDescent="0.35">
      <c r="R2083" s="39"/>
      <c r="S2083" s="14"/>
      <c r="U2083" s="40"/>
      <c r="V2083" s="14"/>
      <c r="X2083" s="40"/>
      <c r="Y2083" s="14"/>
    </row>
    <row r="2084" spans="18:25" x14ac:dyDescent="0.35">
      <c r="R2084" s="39"/>
      <c r="S2084" s="14"/>
      <c r="U2084" s="40"/>
      <c r="V2084" s="14"/>
      <c r="X2084" s="40"/>
      <c r="Y2084" s="14"/>
    </row>
    <row r="2085" spans="18:25" x14ac:dyDescent="0.35">
      <c r="R2085" s="39"/>
      <c r="S2085" s="14"/>
      <c r="U2085" s="40"/>
      <c r="V2085" s="14"/>
      <c r="X2085" s="40"/>
      <c r="Y2085" s="14"/>
    </row>
    <row r="2086" spans="18:25" x14ac:dyDescent="0.35">
      <c r="R2086" s="39"/>
      <c r="S2086" s="14"/>
      <c r="U2086" s="40"/>
      <c r="V2086" s="14"/>
      <c r="X2086" s="40"/>
      <c r="Y2086" s="14"/>
    </row>
    <row r="2087" spans="18:25" x14ac:dyDescent="0.35">
      <c r="R2087" s="39"/>
      <c r="S2087" s="14"/>
      <c r="U2087" s="40"/>
      <c r="V2087" s="14"/>
      <c r="X2087" s="40"/>
      <c r="Y2087" s="14"/>
    </row>
    <row r="2088" spans="18:25" x14ac:dyDescent="0.35">
      <c r="R2088" s="39"/>
      <c r="S2088" s="14"/>
      <c r="U2088" s="40"/>
      <c r="V2088" s="14"/>
      <c r="X2088" s="40"/>
      <c r="Y2088" s="14"/>
    </row>
    <row r="2089" spans="18:25" x14ac:dyDescent="0.35">
      <c r="R2089" s="39"/>
      <c r="S2089" s="14"/>
      <c r="U2089" s="40"/>
      <c r="V2089" s="14"/>
      <c r="X2089" s="40"/>
      <c r="Y2089" s="14"/>
    </row>
    <row r="2090" spans="18:25" x14ac:dyDescent="0.35">
      <c r="R2090" s="39"/>
      <c r="S2090" s="14"/>
      <c r="U2090" s="40"/>
      <c r="V2090" s="14"/>
      <c r="X2090" s="40"/>
      <c r="Y2090" s="14"/>
    </row>
    <row r="2091" spans="18:25" x14ac:dyDescent="0.35">
      <c r="R2091" s="39"/>
      <c r="S2091" s="14"/>
      <c r="U2091" s="40"/>
      <c r="V2091" s="14"/>
      <c r="X2091" s="40"/>
      <c r="Y2091" s="14"/>
    </row>
    <row r="2092" spans="18:25" x14ac:dyDescent="0.35">
      <c r="R2092" s="39"/>
      <c r="S2092" s="14"/>
      <c r="U2092" s="40"/>
      <c r="V2092" s="14"/>
      <c r="X2092" s="40"/>
      <c r="Y2092" s="14"/>
    </row>
    <row r="2093" spans="18:25" x14ac:dyDescent="0.35">
      <c r="R2093" s="39"/>
      <c r="S2093" s="14"/>
      <c r="U2093" s="40"/>
      <c r="V2093" s="14"/>
      <c r="X2093" s="40"/>
      <c r="Y2093" s="14"/>
    </row>
    <row r="2094" spans="18:25" x14ac:dyDescent="0.35">
      <c r="R2094" s="39"/>
      <c r="S2094" s="14"/>
      <c r="U2094" s="40"/>
      <c r="V2094" s="14"/>
      <c r="X2094" s="40"/>
      <c r="Y2094" s="14"/>
    </row>
    <row r="2095" spans="18:25" x14ac:dyDescent="0.35">
      <c r="R2095" s="39"/>
      <c r="S2095" s="14"/>
      <c r="U2095" s="40"/>
      <c r="V2095" s="14"/>
      <c r="X2095" s="40"/>
      <c r="Y2095" s="14"/>
    </row>
    <row r="2096" spans="18:25" x14ac:dyDescent="0.35">
      <c r="R2096" s="39"/>
      <c r="S2096" s="14"/>
      <c r="U2096" s="40"/>
      <c r="V2096" s="14"/>
      <c r="X2096" s="40"/>
      <c r="Y2096" s="14"/>
    </row>
    <row r="2097" spans="18:25" x14ac:dyDescent="0.35">
      <c r="R2097" s="39"/>
      <c r="S2097" s="14"/>
      <c r="U2097" s="40"/>
      <c r="V2097" s="14"/>
      <c r="X2097" s="40"/>
      <c r="Y2097" s="14"/>
    </row>
    <row r="2098" spans="18:25" x14ac:dyDescent="0.35">
      <c r="R2098" s="39"/>
      <c r="S2098" s="14"/>
      <c r="U2098" s="40"/>
      <c r="V2098" s="14"/>
      <c r="X2098" s="40"/>
      <c r="Y2098" s="14"/>
    </row>
    <row r="2099" spans="18:25" x14ac:dyDescent="0.35">
      <c r="R2099" s="39"/>
      <c r="S2099" s="14"/>
      <c r="U2099" s="40"/>
      <c r="V2099" s="14"/>
      <c r="X2099" s="40"/>
      <c r="Y2099" s="14"/>
    </row>
    <row r="2100" spans="18:25" x14ac:dyDescent="0.35">
      <c r="R2100" s="39"/>
      <c r="S2100" s="14"/>
      <c r="U2100" s="40"/>
      <c r="V2100" s="14"/>
      <c r="X2100" s="40"/>
      <c r="Y2100" s="14"/>
    </row>
    <row r="2101" spans="18:25" x14ac:dyDescent="0.35">
      <c r="R2101" s="39"/>
      <c r="S2101" s="14"/>
      <c r="U2101" s="40"/>
      <c r="V2101" s="14"/>
      <c r="X2101" s="40"/>
      <c r="Y2101" s="14"/>
    </row>
    <row r="2102" spans="18:25" x14ac:dyDescent="0.35">
      <c r="R2102" s="39"/>
      <c r="S2102" s="14"/>
      <c r="U2102" s="40"/>
      <c r="V2102" s="14"/>
      <c r="X2102" s="40"/>
      <c r="Y2102" s="14"/>
    </row>
    <row r="2103" spans="18:25" x14ac:dyDescent="0.35">
      <c r="R2103" s="39"/>
      <c r="S2103" s="14"/>
      <c r="U2103" s="40"/>
      <c r="V2103" s="14"/>
      <c r="X2103" s="40"/>
      <c r="Y2103" s="14"/>
    </row>
    <row r="2104" spans="18:25" x14ac:dyDescent="0.35">
      <c r="R2104" s="39"/>
      <c r="S2104" s="14"/>
      <c r="U2104" s="40"/>
      <c r="V2104" s="14"/>
      <c r="X2104" s="40"/>
      <c r="Y2104" s="14"/>
    </row>
    <row r="2105" spans="18:25" x14ac:dyDescent="0.35">
      <c r="R2105" s="39"/>
      <c r="S2105" s="14"/>
      <c r="U2105" s="40"/>
      <c r="V2105" s="14"/>
      <c r="X2105" s="40"/>
      <c r="Y2105" s="14"/>
    </row>
    <row r="2106" spans="18:25" x14ac:dyDescent="0.35">
      <c r="R2106" s="39"/>
      <c r="S2106" s="14"/>
      <c r="U2106" s="40"/>
      <c r="V2106" s="14"/>
      <c r="X2106" s="40"/>
      <c r="Y2106" s="14"/>
    </row>
    <row r="2107" spans="18:25" x14ac:dyDescent="0.35">
      <c r="R2107" s="39"/>
      <c r="S2107" s="14"/>
      <c r="U2107" s="40"/>
      <c r="V2107" s="14"/>
      <c r="X2107" s="40"/>
      <c r="Y2107" s="14"/>
    </row>
    <row r="2108" spans="18:25" x14ac:dyDescent="0.35">
      <c r="R2108" s="39"/>
      <c r="S2108" s="14"/>
      <c r="U2108" s="40"/>
      <c r="V2108" s="14"/>
      <c r="X2108" s="40"/>
      <c r="Y2108" s="14"/>
    </row>
    <row r="2109" spans="18:25" x14ac:dyDescent="0.35">
      <c r="R2109" s="39"/>
      <c r="S2109" s="14"/>
      <c r="U2109" s="40"/>
      <c r="V2109" s="14"/>
      <c r="X2109" s="40"/>
      <c r="Y2109" s="14"/>
    </row>
    <row r="2110" spans="18:25" x14ac:dyDescent="0.35">
      <c r="R2110" s="39"/>
      <c r="S2110" s="14"/>
      <c r="U2110" s="40"/>
      <c r="V2110" s="14"/>
      <c r="X2110" s="40"/>
      <c r="Y2110" s="14"/>
    </row>
    <row r="2111" spans="18:25" x14ac:dyDescent="0.35">
      <c r="R2111" s="39"/>
      <c r="S2111" s="14"/>
      <c r="U2111" s="40"/>
      <c r="V2111" s="14"/>
      <c r="X2111" s="40"/>
      <c r="Y2111" s="14"/>
    </row>
    <row r="2112" spans="18:25" x14ac:dyDescent="0.35">
      <c r="R2112" s="39"/>
      <c r="S2112" s="14"/>
      <c r="U2112" s="40"/>
      <c r="V2112" s="14"/>
      <c r="X2112" s="40"/>
      <c r="Y2112" s="14"/>
    </row>
    <row r="2113" spans="18:25" x14ac:dyDescent="0.35">
      <c r="R2113" s="39"/>
      <c r="S2113" s="14"/>
      <c r="U2113" s="40"/>
      <c r="V2113" s="14"/>
      <c r="X2113" s="40"/>
      <c r="Y2113" s="14"/>
    </row>
    <row r="2114" spans="18:25" x14ac:dyDescent="0.35">
      <c r="R2114" s="39"/>
      <c r="S2114" s="14"/>
      <c r="U2114" s="40"/>
      <c r="V2114" s="14"/>
      <c r="X2114" s="40"/>
      <c r="Y2114" s="14"/>
    </row>
    <row r="2115" spans="18:25" x14ac:dyDescent="0.35">
      <c r="R2115" s="39"/>
      <c r="S2115" s="14"/>
      <c r="U2115" s="40"/>
      <c r="V2115" s="14"/>
      <c r="X2115" s="40"/>
      <c r="Y2115" s="14"/>
    </row>
    <row r="2116" spans="18:25" x14ac:dyDescent="0.35">
      <c r="R2116" s="39"/>
      <c r="S2116" s="14"/>
      <c r="U2116" s="40"/>
      <c r="V2116" s="14"/>
      <c r="X2116" s="40"/>
      <c r="Y2116" s="14"/>
    </row>
    <row r="2117" spans="18:25" x14ac:dyDescent="0.35">
      <c r="R2117" s="39"/>
      <c r="S2117" s="14"/>
      <c r="U2117" s="40"/>
      <c r="V2117" s="14"/>
      <c r="X2117" s="40"/>
      <c r="Y2117" s="14"/>
    </row>
    <row r="2118" spans="18:25" x14ac:dyDescent="0.35">
      <c r="R2118" s="39"/>
      <c r="S2118" s="14"/>
      <c r="U2118" s="40"/>
      <c r="V2118" s="14"/>
      <c r="X2118" s="40"/>
      <c r="Y2118" s="14"/>
    </row>
    <row r="2119" spans="18:25" x14ac:dyDescent="0.35">
      <c r="R2119" s="39"/>
      <c r="S2119" s="14"/>
      <c r="U2119" s="40"/>
      <c r="V2119" s="14"/>
      <c r="X2119" s="40"/>
      <c r="Y2119" s="14"/>
    </row>
    <row r="2120" spans="18:25" x14ac:dyDescent="0.35">
      <c r="R2120" s="39"/>
      <c r="S2120" s="14"/>
      <c r="U2120" s="40"/>
      <c r="V2120" s="14"/>
      <c r="X2120" s="40"/>
      <c r="Y2120" s="14"/>
    </row>
    <row r="2121" spans="18:25" x14ac:dyDescent="0.35">
      <c r="R2121" s="39"/>
      <c r="S2121" s="14"/>
      <c r="U2121" s="40"/>
      <c r="V2121" s="14"/>
      <c r="X2121" s="40"/>
      <c r="Y2121" s="14"/>
    </row>
    <row r="2122" spans="18:25" x14ac:dyDescent="0.35">
      <c r="R2122" s="39"/>
      <c r="S2122" s="14"/>
      <c r="U2122" s="40"/>
      <c r="V2122" s="14"/>
      <c r="X2122" s="40"/>
      <c r="Y2122" s="14"/>
    </row>
    <row r="2123" spans="18:25" x14ac:dyDescent="0.35">
      <c r="R2123" s="39"/>
      <c r="S2123" s="14"/>
      <c r="U2123" s="40"/>
      <c r="V2123" s="14"/>
      <c r="X2123" s="40"/>
      <c r="Y2123" s="14"/>
    </row>
    <row r="2124" spans="18:25" x14ac:dyDescent="0.35">
      <c r="R2124" s="39"/>
      <c r="S2124" s="14"/>
      <c r="U2124" s="40"/>
      <c r="V2124" s="14"/>
      <c r="X2124" s="40"/>
      <c r="Y2124" s="14"/>
    </row>
    <row r="2125" spans="18:25" x14ac:dyDescent="0.35">
      <c r="R2125" s="39"/>
      <c r="S2125" s="14"/>
      <c r="U2125" s="40"/>
      <c r="V2125" s="14"/>
      <c r="X2125" s="40"/>
      <c r="Y2125" s="14"/>
    </row>
    <row r="2126" spans="18:25" x14ac:dyDescent="0.35">
      <c r="R2126" s="39"/>
      <c r="S2126" s="14"/>
      <c r="U2126" s="40"/>
      <c r="V2126" s="14"/>
      <c r="X2126" s="40"/>
      <c r="Y2126" s="14"/>
    </row>
    <row r="2127" spans="18:25" x14ac:dyDescent="0.35">
      <c r="R2127" s="39"/>
      <c r="S2127" s="14"/>
      <c r="U2127" s="40"/>
      <c r="V2127" s="14"/>
      <c r="X2127" s="40"/>
      <c r="Y2127" s="14"/>
    </row>
    <row r="2128" spans="18:25" x14ac:dyDescent="0.35">
      <c r="R2128" s="39"/>
      <c r="S2128" s="14"/>
      <c r="U2128" s="40"/>
      <c r="V2128" s="14"/>
      <c r="X2128" s="40"/>
      <c r="Y2128" s="14"/>
    </row>
    <row r="2129" spans="18:25" x14ac:dyDescent="0.35">
      <c r="R2129" s="39"/>
      <c r="S2129" s="14"/>
      <c r="U2129" s="40"/>
      <c r="V2129" s="14"/>
      <c r="X2129" s="40"/>
      <c r="Y2129" s="14"/>
    </row>
    <row r="2130" spans="18:25" x14ac:dyDescent="0.35">
      <c r="R2130" s="39"/>
      <c r="S2130" s="14"/>
      <c r="U2130" s="40"/>
      <c r="V2130" s="14"/>
      <c r="X2130" s="40"/>
      <c r="Y2130" s="14"/>
    </row>
    <row r="2131" spans="18:25" x14ac:dyDescent="0.35">
      <c r="R2131" s="39"/>
      <c r="S2131" s="14"/>
      <c r="U2131" s="40"/>
      <c r="V2131" s="14"/>
      <c r="X2131" s="40"/>
      <c r="Y2131" s="14"/>
    </row>
    <row r="2132" spans="18:25" x14ac:dyDescent="0.35">
      <c r="R2132" s="39"/>
      <c r="S2132" s="14"/>
      <c r="U2132" s="40"/>
      <c r="V2132" s="14"/>
      <c r="X2132" s="40"/>
      <c r="Y2132" s="14"/>
    </row>
    <row r="2133" spans="18:25" x14ac:dyDescent="0.35">
      <c r="R2133" s="39"/>
      <c r="S2133" s="14"/>
      <c r="U2133" s="40"/>
      <c r="V2133" s="14"/>
      <c r="X2133" s="40"/>
      <c r="Y2133" s="14"/>
    </row>
    <row r="2134" spans="18:25" x14ac:dyDescent="0.35">
      <c r="R2134" s="39"/>
      <c r="S2134" s="14"/>
      <c r="U2134" s="40"/>
      <c r="V2134" s="14"/>
      <c r="X2134" s="40"/>
      <c r="Y2134" s="14"/>
    </row>
    <row r="2135" spans="18:25" x14ac:dyDescent="0.35">
      <c r="R2135" s="39"/>
      <c r="S2135" s="14"/>
      <c r="U2135" s="40"/>
      <c r="V2135" s="14"/>
      <c r="X2135" s="40"/>
      <c r="Y2135" s="14"/>
    </row>
    <row r="2136" spans="18:25" x14ac:dyDescent="0.35">
      <c r="R2136" s="39"/>
      <c r="S2136" s="14"/>
      <c r="U2136" s="40"/>
      <c r="V2136" s="14"/>
      <c r="X2136" s="40"/>
      <c r="Y2136" s="14"/>
    </row>
    <row r="2137" spans="18:25" x14ac:dyDescent="0.35">
      <c r="R2137" s="39"/>
      <c r="S2137" s="14"/>
      <c r="U2137" s="40"/>
      <c r="V2137" s="14"/>
      <c r="X2137" s="40"/>
      <c r="Y2137" s="14"/>
    </row>
    <row r="2138" spans="18:25" x14ac:dyDescent="0.35">
      <c r="R2138" s="39"/>
      <c r="S2138" s="14"/>
      <c r="U2138" s="40"/>
      <c r="V2138" s="14"/>
      <c r="X2138" s="40"/>
      <c r="Y2138" s="14"/>
    </row>
    <row r="2139" spans="18:25" x14ac:dyDescent="0.35">
      <c r="R2139" s="39"/>
      <c r="S2139" s="14"/>
      <c r="U2139" s="40"/>
      <c r="V2139" s="14"/>
      <c r="X2139" s="40"/>
      <c r="Y2139" s="14"/>
    </row>
    <row r="2140" spans="18:25" x14ac:dyDescent="0.35">
      <c r="R2140" s="39"/>
      <c r="S2140" s="14"/>
      <c r="U2140" s="40"/>
      <c r="V2140" s="14"/>
      <c r="X2140" s="40"/>
      <c r="Y2140" s="14"/>
    </row>
    <row r="2141" spans="18:25" x14ac:dyDescent="0.35">
      <c r="R2141" s="39"/>
      <c r="S2141" s="14"/>
      <c r="U2141" s="40"/>
      <c r="V2141" s="14"/>
      <c r="X2141" s="40"/>
      <c r="Y2141" s="14"/>
    </row>
    <row r="2142" spans="18:25" x14ac:dyDescent="0.35">
      <c r="R2142" s="39"/>
      <c r="S2142" s="14"/>
      <c r="U2142" s="40"/>
      <c r="V2142" s="14"/>
      <c r="X2142" s="40"/>
      <c r="Y2142" s="14"/>
    </row>
    <row r="2143" spans="18:25" x14ac:dyDescent="0.35">
      <c r="R2143" s="39"/>
      <c r="S2143" s="14"/>
      <c r="U2143" s="40"/>
      <c r="V2143" s="14"/>
      <c r="X2143" s="40"/>
      <c r="Y2143" s="14"/>
    </row>
    <row r="2144" spans="18:25" x14ac:dyDescent="0.35">
      <c r="R2144" s="39"/>
      <c r="S2144" s="14"/>
      <c r="U2144" s="40"/>
      <c r="V2144" s="14"/>
      <c r="X2144" s="40"/>
      <c r="Y2144" s="14"/>
    </row>
    <row r="2145" spans="18:25" x14ac:dyDescent="0.35">
      <c r="R2145" s="39"/>
      <c r="S2145" s="14"/>
      <c r="U2145" s="40"/>
      <c r="V2145" s="14"/>
      <c r="X2145" s="40"/>
      <c r="Y2145" s="14"/>
    </row>
    <row r="2146" spans="18:25" x14ac:dyDescent="0.35">
      <c r="R2146" s="39"/>
      <c r="S2146" s="14"/>
      <c r="U2146" s="40"/>
      <c r="V2146" s="14"/>
      <c r="X2146" s="40"/>
      <c r="Y2146" s="14"/>
    </row>
    <row r="2147" spans="18:25" x14ac:dyDescent="0.35">
      <c r="R2147" s="39"/>
      <c r="S2147" s="14"/>
      <c r="U2147" s="40"/>
      <c r="V2147" s="14"/>
      <c r="X2147" s="40"/>
      <c r="Y2147" s="14"/>
    </row>
    <row r="2148" spans="18:25" x14ac:dyDescent="0.35">
      <c r="R2148" s="39"/>
      <c r="S2148" s="14"/>
      <c r="U2148" s="40"/>
      <c r="V2148" s="14"/>
      <c r="X2148" s="40"/>
      <c r="Y2148" s="14"/>
    </row>
    <row r="2149" spans="18:25" x14ac:dyDescent="0.35">
      <c r="R2149" s="39"/>
      <c r="S2149" s="14"/>
      <c r="U2149" s="40"/>
      <c r="V2149" s="14"/>
      <c r="X2149" s="40"/>
      <c r="Y2149" s="14"/>
    </row>
    <row r="2150" spans="18:25" x14ac:dyDescent="0.35">
      <c r="R2150" s="39"/>
      <c r="S2150" s="14"/>
      <c r="U2150" s="40"/>
      <c r="V2150" s="14"/>
      <c r="X2150" s="40"/>
      <c r="Y2150" s="14"/>
    </row>
    <row r="2151" spans="18:25" x14ac:dyDescent="0.35">
      <c r="R2151" s="39"/>
      <c r="S2151" s="14"/>
      <c r="U2151" s="40"/>
      <c r="V2151" s="14"/>
      <c r="X2151" s="40"/>
      <c r="Y2151" s="14"/>
    </row>
    <row r="2152" spans="18:25" x14ac:dyDescent="0.35">
      <c r="R2152" s="39"/>
      <c r="S2152" s="14"/>
      <c r="U2152" s="40"/>
      <c r="V2152" s="14"/>
      <c r="X2152" s="40"/>
      <c r="Y2152" s="14"/>
    </row>
    <row r="2153" spans="18:25" x14ac:dyDescent="0.35">
      <c r="R2153" s="39"/>
      <c r="S2153" s="14"/>
      <c r="U2153" s="40"/>
      <c r="V2153" s="14"/>
      <c r="X2153" s="40"/>
      <c r="Y2153" s="14"/>
    </row>
    <row r="2154" spans="18:25" x14ac:dyDescent="0.35">
      <c r="R2154" s="39"/>
      <c r="S2154" s="14"/>
      <c r="U2154" s="40"/>
      <c r="V2154" s="14"/>
      <c r="X2154" s="40"/>
      <c r="Y2154" s="14"/>
    </row>
    <row r="2155" spans="18:25" x14ac:dyDescent="0.35">
      <c r="R2155" s="39"/>
      <c r="S2155" s="14"/>
      <c r="U2155" s="40"/>
      <c r="V2155" s="14"/>
      <c r="X2155" s="40"/>
      <c r="Y2155" s="14"/>
    </row>
    <row r="2156" spans="18:25" x14ac:dyDescent="0.35">
      <c r="R2156" s="39"/>
      <c r="S2156" s="14"/>
      <c r="U2156" s="40"/>
      <c r="V2156" s="14"/>
      <c r="X2156" s="40"/>
      <c r="Y2156" s="14"/>
    </row>
    <row r="2157" spans="18:25" x14ac:dyDescent="0.35">
      <c r="R2157" s="39"/>
      <c r="S2157" s="14"/>
      <c r="U2157" s="40"/>
      <c r="V2157" s="14"/>
      <c r="X2157" s="40"/>
      <c r="Y2157" s="14"/>
    </row>
    <row r="2158" spans="18:25" x14ac:dyDescent="0.35">
      <c r="R2158" s="39"/>
      <c r="S2158" s="14"/>
      <c r="U2158" s="40"/>
      <c r="V2158" s="14"/>
      <c r="X2158" s="40"/>
      <c r="Y2158" s="14"/>
    </row>
    <row r="2159" spans="18:25" x14ac:dyDescent="0.35">
      <c r="R2159" s="39"/>
      <c r="S2159" s="14"/>
      <c r="U2159" s="40"/>
      <c r="V2159" s="14"/>
      <c r="X2159" s="40"/>
      <c r="Y2159" s="14"/>
    </row>
    <row r="2160" spans="18:25" x14ac:dyDescent="0.35">
      <c r="R2160" s="39"/>
      <c r="S2160" s="14"/>
      <c r="U2160" s="40"/>
      <c r="V2160" s="14"/>
      <c r="X2160" s="40"/>
      <c r="Y2160" s="14"/>
    </row>
    <row r="2161" spans="18:25" x14ac:dyDescent="0.35">
      <c r="R2161" s="39"/>
      <c r="S2161" s="14"/>
      <c r="U2161" s="40"/>
      <c r="V2161" s="14"/>
      <c r="X2161" s="40"/>
      <c r="Y2161" s="14"/>
    </row>
    <row r="2162" spans="18:25" x14ac:dyDescent="0.35">
      <c r="R2162" s="39"/>
      <c r="S2162" s="14"/>
      <c r="U2162" s="40"/>
      <c r="V2162" s="14"/>
      <c r="X2162" s="40"/>
      <c r="Y2162" s="14"/>
    </row>
    <row r="2163" spans="18:25" x14ac:dyDescent="0.35">
      <c r="R2163" s="39"/>
      <c r="S2163" s="14"/>
      <c r="U2163" s="40"/>
      <c r="V2163" s="14"/>
      <c r="X2163" s="40"/>
      <c r="Y2163" s="14"/>
    </row>
    <row r="2164" spans="18:25" x14ac:dyDescent="0.35">
      <c r="R2164" s="39"/>
      <c r="S2164" s="14"/>
      <c r="U2164" s="40"/>
      <c r="V2164" s="14"/>
      <c r="X2164" s="40"/>
      <c r="Y2164" s="14"/>
    </row>
    <row r="2165" spans="18:25" x14ac:dyDescent="0.35">
      <c r="R2165" s="39"/>
      <c r="S2165" s="14"/>
      <c r="U2165" s="40"/>
      <c r="V2165" s="14"/>
      <c r="X2165" s="40"/>
      <c r="Y2165" s="14"/>
    </row>
    <row r="2166" spans="18:25" x14ac:dyDescent="0.35">
      <c r="R2166" s="39"/>
      <c r="S2166" s="14"/>
      <c r="U2166" s="40"/>
      <c r="V2166" s="14"/>
      <c r="X2166" s="40"/>
      <c r="Y2166" s="14"/>
    </row>
    <row r="2167" spans="18:25" x14ac:dyDescent="0.35">
      <c r="R2167" s="39"/>
      <c r="S2167" s="14"/>
      <c r="U2167" s="40"/>
      <c r="V2167" s="14"/>
      <c r="X2167" s="40"/>
      <c r="Y2167" s="14"/>
    </row>
    <row r="2168" spans="18:25" x14ac:dyDescent="0.35">
      <c r="R2168" s="39"/>
      <c r="S2168" s="14"/>
      <c r="U2168" s="40"/>
      <c r="V2168" s="14"/>
      <c r="X2168" s="40"/>
      <c r="Y2168" s="14"/>
    </row>
    <row r="2169" spans="18:25" x14ac:dyDescent="0.35">
      <c r="R2169" s="39"/>
      <c r="S2169" s="14"/>
      <c r="U2169" s="40"/>
      <c r="V2169" s="14"/>
      <c r="X2169" s="40"/>
      <c r="Y2169" s="14"/>
    </row>
    <row r="2170" spans="18:25" x14ac:dyDescent="0.35">
      <c r="R2170" s="39"/>
      <c r="S2170" s="14"/>
      <c r="U2170" s="40"/>
      <c r="V2170" s="14"/>
      <c r="X2170" s="40"/>
      <c r="Y2170" s="14"/>
    </row>
    <row r="2171" spans="18:25" x14ac:dyDescent="0.35">
      <c r="R2171" s="39"/>
      <c r="S2171" s="14"/>
      <c r="U2171" s="40"/>
      <c r="V2171" s="14"/>
      <c r="X2171" s="40"/>
      <c r="Y2171" s="14"/>
    </row>
    <row r="2172" spans="18:25" x14ac:dyDescent="0.35">
      <c r="R2172" s="39"/>
      <c r="S2172" s="14"/>
      <c r="U2172" s="40"/>
      <c r="V2172" s="14"/>
      <c r="X2172" s="40"/>
      <c r="Y2172" s="14"/>
    </row>
    <row r="2173" spans="18:25" x14ac:dyDescent="0.35">
      <c r="R2173" s="39"/>
      <c r="S2173" s="14"/>
      <c r="U2173" s="40"/>
      <c r="V2173" s="14"/>
      <c r="X2173" s="40"/>
      <c r="Y2173" s="14"/>
    </row>
    <row r="2174" spans="18:25" x14ac:dyDescent="0.35">
      <c r="R2174" s="39"/>
      <c r="S2174" s="14"/>
      <c r="U2174" s="40"/>
      <c r="V2174" s="14"/>
      <c r="X2174" s="40"/>
      <c r="Y2174" s="14"/>
    </row>
    <row r="2175" spans="18:25" x14ac:dyDescent="0.35">
      <c r="R2175" s="39"/>
      <c r="S2175" s="14"/>
      <c r="U2175" s="40"/>
      <c r="V2175" s="14"/>
      <c r="X2175" s="40"/>
      <c r="Y2175" s="14"/>
    </row>
    <row r="2176" spans="18:25" x14ac:dyDescent="0.35">
      <c r="R2176" s="39"/>
      <c r="S2176" s="14"/>
      <c r="U2176" s="40"/>
      <c r="V2176" s="14"/>
      <c r="X2176" s="40"/>
      <c r="Y2176" s="14"/>
    </row>
    <row r="2177" spans="18:25" x14ac:dyDescent="0.35">
      <c r="R2177" s="39"/>
      <c r="S2177" s="14"/>
      <c r="U2177" s="40"/>
      <c r="V2177" s="14"/>
      <c r="X2177" s="40"/>
      <c r="Y2177" s="14"/>
    </row>
    <row r="2178" spans="18:25" x14ac:dyDescent="0.35">
      <c r="R2178" s="39"/>
      <c r="S2178" s="14"/>
      <c r="U2178" s="40"/>
      <c r="V2178" s="14"/>
      <c r="X2178" s="40"/>
      <c r="Y2178" s="14"/>
    </row>
    <row r="2179" spans="18:25" x14ac:dyDescent="0.35">
      <c r="R2179" s="39"/>
      <c r="S2179" s="14"/>
      <c r="U2179" s="40"/>
      <c r="V2179" s="14"/>
      <c r="X2179" s="40"/>
      <c r="Y2179" s="14"/>
    </row>
    <row r="2180" spans="18:25" x14ac:dyDescent="0.35">
      <c r="R2180" s="39"/>
      <c r="S2180" s="14"/>
      <c r="U2180" s="40"/>
      <c r="V2180" s="14"/>
      <c r="X2180" s="40"/>
      <c r="Y2180" s="14"/>
    </row>
    <row r="2181" spans="18:25" x14ac:dyDescent="0.35">
      <c r="R2181" s="39"/>
      <c r="S2181" s="14"/>
      <c r="U2181" s="40"/>
      <c r="V2181" s="14"/>
      <c r="X2181" s="40"/>
      <c r="Y2181" s="14"/>
    </row>
    <row r="2182" spans="18:25" x14ac:dyDescent="0.35">
      <c r="R2182" s="39"/>
      <c r="S2182" s="14"/>
      <c r="U2182" s="40"/>
      <c r="V2182" s="14"/>
      <c r="X2182" s="40"/>
      <c r="Y2182" s="14"/>
    </row>
    <row r="2183" spans="18:25" x14ac:dyDescent="0.35">
      <c r="R2183" s="39"/>
      <c r="S2183" s="14"/>
      <c r="U2183" s="40"/>
      <c r="V2183" s="14"/>
      <c r="X2183" s="40"/>
      <c r="Y2183" s="14"/>
    </row>
    <row r="2184" spans="18:25" x14ac:dyDescent="0.35">
      <c r="R2184" s="39"/>
      <c r="S2184" s="14"/>
      <c r="U2184" s="40"/>
      <c r="V2184" s="14"/>
      <c r="X2184" s="40"/>
      <c r="Y2184" s="14"/>
    </row>
    <row r="2185" spans="18:25" x14ac:dyDescent="0.35">
      <c r="R2185" s="39"/>
      <c r="S2185" s="14"/>
      <c r="U2185" s="40"/>
      <c r="V2185" s="14"/>
      <c r="X2185" s="40"/>
      <c r="Y2185" s="14"/>
    </row>
    <row r="2186" spans="18:25" x14ac:dyDescent="0.35">
      <c r="R2186" s="39"/>
      <c r="S2186" s="14"/>
      <c r="U2186" s="40"/>
      <c r="V2186" s="14"/>
      <c r="X2186" s="40"/>
      <c r="Y2186" s="14"/>
    </row>
    <row r="2187" spans="18:25" x14ac:dyDescent="0.35">
      <c r="R2187" s="39"/>
      <c r="S2187" s="14"/>
      <c r="U2187" s="40"/>
      <c r="V2187" s="14"/>
      <c r="X2187" s="40"/>
      <c r="Y2187" s="14"/>
    </row>
    <row r="2188" spans="18:25" x14ac:dyDescent="0.35">
      <c r="R2188" s="39"/>
      <c r="S2188" s="14"/>
      <c r="U2188" s="40"/>
      <c r="V2188" s="14"/>
      <c r="X2188" s="40"/>
      <c r="Y2188" s="14"/>
    </row>
    <row r="2189" spans="18:25" x14ac:dyDescent="0.35">
      <c r="R2189" s="39"/>
      <c r="S2189" s="14"/>
      <c r="U2189" s="40"/>
      <c r="V2189" s="14"/>
      <c r="X2189" s="40"/>
      <c r="Y2189" s="14"/>
    </row>
    <row r="2190" spans="18:25" x14ac:dyDescent="0.35">
      <c r="R2190" s="39"/>
      <c r="S2190" s="14"/>
      <c r="U2190" s="40"/>
      <c r="V2190" s="14"/>
      <c r="X2190" s="40"/>
      <c r="Y2190" s="14"/>
    </row>
    <row r="2191" spans="18:25" x14ac:dyDescent="0.35">
      <c r="R2191" s="39"/>
      <c r="S2191" s="14"/>
      <c r="U2191" s="40"/>
      <c r="V2191" s="14"/>
      <c r="X2191" s="40"/>
      <c r="Y2191" s="14"/>
    </row>
    <row r="2192" spans="18:25" x14ac:dyDescent="0.35">
      <c r="R2192" s="39"/>
      <c r="S2192" s="14"/>
      <c r="U2192" s="40"/>
      <c r="V2192" s="14"/>
      <c r="X2192" s="40"/>
      <c r="Y2192" s="14"/>
    </row>
    <row r="2193" spans="18:25" x14ac:dyDescent="0.35">
      <c r="R2193" s="39"/>
      <c r="S2193" s="14"/>
      <c r="U2193" s="40"/>
      <c r="V2193" s="14"/>
      <c r="X2193" s="40"/>
      <c r="Y2193" s="14"/>
    </row>
    <row r="2194" spans="18:25" x14ac:dyDescent="0.35">
      <c r="R2194" s="39"/>
      <c r="S2194" s="14"/>
      <c r="U2194" s="40"/>
      <c r="V2194" s="14"/>
      <c r="X2194" s="40"/>
      <c r="Y2194" s="14"/>
    </row>
    <row r="2195" spans="18:25" x14ac:dyDescent="0.35">
      <c r="R2195" s="39"/>
      <c r="S2195" s="14"/>
      <c r="U2195" s="40"/>
      <c r="V2195" s="14"/>
      <c r="X2195" s="40"/>
      <c r="Y2195" s="14"/>
    </row>
    <row r="2196" spans="18:25" x14ac:dyDescent="0.35">
      <c r="R2196" s="39"/>
      <c r="S2196" s="14"/>
      <c r="U2196" s="40"/>
      <c r="V2196" s="14"/>
      <c r="X2196" s="40"/>
      <c r="Y2196" s="14"/>
    </row>
    <row r="2197" spans="18:25" x14ac:dyDescent="0.35">
      <c r="R2197" s="39"/>
      <c r="S2197" s="14"/>
      <c r="U2197" s="40"/>
      <c r="V2197" s="14"/>
      <c r="X2197" s="40"/>
      <c r="Y2197" s="14"/>
    </row>
    <row r="2198" spans="18:25" x14ac:dyDescent="0.35">
      <c r="R2198" s="39"/>
      <c r="S2198" s="14"/>
      <c r="U2198" s="40"/>
      <c r="V2198" s="14"/>
      <c r="X2198" s="40"/>
      <c r="Y2198" s="14"/>
    </row>
    <row r="2199" spans="18:25" x14ac:dyDescent="0.35">
      <c r="R2199" s="39"/>
      <c r="S2199" s="14"/>
      <c r="U2199" s="40"/>
      <c r="V2199" s="14"/>
      <c r="X2199" s="40"/>
      <c r="Y2199" s="14"/>
    </row>
    <row r="2200" spans="18:25" x14ac:dyDescent="0.35">
      <c r="R2200" s="39"/>
      <c r="S2200" s="14"/>
      <c r="U2200" s="40"/>
      <c r="V2200" s="14"/>
      <c r="X2200" s="40"/>
      <c r="Y2200" s="14"/>
    </row>
    <row r="2201" spans="18:25" x14ac:dyDescent="0.35">
      <c r="R2201" s="39"/>
      <c r="S2201" s="14"/>
      <c r="U2201" s="40"/>
      <c r="V2201" s="14"/>
      <c r="X2201" s="40"/>
      <c r="Y2201" s="14"/>
    </row>
    <row r="2202" spans="18:25" x14ac:dyDescent="0.35">
      <c r="R2202" s="39"/>
      <c r="S2202" s="14"/>
      <c r="U2202" s="40"/>
      <c r="V2202" s="14"/>
      <c r="X2202" s="40"/>
      <c r="Y2202" s="14"/>
    </row>
    <row r="2203" spans="18:25" x14ac:dyDescent="0.35">
      <c r="R2203" s="39"/>
      <c r="S2203" s="14"/>
      <c r="U2203" s="40"/>
      <c r="V2203" s="14"/>
      <c r="X2203" s="40"/>
      <c r="Y2203" s="14"/>
    </row>
    <row r="2204" spans="18:25" x14ac:dyDescent="0.35">
      <c r="R2204" s="39"/>
      <c r="S2204" s="14"/>
      <c r="U2204" s="40"/>
      <c r="V2204" s="14"/>
      <c r="X2204" s="40"/>
      <c r="Y2204" s="14"/>
    </row>
    <row r="2205" spans="18:25" x14ac:dyDescent="0.35">
      <c r="R2205" s="39"/>
      <c r="S2205" s="14"/>
      <c r="U2205" s="40"/>
      <c r="V2205" s="14"/>
      <c r="X2205" s="40"/>
      <c r="Y2205" s="14"/>
    </row>
    <row r="2206" spans="18:25" x14ac:dyDescent="0.35">
      <c r="R2206" s="39"/>
      <c r="S2206" s="14"/>
      <c r="U2206" s="40"/>
      <c r="V2206" s="14"/>
      <c r="X2206" s="40"/>
      <c r="Y2206" s="14"/>
    </row>
    <row r="2207" spans="18:25" x14ac:dyDescent="0.35">
      <c r="R2207" s="39"/>
      <c r="S2207" s="14"/>
      <c r="U2207" s="40"/>
      <c r="V2207" s="14"/>
      <c r="X2207" s="40"/>
      <c r="Y2207" s="14"/>
    </row>
    <row r="2208" spans="18:25" x14ac:dyDescent="0.35">
      <c r="R2208" s="39"/>
      <c r="S2208" s="14"/>
      <c r="U2208" s="40"/>
      <c r="V2208" s="14"/>
      <c r="X2208" s="40"/>
      <c r="Y2208" s="14"/>
    </row>
    <row r="2209" spans="18:25" x14ac:dyDescent="0.35">
      <c r="R2209" s="39"/>
      <c r="S2209" s="14"/>
      <c r="U2209" s="40"/>
      <c r="V2209" s="14"/>
      <c r="X2209" s="40"/>
      <c r="Y2209" s="14"/>
    </row>
    <row r="2210" spans="18:25" x14ac:dyDescent="0.35">
      <c r="R2210" s="39"/>
      <c r="S2210" s="14"/>
      <c r="U2210" s="40"/>
      <c r="V2210" s="14"/>
      <c r="X2210" s="40"/>
      <c r="Y2210" s="14"/>
    </row>
    <row r="2211" spans="18:25" x14ac:dyDescent="0.35">
      <c r="R2211" s="39"/>
      <c r="S2211" s="14"/>
      <c r="U2211" s="40"/>
      <c r="V2211" s="14"/>
      <c r="X2211" s="40"/>
      <c r="Y2211" s="14"/>
    </row>
    <row r="2212" spans="18:25" x14ac:dyDescent="0.35">
      <c r="R2212" s="39"/>
      <c r="S2212" s="14"/>
      <c r="U2212" s="40"/>
      <c r="V2212" s="14"/>
      <c r="X2212" s="40"/>
      <c r="Y2212" s="14"/>
    </row>
    <row r="2213" spans="18:25" x14ac:dyDescent="0.35">
      <c r="R2213" s="39"/>
      <c r="S2213" s="14"/>
      <c r="U2213" s="40"/>
      <c r="V2213" s="14"/>
      <c r="X2213" s="40"/>
      <c r="Y2213" s="14"/>
    </row>
    <row r="2214" spans="18:25" x14ac:dyDescent="0.35">
      <c r="R2214" s="39"/>
      <c r="S2214" s="14"/>
      <c r="U2214" s="40"/>
      <c r="V2214" s="14"/>
      <c r="X2214" s="40"/>
      <c r="Y2214" s="14"/>
    </row>
    <row r="2215" spans="18:25" x14ac:dyDescent="0.35">
      <c r="R2215" s="39"/>
      <c r="S2215" s="14"/>
      <c r="U2215" s="40"/>
      <c r="V2215" s="14"/>
      <c r="X2215" s="40"/>
      <c r="Y2215" s="14"/>
    </row>
    <row r="2216" spans="18:25" x14ac:dyDescent="0.35">
      <c r="R2216" s="39"/>
      <c r="S2216" s="14"/>
      <c r="U2216" s="40"/>
      <c r="V2216" s="14"/>
      <c r="X2216" s="40"/>
      <c r="Y2216" s="14"/>
    </row>
    <row r="2217" spans="18:25" x14ac:dyDescent="0.35">
      <c r="R2217" s="39"/>
      <c r="S2217" s="14"/>
      <c r="U2217" s="40"/>
      <c r="V2217" s="14"/>
      <c r="X2217" s="40"/>
      <c r="Y2217" s="14"/>
    </row>
    <row r="2218" spans="18:25" x14ac:dyDescent="0.35">
      <c r="R2218" s="39"/>
      <c r="S2218" s="14"/>
      <c r="U2218" s="40"/>
      <c r="V2218" s="14"/>
      <c r="X2218" s="40"/>
      <c r="Y2218" s="14"/>
    </row>
    <row r="2219" spans="18:25" x14ac:dyDescent="0.35">
      <c r="R2219" s="39"/>
      <c r="S2219" s="14"/>
      <c r="U2219" s="40"/>
      <c r="V2219" s="14"/>
      <c r="X2219" s="40"/>
      <c r="Y2219" s="14"/>
    </row>
    <row r="2220" spans="18:25" x14ac:dyDescent="0.35">
      <c r="R2220" s="39"/>
      <c r="S2220" s="14"/>
      <c r="U2220" s="40"/>
      <c r="V2220" s="14"/>
      <c r="X2220" s="40"/>
      <c r="Y2220" s="14"/>
    </row>
    <row r="2221" spans="18:25" x14ac:dyDescent="0.35">
      <c r="R2221" s="39"/>
      <c r="S2221" s="14"/>
      <c r="U2221" s="40"/>
      <c r="V2221" s="14"/>
      <c r="X2221" s="40"/>
      <c r="Y2221" s="14"/>
    </row>
    <row r="2222" spans="18:25" x14ac:dyDescent="0.35">
      <c r="R2222" s="39"/>
      <c r="S2222" s="14"/>
      <c r="U2222" s="40"/>
      <c r="V2222" s="14"/>
      <c r="X2222" s="40"/>
      <c r="Y2222" s="14"/>
    </row>
    <row r="2223" spans="18:25" x14ac:dyDescent="0.35">
      <c r="R2223" s="39"/>
      <c r="S2223" s="14"/>
      <c r="U2223" s="40"/>
      <c r="V2223" s="14"/>
      <c r="X2223" s="40"/>
      <c r="Y2223" s="14"/>
    </row>
    <row r="2224" spans="18:25" x14ac:dyDescent="0.35">
      <c r="R2224" s="39"/>
      <c r="S2224" s="14"/>
      <c r="U2224" s="40"/>
      <c r="V2224" s="14"/>
      <c r="X2224" s="40"/>
      <c r="Y2224" s="14"/>
    </row>
    <row r="2225" spans="18:25" x14ac:dyDescent="0.35">
      <c r="R2225" s="39"/>
      <c r="S2225" s="14"/>
      <c r="U2225" s="40"/>
      <c r="V2225" s="14"/>
      <c r="X2225" s="40"/>
      <c r="Y2225" s="14"/>
    </row>
    <row r="2226" spans="18:25" x14ac:dyDescent="0.35">
      <c r="R2226" s="39"/>
      <c r="S2226" s="14"/>
      <c r="U2226" s="40"/>
      <c r="V2226" s="14"/>
      <c r="X2226" s="40"/>
      <c r="Y2226" s="14"/>
    </row>
    <row r="2227" spans="18:25" x14ac:dyDescent="0.35">
      <c r="R2227" s="39"/>
      <c r="S2227" s="14"/>
      <c r="U2227" s="40"/>
      <c r="V2227" s="14"/>
      <c r="X2227" s="40"/>
      <c r="Y2227" s="14"/>
    </row>
    <row r="2228" spans="18:25" x14ac:dyDescent="0.35">
      <c r="R2228" s="39"/>
      <c r="S2228" s="14"/>
      <c r="U2228" s="40"/>
      <c r="V2228" s="14"/>
      <c r="X2228" s="40"/>
      <c r="Y2228" s="14"/>
    </row>
    <row r="2229" spans="18:25" x14ac:dyDescent="0.35">
      <c r="R2229" s="39"/>
      <c r="S2229" s="14"/>
      <c r="U2229" s="40"/>
      <c r="V2229" s="14"/>
      <c r="X2229" s="40"/>
      <c r="Y2229" s="14"/>
    </row>
    <row r="2230" spans="18:25" x14ac:dyDescent="0.35">
      <c r="R2230" s="39"/>
      <c r="S2230" s="14"/>
      <c r="U2230" s="40"/>
      <c r="V2230" s="14"/>
      <c r="X2230" s="40"/>
      <c r="Y2230" s="14"/>
    </row>
    <row r="2231" spans="18:25" x14ac:dyDescent="0.35">
      <c r="R2231" s="39"/>
      <c r="S2231" s="14"/>
      <c r="U2231" s="40"/>
      <c r="V2231" s="14"/>
      <c r="X2231" s="40"/>
      <c r="Y2231" s="14"/>
    </row>
    <row r="2232" spans="18:25" x14ac:dyDescent="0.35">
      <c r="R2232" s="39"/>
      <c r="S2232" s="14"/>
      <c r="U2232" s="40"/>
      <c r="V2232" s="14"/>
      <c r="X2232" s="40"/>
      <c r="Y2232" s="14"/>
    </row>
    <row r="2233" spans="18:25" x14ac:dyDescent="0.35">
      <c r="R2233" s="39"/>
      <c r="S2233" s="14"/>
      <c r="U2233" s="40"/>
      <c r="V2233" s="14"/>
      <c r="X2233" s="40"/>
      <c r="Y2233" s="14"/>
    </row>
    <row r="2234" spans="18:25" x14ac:dyDescent="0.35">
      <c r="R2234" s="39"/>
      <c r="S2234" s="14"/>
      <c r="U2234" s="40"/>
      <c r="V2234" s="14"/>
      <c r="X2234" s="40"/>
      <c r="Y2234" s="14"/>
    </row>
    <row r="2235" spans="18:25" x14ac:dyDescent="0.35">
      <c r="R2235" s="39"/>
      <c r="S2235" s="14"/>
      <c r="U2235" s="40"/>
      <c r="V2235" s="14"/>
      <c r="X2235" s="40"/>
      <c r="Y2235" s="14"/>
    </row>
    <row r="2236" spans="18:25" x14ac:dyDescent="0.35">
      <c r="R2236" s="39"/>
      <c r="S2236" s="14"/>
      <c r="U2236" s="40"/>
      <c r="V2236" s="14"/>
      <c r="X2236" s="40"/>
      <c r="Y2236" s="14"/>
    </row>
    <row r="2237" spans="18:25" x14ac:dyDescent="0.35">
      <c r="R2237" s="39"/>
      <c r="S2237" s="14"/>
      <c r="U2237" s="40"/>
      <c r="V2237" s="14"/>
      <c r="X2237" s="40"/>
      <c r="Y2237" s="14"/>
    </row>
    <row r="2238" spans="18:25" x14ac:dyDescent="0.35">
      <c r="R2238" s="39"/>
      <c r="S2238" s="14"/>
      <c r="U2238" s="40"/>
      <c r="V2238" s="14"/>
      <c r="X2238" s="40"/>
      <c r="Y2238" s="14"/>
    </row>
    <row r="2239" spans="18:25" x14ac:dyDescent="0.35">
      <c r="R2239" s="39"/>
      <c r="S2239" s="14"/>
      <c r="U2239" s="40"/>
      <c r="V2239" s="14"/>
      <c r="X2239" s="40"/>
      <c r="Y2239" s="14"/>
    </row>
    <row r="2240" spans="18:25" x14ac:dyDescent="0.35">
      <c r="R2240" s="39"/>
      <c r="S2240" s="14"/>
      <c r="U2240" s="40"/>
      <c r="V2240" s="14"/>
      <c r="X2240" s="40"/>
      <c r="Y2240" s="14"/>
    </row>
    <row r="2241" spans="18:25" x14ac:dyDescent="0.35">
      <c r="R2241" s="39"/>
      <c r="S2241" s="14"/>
      <c r="U2241" s="40"/>
      <c r="V2241" s="14"/>
      <c r="X2241" s="40"/>
      <c r="Y2241" s="14"/>
    </row>
    <row r="2242" spans="18:25" x14ac:dyDescent="0.35">
      <c r="R2242" s="39"/>
      <c r="S2242" s="14"/>
      <c r="U2242" s="40"/>
      <c r="V2242" s="14"/>
      <c r="X2242" s="40"/>
      <c r="Y2242" s="14"/>
    </row>
    <row r="2243" spans="18:25" x14ac:dyDescent="0.35">
      <c r="R2243" s="39"/>
      <c r="S2243" s="14"/>
      <c r="U2243" s="40"/>
      <c r="V2243" s="14"/>
      <c r="X2243" s="40"/>
      <c r="Y2243" s="14"/>
    </row>
    <row r="2244" spans="18:25" x14ac:dyDescent="0.35">
      <c r="R2244" s="39"/>
      <c r="S2244" s="14"/>
      <c r="U2244" s="40"/>
      <c r="V2244" s="14"/>
      <c r="X2244" s="40"/>
      <c r="Y2244" s="14"/>
    </row>
    <row r="2245" spans="18:25" x14ac:dyDescent="0.35">
      <c r="R2245" s="39"/>
      <c r="S2245" s="14"/>
      <c r="U2245" s="40"/>
      <c r="V2245" s="14"/>
      <c r="X2245" s="40"/>
      <c r="Y2245" s="14"/>
    </row>
    <row r="2246" spans="18:25" x14ac:dyDescent="0.35">
      <c r="R2246" s="39"/>
      <c r="S2246" s="14"/>
      <c r="U2246" s="40"/>
      <c r="V2246" s="14"/>
      <c r="X2246" s="40"/>
      <c r="Y2246" s="14"/>
    </row>
    <row r="2247" spans="18:25" x14ac:dyDescent="0.35">
      <c r="R2247" s="39"/>
      <c r="S2247" s="14"/>
      <c r="U2247" s="40"/>
      <c r="V2247" s="14"/>
      <c r="X2247" s="40"/>
      <c r="Y2247" s="14"/>
    </row>
    <row r="2248" spans="18:25" x14ac:dyDescent="0.35">
      <c r="R2248" s="39"/>
      <c r="S2248" s="14"/>
      <c r="U2248" s="40"/>
      <c r="V2248" s="14"/>
      <c r="X2248" s="40"/>
      <c r="Y2248" s="14"/>
    </row>
    <row r="2249" spans="18:25" x14ac:dyDescent="0.35">
      <c r="R2249" s="39"/>
      <c r="S2249" s="14"/>
      <c r="U2249" s="40"/>
      <c r="V2249" s="14"/>
      <c r="X2249" s="40"/>
      <c r="Y2249" s="14"/>
    </row>
    <row r="2250" spans="18:25" x14ac:dyDescent="0.35">
      <c r="R2250" s="39"/>
      <c r="S2250" s="14"/>
      <c r="U2250" s="40"/>
      <c r="V2250" s="14"/>
      <c r="X2250" s="40"/>
      <c r="Y2250" s="14"/>
    </row>
    <row r="2251" spans="18:25" x14ac:dyDescent="0.35">
      <c r="R2251" s="39"/>
      <c r="S2251" s="14"/>
      <c r="U2251" s="40"/>
      <c r="V2251" s="14"/>
      <c r="X2251" s="40"/>
      <c r="Y2251" s="14"/>
    </row>
    <row r="2252" spans="18:25" x14ac:dyDescent="0.35">
      <c r="R2252" s="39"/>
      <c r="S2252" s="14"/>
      <c r="U2252" s="40"/>
      <c r="V2252" s="14"/>
      <c r="X2252" s="40"/>
      <c r="Y2252" s="14"/>
    </row>
    <row r="2253" spans="18:25" x14ac:dyDescent="0.35">
      <c r="R2253" s="39"/>
      <c r="S2253" s="14"/>
      <c r="U2253" s="40"/>
      <c r="V2253" s="14"/>
      <c r="X2253" s="40"/>
      <c r="Y2253" s="14"/>
    </row>
    <row r="2254" spans="18:25" x14ac:dyDescent="0.35">
      <c r="R2254" s="39"/>
      <c r="S2254" s="14"/>
      <c r="U2254" s="40"/>
      <c r="V2254" s="14"/>
      <c r="X2254" s="40"/>
      <c r="Y2254" s="14"/>
    </row>
    <row r="2255" spans="18:25" x14ac:dyDescent="0.35">
      <c r="R2255" s="39"/>
      <c r="S2255" s="14"/>
      <c r="U2255" s="40"/>
      <c r="V2255" s="14"/>
      <c r="X2255" s="40"/>
      <c r="Y2255" s="14"/>
    </row>
    <row r="2256" spans="18:25" x14ac:dyDescent="0.35">
      <c r="R2256" s="39"/>
      <c r="S2256" s="14"/>
      <c r="U2256" s="40"/>
      <c r="V2256" s="14"/>
      <c r="X2256" s="40"/>
      <c r="Y2256" s="14"/>
    </row>
    <row r="2257" spans="18:25" x14ac:dyDescent="0.35">
      <c r="R2257" s="39"/>
      <c r="S2257" s="14"/>
      <c r="U2257" s="40"/>
      <c r="V2257" s="14"/>
      <c r="X2257" s="40"/>
      <c r="Y2257" s="14"/>
    </row>
    <row r="2258" spans="18:25" x14ac:dyDescent="0.35">
      <c r="R2258" s="39"/>
      <c r="S2258" s="14"/>
      <c r="U2258" s="40"/>
      <c r="V2258" s="14"/>
      <c r="X2258" s="40"/>
      <c r="Y2258" s="14"/>
    </row>
    <row r="2259" spans="18:25" x14ac:dyDescent="0.35">
      <c r="R2259" s="39"/>
      <c r="S2259" s="14"/>
      <c r="U2259" s="40"/>
      <c r="V2259" s="14"/>
      <c r="X2259" s="40"/>
      <c r="Y2259" s="14"/>
    </row>
    <row r="2260" spans="18:25" x14ac:dyDescent="0.35">
      <c r="R2260" s="39"/>
      <c r="S2260" s="14"/>
      <c r="U2260" s="40"/>
      <c r="V2260" s="14"/>
      <c r="X2260" s="40"/>
      <c r="Y2260" s="14"/>
    </row>
    <row r="2261" spans="18:25" x14ac:dyDescent="0.35">
      <c r="R2261" s="39"/>
      <c r="S2261" s="14"/>
      <c r="U2261" s="40"/>
      <c r="V2261" s="14"/>
      <c r="X2261" s="40"/>
      <c r="Y2261" s="14"/>
    </row>
    <row r="2262" spans="18:25" x14ac:dyDescent="0.35">
      <c r="R2262" s="39"/>
      <c r="S2262" s="14"/>
      <c r="U2262" s="40"/>
      <c r="V2262" s="14"/>
      <c r="X2262" s="40"/>
      <c r="Y2262" s="14"/>
    </row>
    <row r="2263" spans="18:25" x14ac:dyDescent="0.35">
      <c r="R2263" s="39"/>
      <c r="S2263" s="14"/>
      <c r="U2263" s="40"/>
      <c r="V2263" s="14"/>
      <c r="X2263" s="40"/>
      <c r="Y2263" s="14"/>
    </row>
    <row r="2264" spans="18:25" x14ac:dyDescent="0.35">
      <c r="R2264" s="39"/>
      <c r="S2264" s="14"/>
      <c r="U2264" s="40"/>
      <c r="V2264" s="14"/>
      <c r="X2264" s="40"/>
      <c r="Y2264" s="14"/>
    </row>
    <row r="2265" spans="18:25" x14ac:dyDescent="0.35">
      <c r="R2265" s="39"/>
      <c r="S2265" s="14"/>
      <c r="U2265" s="40"/>
      <c r="V2265" s="14"/>
      <c r="X2265" s="40"/>
      <c r="Y2265" s="14"/>
    </row>
    <row r="2266" spans="18:25" x14ac:dyDescent="0.35">
      <c r="R2266" s="39"/>
      <c r="S2266" s="14"/>
      <c r="U2266" s="40"/>
      <c r="V2266" s="14"/>
      <c r="X2266" s="40"/>
      <c r="Y2266" s="14"/>
    </row>
    <row r="2267" spans="18:25" x14ac:dyDescent="0.35">
      <c r="R2267" s="39"/>
      <c r="S2267" s="14"/>
      <c r="U2267" s="40"/>
      <c r="V2267" s="14"/>
      <c r="X2267" s="40"/>
      <c r="Y2267" s="14"/>
    </row>
    <row r="2268" spans="18:25" x14ac:dyDescent="0.35">
      <c r="R2268" s="39"/>
      <c r="S2268" s="14"/>
      <c r="U2268" s="40"/>
      <c r="V2268" s="14"/>
      <c r="X2268" s="40"/>
      <c r="Y2268" s="14"/>
    </row>
    <row r="2269" spans="18:25" x14ac:dyDescent="0.35">
      <c r="R2269" s="39"/>
      <c r="S2269" s="14"/>
      <c r="U2269" s="40"/>
      <c r="V2269" s="14"/>
      <c r="X2269" s="40"/>
      <c r="Y2269" s="14"/>
    </row>
    <row r="2270" spans="18:25" x14ac:dyDescent="0.35">
      <c r="R2270" s="39"/>
      <c r="S2270" s="14"/>
      <c r="U2270" s="40"/>
      <c r="V2270" s="14"/>
      <c r="X2270" s="40"/>
      <c r="Y2270" s="14"/>
    </row>
    <row r="2271" spans="18:25" x14ac:dyDescent="0.35">
      <c r="R2271" s="39"/>
      <c r="S2271" s="14"/>
      <c r="U2271" s="40"/>
      <c r="V2271" s="14"/>
      <c r="X2271" s="40"/>
      <c r="Y2271" s="14"/>
    </row>
    <row r="2272" spans="18:25" x14ac:dyDescent="0.35">
      <c r="R2272" s="39"/>
      <c r="S2272" s="14"/>
      <c r="U2272" s="40"/>
      <c r="V2272" s="14"/>
      <c r="X2272" s="40"/>
      <c r="Y2272" s="14"/>
    </row>
    <row r="2273" spans="18:25" x14ac:dyDescent="0.35">
      <c r="R2273" s="39"/>
      <c r="S2273" s="14"/>
      <c r="U2273" s="40"/>
      <c r="V2273" s="14"/>
      <c r="X2273" s="40"/>
      <c r="Y2273" s="14"/>
    </row>
    <row r="2274" spans="18:25" x14ac:dyDescent="0.35">
      <c r="R2274" s="39"/>
      <c r="S2274" s="14"/>
      <c r="U2274" s="40"/>
      <c r="V2274" s="14"/>
      <c r="X2274" s="40"/>
      <c r="Y2274" s="14"/>
    </row>
    <row r="2275" spans="18:25" x14ac:dyDescent="0.35">
      <c r="R2275" s="39"/>
      <c r="S2275" s="14"/>
      <c r="U2275" s="40"/>
      <c r="V2275" s="14"/>
      <c r="X2275" s="40"/>
      <c r="Y2275" s="14"/>
    </row>
    <row r="2276" spans="18:25" x14ac:dyDescent="0.35">
      <c r="R2276" s="39"/>
      <c r="S2276" s="14"/>
      <c r="U2276" s="40"/>
      <c r="V2276" s="14"/>
      <c r="X2276" s="40"/>
      <c r="Y2276" s="14"/>
    </row>
    <row r="2277" spans="18:25" x14ac:dyDescent="0.35">
      <c r="R2277" s="39"/>
      <c r="S2277" s="14"/>
      <c r="U2277" s="40"/>
      <c r="V2277" s="14"/>
      <c r="X2277" s="40"/>
      <c r="Y2277" s="14"/>
    </row>
    <row r="2278" spans="18:25" x14ac:dyDescent="0.35">
      <c r="R2278" s="39"/>
      <c r="S2278" s="14"/>
      <c r="U2278" s="40"/>
      <c r="V2278" s="14"/>
      <c r="X2278" s="40"/>
      <c r="Y2278" s="14"/>
    </row>
    <row r="2279" spans="18:25" x14ac:dyDescent="0.35">
      <c r="R2279" s="39"/>
      <c r="S2279" s="14"/>
      <c r="U2279" s="40"/>
      <c r="V2279" s="14"/>
      <c r="X2279" s="40"/>
      <c r="Y2279" s="14"/>
    </row>
    <row r="2280" spans="18:25" x14ac:dyDescent="0.35">
      <c r="R2280" s="39"/>
      <c r="S2280" s="14"/>
      <c r="U2280" s="40"/>
      <c r="V2280" s="14"/>
      <c r="X2280" s="40"/>
      <c r="Y2280" s="14"/>
    </row>
    <row r="2281" spans="18:25" x14ac:dyDescent="0.35">
      <c r="R2281" s="39"/>
      <c r="S2281" s="14"/>
      <c r="U2281" s="40"/>
      <c r="V2281" s="14"/>
      <c r="X2281" s="40"/>
      <c r="Y2281" s="14"/>
    </row>
    <row r="2282" spans="18:25" x14ac:dyDescent="0.35">
      <c r="R2282" s="39"/>
      <c r="S2282" s="14"/>
      <c r="U2282" s="40"/>
      <c r="V2282" s="14"/>
      <c r="X2282" s="40"/>
      <c r="Y2282" s="14"/>
    </row>
    <row r="2283" spans="18:25" x14ac:dyDescent="0.35">
      <c r="R2283" s="39"/>
      <c r="S2283" s="14"/>
      <c r="U2283" s="40"/>
      <c r="V2283" s="14"/>
      <c r="X2283" s="40"/>
      <c r="Y2283" s="14"/>
    </row>
    <row r="2284" spans="18:25" x14ac:dyDescent="0.35">
      <c r="R2284" s="39"/>
      <c r="S2284" s="14"/>
      <c r="U2284" s="40"/>
      <c r="V2284" s="14"/>
      <c r="X2284" s="40"/>
      <c r="Y2284" s="14"/>
    </row>
    <row r="2285" spans="18:25" x14ac:dyDescent="0.35">
      <c r="R2285" s="39"/>
      <c r="S2285" s="14"/>
      <c r="U2285" s="40"/>
      <c r="V2285" s="14"/>
      <c r="X2285" s="40"/>
      <c r="Y2285" s="14"/>
    </row>
    <row r="2286" spans="18:25" x14ac:dyDescent="0.35">
      <c r="R2286" s="39"/>
      <c r="S2286" s="14"/>
      <c r="U2286" s="40"/>
      <c r="V2286" s="14"/>
      <c r="X2286" s="40"/>
      <c r="Y2286" s="14"/>
    </row>
    <row r="2287" spans="18:25" x14ac:dyDescent="0.35">
      <c r="R2287" s="39"/>
      <c r="S2287" s="14"/>
      <c r="U2287" s="40"/>
      <c r="V2287" s="14"/>
      <c r="X2287" s="40"/>
      <c r="Y2287" s="14"/>
    </row>
    <row r="2288" spans="18:25" x14ac:dyDescent="0.35">
      <c r="R2288" s="39"/>
      <c r="S2288" s="14"/>
      <c r="U2288" s="40"/>
      <c r="V2288" s="14"/>
      <c r="X2288" s="40"/>
      <c r="Y2288" s="14"/>
    </row>
    <row r="2289" spans="18:25" x14ac:dyDescent="0.35">
      <c r="R2289" s="39"/>
      <c r="S2289" s="14"/>
      <c r="U2289" s="40"/>
      <c r="V2289" s="14"/>
      <c r="X2289" s="40"/>
      <c r="Y2289" s="14"/>
    </row>
    <row r="2290" spans="18:25" x14ac:dyDescent="0.35">
      <c r="R2290" s="39"/>
      <c r="S2290" s="14"/>
      <c r="U2290" s="40"/>
      <c r="V2290" s="14"/>
      <c r="X2290" s="40"/>
      <c r="Y2290" s="14"/>
    </row>
    <row r="2291" spans="18:25" x14ac:dyDescent="0.35">
      <c r="R2291" s="39"/>
      <c r="S2291" s="14"/>
      <c r="U2291" s="40"/>
      <c r="V2291" s="14"/>
      <c r="X2291" s="40"/>
      <c r="Y2291" s="14"/>
    </row>
    <row r="2292" spans="18:25" x14ac:dyDescent="0.35">
      <c r="R2292" s="39"/>
      <c r="S2292" s="14"/>
      <c r="U2292" s="40"/>
      <c r="V2292" s="14"/>
      <c r="X2292" s="40"/>
      <c r="Y2292" s="14"/>
    </row>
    <row r="2293" spans="18:25" x14ac:dyDescent="0.35">
      <c r="R2293" s="39"/>
      <c r="S2293" s="14"/>
      <c r="U2293" s="40"/>
      <c r="V2293" s="14"/>
      <c r="X2293" s="40"/>
      <c r="Y2293" s="14"/>
    </row>
    <row r="2294" spans="18:25" x14ac:dyDescent="0.35">
      <c r="R2294" s="39"/>
      <c r="S2294" s="14"/>
      <c r="U2294" s="40"/>
      <c r="V2294" s="14"/>
      <c r="X2294" s="40"/>
      <c r="Y2294" s="14"/>
    </row>
    <row r="2295" spans="18:25" x14ac:dyDescent="0.35">
      <c r="R2295" s="39"/>
      <c r="S2295" s="14"/>
      <c r="U2295" s="40"/>
      <c r="V2295" s="14"/>
      <c r="X2295" s="40"/>
      <c r="Y2295" s="14"/>
    </row>
    <row r="2296" spans="18:25" x14ac:dyDescent="0.35">
      <c r="R2296" s="39"/>
      <c r="S2296" s="14"/>
      <c r="U2296" s="40"/>
      <c r="V2296" s="14"/>
      <c r="X2296" s="40"/>
      <c r="Y2296" s="14"/>
    </row>
    <row r="2297" spans="18:25" x14ac:dyDescent="0.35">
      <c r="R2297" s="39"/>
      <c r="S2297" s="14"/>
      <c r="U2297" s="40"/>
      <c r="V2297" s="14"/>
      <c r="X2297" s="40"/>
      <c r="Y2297" s="14"/>
    </row>
    <row r="2298" spans="18:25" x14ac:dyDescent="0.35">
      <c r="R2298" s="39"/>
      <c r="S2298" s="14"/>
      <c r="U2298" s="40"/>
      <c r="V2298" s="14"/>
      <c r="X2298" s="40"/>
      <c r="Y2298" s="14"/>
    </row>
    <row r="2299" spans="18:25" x14ac:dyDescent="0.35">
      <c r="R2299" s="39"/>
      <c r="S2299" s="14"/>
      <c r="U2299" s="40"/>
      <c r="V2299" s="14"/>
      <c r="X2299" s="40"/>
      <c r="Y2299" s="14"/>
    </row>
    <row r="2300" spans="18:25" x14ac:dyDescent="0.35">
      <c r="R2300" s="39"/>
      <c r="S2300" s="14"/>
      <c r="U2300" s="40"/>
      <c r="V2300" s="14"/>
      <c r="X2300" s="40"/>
      <c r="Y2300" s="14"/>
    </row>
    <row r="2301" spans="18:25" x14ac:dyDescent="0.35">
      <c r="R2301" s="39"/>
      <c r="S2301" s="14"/>
      <c r="U2301" s="40"/>
      <c r="V2301" s="14"/>
      <c r="X2301" s="40"/>
      <c r="Y2301" s="14"/>
    </row>
    <row r="2302" spans="18:25" x14ac:dyDescent="0.35">
      <c r="R2302" s="39"/>
      <c r="S2302" s="14"/>
      <c r="U2302" s="40"/>
      <c r="V2302" s="14"/>
      <c r="X2302" s="40"/>
      <c r="Y2302" s="14"/>
    </row>
    <row r="2303" spans="18:25" x14ac:dyDescent="0.35">
      <c r="R2303" s="39"/>
      <c r="S2303" s="14"/>
      <c r="U2303" s="40"/>
      <c r="V2303" s="14"/>
      <c r="X2303" s="40"/>
      <c r="Y2303" s="14"/>
    </row>
    <row r="2304" spans="18:25" x14ac:dyDescent="0.35">
      <c r="R2304" s="39"/>
      <c r="S2304" s="14"/>
      <c r="U2304" s="40"/>
      <c r="V2304" s="14"/>
      <c r="X2304" s="40"/>
      <c r="Y2304" s="14"/>
    </row>
    <row r="2305" spans="18:25" x14ac:dyDescent="0.35">
      <c r="R2305" s="39"/>
      <c r="S2305" s="14"/>
      <c r="U2305" s="40"/>
      <c r="V2305" s="14"/>
      <c r="X2305" s="40"/>
      <c r="Y2305" s="14"/>
    </row>
    <row r="2306" spans="18:25" x14ac:dyDescent="0.35">
      <c r="R2306" s="39"/>
      <c r="S2306" s="14"/>
      <c r="U2306" s="40"/>
      <c r="V2306" s="14"/>
      <c r="X2306" s="40"/>
      <c r="Y2306" s="14"/>
    </row>
    <row r="2307" spans="18:25" x14ac:dyDescent="0.35">
      <c r="R2307" s="39"/>
      <c r="S2307" s="14"/>
      <c r="U2307" s="40"/>
      <c r="V2307" s="14"/>
      <c r="X2307" s="40"/>
      <c r="Y2307" s="14"/>
    </row>
    <row r="2308" spans="18:25" x14ac:dyDescent="0.35">
      <c r="R2308" s="39"/>
      <c r="S2308" s="14"/>
      <c r="U2308" s="40"/>
      <c r="V2308" s="14"/>
      <c r="X2308" s="40"/>
      <c r="Y2308" s="14"/>
    </row>
    <row r="2309" spans="18:25" x14ac:dyDescent="0.35">
      <c r="R2309" s="39"/>
      <c r="S2309" s="14"/>
      <c r="U2309" s="40"/>
      <c r="V2309" s="14"/>
      <c r="X2309" s="40"/>
      <c r="Y2309" s="14"/>
    </row>
    <row r="2310" spans="18:25" x14ac:dyDescent="0.35">
      <c r="R2310" s="39"/>
      <c r="S2310" s="14"/>
      <c r="U2310" s="40"/>
      <c r="V2310" s="14"/>
      <c r="X2310" s="40"/>
      <c r="Y2310" s="14"/>
    </row>
    <row r="2311" spans="18:25" x14ac:dyDescent="0.35">
      <c r="R2311" s="39"/>
      <c r="S2311" s="14"/>
      <c r="U2311" s="40"/>
      <c r="V2311" s="14"/>
      <c r="X2311" s="40"/>
      <c r="Y2311" s="14"/>
    </row>
    <row r="2312" spans="18:25" x14ac:dyDescent="0.35">
      <c r="R2312" s="39"/>
      <c r="S2312" s="14"/>
      <c r="U2312" s="40"/>
      <c r="V2312" s="14"/>
      <c r="X2312" s="40"/>
      <c r="Y2312" s="14"/>
    </row>
    <row r="2313" spans="18:25" x14ac:dyDescent="0.35">
      <c r="R2313" s="39"/>
      <c r="S2313" s="14"/>
      <c r="U2313" s="40"/>
      <c r="V2313" s="14"/>
      <c r="X2313" s="40"/>
      <c r="Y2313" s="14"/>
    </row>
    <row r="2314" spans="18:25" x14ac:dyDescent="0.35">
      <c r="R2314" s="39"/>
      <c r="S2314" s="14"/>
      <c r="U2314" s="40"/>
      <c r="V2314" s="14"/>
      <c r="X2314" s="40"/>
      <c r="Y2314" s="14"/>
    </row>
    <row r="2315" spans="18:25" x14ac:dyDescent="0.35">
      <c r="R2315" s="39"/>
      <c r="S2315" s="14"/>
      <c r="U2315" s="40"/>
      <c r="V2315" s="14"/>
      <c r="X2315" s="40"/>
      <c r="Y2315" s="14"/>
    </row>
    <row r="2316" spans="18:25" x14ac:dyDescent="0.35">
      <c r="R2316" s="39"/>
      <c r="S2316" s="14"/>
      <c r="U2316" s="40"/>
      <c r="V2316" s="14"/>
      <c r="X2316" s="40"/>
      <c r="Y2316" s="14"/>
    </row>
    <row r="2317" spans="18:25" x14ac:dyDescent="0.35">
      <c r="R2317" s="39"/>
      <c r="S2317" s="14"/>
      <c r="U2317" s="40"/>
      <c r="V2317" s="14"/>
      <c r="X2317" s="40"/>
      <c r="Y2317" s="14"/>
    </row>
    <row r="2318" spans="18:25" x14ac:dyDescent="0.35">
      <c r="R2318" s="39"/>
      <c r="S2318" s="14"/>
      <c r="U2318" s="40"/>
      <c r="V2318" s="14"/>
      <c r="X2318" s="40"/>
      <c r="Y2318" s="14"/>
    </row>
    <row r="2319" spans="18:25" x14ac:dyDescent="0.35">
      <c r="R2319" s="39"/>
      <c r="S2319" s="14"/>
      <c r="U2319" s="40"/>
      <c r="V2319" s="14"/>
      <c r="X2319" s="40"/>
      <c r="Y2319" s="14"/>
    </row>
    <row r="2320" spans="18:25" x14ac:dyDescent="0.35">
      <c r="R2320" s="39"/>
      <c r="S2320" s="14"/>
      <c r="U2320" s="40"/>
      <c r="V2320" s="14"/>
      <c r="X2320" s="40"/>
      <c r="Y2320" s="14"/>
    </row>
    <row r="2321" spans="18:25" x14ac:dyDescent="0.35">
      <c r="R2321" s="39"/>
      <c r="S2321" s="14"/>
      <c r="U2321" s="40"/>
      <c r="V2321" s="14"/>
      <c r="X2321" s="40"/>
      <c r="Y2321" s="14"/>
    </row>
    <row r="2322" spans="18:25" x14ac:dyDescent="0.35">
      <c r="R2322" s="39"/>
      <c r="S2322" s="14"/>
      <c r="U2322" s="40"/>
      <c r="V2322" s="14"/>
      <c r="X2322" s="40"/>
      <c r="Y2322" s="14"/>
    </row>
    <row r="2323" spans="18:25" x14ac:dyDescent="0.35">
      <c r="R2323" s="39"/>
      <c r="S2323" s="14"/>
      <c r="U2323" s="40"/>
      <c r="V2323" s="14"/>
      <c r="X2323" s="40"/>
      <c r="Y2323" s="14"/>
    </row>
    <row r="2324" spans="18:25" x14ac:dyDescent="0.35">
      <c r="R2324" s="39"/>
      <c r="S2324" s="14"/>
      <c r="U2324" s="40"/>
      <c r="V2324" s="14"/>
      <c r="X2324" s="40"/>
      <c r="Y2324" s="14"/>
    </row>
    <row r="2325" spans="18:25" x14ac:dyDescent="0.35">
      <c r="R2325" s="39"/>
      <c r="S2325" s="14"/>
      <c r="U2325" s="40"/>
      <c r="V2325" s="14"/>
      <c r="X2325" s="40"/>
      <c r="Y2325" s="14"/>
    </row>
    <row r="2326" spans="18:25" x14ac:dyDescent="0.35">
      <c r="R2326" s="39"/>
      <c r="S2326" s="14"/>
      <c r="U2326" s="40"/>
      <c r="V2326" s="14"/>
      <c r="X2326" s="40"/>
      <c r="Y2326" s="14"/>
    </row>
    <row r="2327" spans="18:25" x14ac:dyDescent="0.35">
      <c r="R2327" s="39"/>
      <c r="S2327" s="14"/>
      <c r="U2327" s="40"/>
      <c r="V2327" s="14"/>
      <c r="X2327" s="40"/>
      <c r="Y2327" s="14"/>
    </row>
    <row r="2328" spans="18:25" x14ac:dyDescent="0.35">
      <c r="R2328" s="39"/>
      <c r="S2328" s="14"/>
      <c r="U2328" s="40"/>
      <c r="V2328" s="14"/>
      <c r="X2328" s="40"/>
      <c r="Y2328" s="14"/>
    </row>
    <row r="2329" spans="18:25" x14ac:dyDescent="0.35">
      <c r="R2329" s="39"/>
      <c r="S2329" s="14"/>
      <c r="U2329" s="40"/>
      <c r="V2329" s="14"/>
      <c r="X2329" s="40"/>
      <c r="Y2329" s="14"/>
    </row>
    <row r="2330" spans="18:25" x14ac:dyDescent="0.35">
      <c r="R2330" s="39"/>
      <c r="S2330" s="14"/>
      <c r="U2330" s="40"/>
      <c r="V2330" s="14"/>
      <c r="X2330" s="40"/>
      <c r="Y2330" s="14"/>
    </row>
    <row r="2331" spans="18:25" x14ac:dyDescent="0.35">
      <c r="R2331" s="39"/>
      <c r="S2331" s="14"/>
      <c r="U2331" s="40"/>
      <c r="V2331" s="14"/>
      <c r="X2331" s="40"/>
      <c r="Y2331" s="14"/>
    </row>
    <row r="2332" spans="18:25" x14ac:dyDescent="0.35">
      <c r="R2332" s="39"/>
      <c r="S2332" s="14"/>
      <c r="U2332" s="40"/>
      <c r="V2332" s="14"/>
      <c r="X2332" s="40"/>
      <c r="Y2332" s="14"/>
    </row>
    <row r="2333" spans="18:25" x14ac:dyDescent="0.35">
      <c r="R2333" s="39"/>
      <c r="S2333" s="14"/>
      <c r="U2333" s="40"/>
      <c r="V2333" s="14"/>
      <c r="X2333" s="40"/>
      <c r="Y2333" s="14"/>
    </row>
    <row r="2334" spans="18:25" x14ac:dyDescent="0.35">
      <c r="R2334" s="39"/>
      <c r="S2334" s="14"/>
      <c r="U2334" s="40"/>
      <c r="V2334" s="14"/>
      <c r="X2334" s="40"/>
      <c r="Y2334" s="14"/>
    </row>
    <row r="2335" spans="18:25" x14ac:dyDescent="0.35">
      <c r="R2335" s="39"/>
      <c r="S2335" s="14"/>
      <c r="U2335" s="40"/>
      <c r="V2335" s="14"/>
      <c r="X2335" s="40"/>
      <c r="Y2335" s="14"/>
    </row>
    <row r="2336" spans="18:25" x14ac:dyDescent="0.35">
      <c r="R2336" s="39"/>
      <c r="S2336" s="14"/>
      <c r="U2336" s="40"/>
      <c r="V2336" s="14"/>
      <c r="X2336" s="40"/>
      <c r="Y2336" s="14"/>
    </row>
    <row r="2337" spans="18:25" x14ac:dyDescent="0.35">
      <c r="R2337" s="39"/>
      <c r="S2337" s="14"/>
      <c r="U2337" s="40"/>
      <c r="V2337" s="14"/>
      <c r="X2337" s="40"/>
      <c r="Y2337" s="14"/>
    </row>
    <row r="2338" spans="18:25" x14ac:dyDescent="0.35">
      <c r="R2338" s="39"/>
      <c r="S2338" s="14"/>
      <c r="U2338" s="40"/>
      <c r="V2338" s="14"/>
      <c r="X2338" s="40"/>
      <c r="Y2338" s="14"/>
    </row>
    <row r="2339" spans="18:25" x14ac:dyDescent="0.35">
      <c r="R2339" s="39"/>
      <c r="S2339" s="14"/>
      <c r="U2339" s="40"/>
      <c r="V2339" s="14"/>
      <c r="X2339" s="40"/>
      <c r="Y2339" s="14"/>
    </row>
    <row r="2340" spans="18:25" x14ac:dyDescent="0.35">
      <c r="R2340" s="39"/>
      <c r="S2340" s="14"/>
      <c r="U2340" s="40"/>
      <c r="V2340" s="14"/>
      <c r="X2340" s="40"/>
      <c r="Y2340" s="14"/>
    </row>
    <row r="2341" spans="18:25" x14ac:dyDescent="0.35">
      <c r="R2341" s="39"/>
      <c r="S2341" s="14"/>
      <c r="U2341" s="40"/>
      <c r="V2341" s="14"/>
      <c r="X2341" s="40"/>
      <c r="Y2341" s="14"/>
    </row>
    <row r="2342" spans="18:25" x14ac:dyDescent="0.35">
      <c r="R2342" s="39"/>
      <c r="S2342" s="14"/>
      <c r="U2342" s="40"/>
      <c r="V2342" s="14"/>
      <c r="X2342" s="40"/>
      <c r="Y2342" s="14"/>
    </row>
    <row r="2343" spans="18:25" x14ac:dyDescent="0.35">
      <c r="R2343" s="39"/>
      <c r="S2343" s="14"/>
      <c r="U2343" s="40"/>
      <c r="V2343" s="14"/>
      <c r="X2343" s="40"/>
      <c r="Y2343" s="14"/>
    </row>
    <row r="2344" spans="18:25" x14ac:dyDescent="0.35">
      <c r="R2344" s="39"/>
      <c r="S2344" s="14"/>
      <c r="U2344" s="40"/>
      <c r="V2344" s="14"/>
      <c r="X2344" s="40"/>
      <c r="Y2344" s="14"/>
    </row>
    <row r="2345" spans="18:25" x14ac:dyDescent="0.35">
      <c r="R2345" s="39"/>
      <c r="S2345" s="14"/>
      <c r="U2345" s="40"/>
      <c r="V2345" s="14"/>
      <c r="X2345" s="40"/>
      <c r="Y2345" s="14"/>
    </row>
    <row r="2346" spans="18:25" x14ac:dyDescent="0.35">
      <c r="R2346" s="39"/>
      <c r="S2346" s="14"/>
      <c r="U2346" s="40"/>
      <c r="V2346" s="14"/>
      <c r="X2346" s="40"/>
      <c r="Y2346" s="14"/>
    </row>
    <row r="2347" spans="18:25" x14ac:dyDescent="0.35">
      <c r="R2347" s="39"/>
      <c r="S2347" s="14"/>
      <c r="U2347" s="40"/>
      <c r="V2347" s="14"/>
      <c r="X2347" s="40"/>
      <c r="Y2347" s="14"/>
    </row>
    <row r="2348" spans="18:25" x14ac:dyDescent="0.35">
      <c r="R2348" s="39"/>
      <c r="S2348" s="14"/>
      <c r="U2348" s="40"/>
      <c r="V2348" s="14"/>
      <c r="X2348" s="40"/>
      <c r="Y2348" s="14"/>
    </row>
    <row r="2349" spans="18:25" x14ac:dyDescent="0.35">
      <c r="R2349" s="39"/>
      <c r="S2349" s="14"/>
      <c r="U2349" s="40"/>
      <c r="V2349" s="14"/>
      <c r="X2349" s="40"/>
      <c r="Y2349" s="14"/>
    </row>
    <row r="2350" spans="18:25" x14ac:dyDescent="0.35">
      <c r="R2350" s="39"/>
      <c r="S2350" s="14"/>
      <c r="U2350" s="40"/>
      <c r="V2350" s="14"/>
      <c r="X2350" s="40"/>
      <c r="Y2350" s="14"/>
    </row>
    <row r="2351" spans="18:25" x14ac:dyDescent="0.35">
      <c r="R2351" s="39"/>
      <c r="S2351" s="14"/>
      <c r="U2351" s="40"/>
      <c r="V2351" s="14"/>
      <c r="X2351" s="40"/>
      <c r="Y2351" s="14"/>
    </row>
    <row r="2352" spans="18:25" x14ac:dyDescent="0.35">
      <c r="R2352" s="39"/>
      <c r="S2352" s="14"/>
      <c r="U2352" s="40"/>
      <c r="V2352" s="14"/>
      <c r="X2352" s="40"/>
      <c r="Y2352" s="14"/>
    </row>
    <row r="2353" spans="18:25" x14ac:dyDescent="0.35">
      <c r="R2353" s="39"/>
      <c r="S2353" s="14"/>
      <c r="U2353" s="40"/>
      <c r="V2353" s="14"/>
      <c r="X2353" s="40"/>
      <c r="Y2353" s="14"/>
    </row>
    <row r="2354" spans="18:25" x14ac:dyDescent="0.35">
      <c r="R2354" s="39"/>
      <c r="S2354" s="14"/>
      <c r="U2354" s="40"/>
      <c r="V2354" s="14"/>
      <c r="X2354" s="40"/>
      <c r="Y2354" s="14"/>
    </row>
    <row r="2355" spans="18:25" x14ac:dyDescent="0.35">
      <c r="R2355" s="39"/>
      <c r="S2355" s="14"/>
      <c r="U2355" s="40"/>
      <c r="V2355" s="14"/>
      <c r="X2355" s="40"/>
      <c r="Y2355" s="14"/>
    </row>
    <row r="2356" spans="18:25" x14ac:dyDescent="0.35">
      <c r="R2356" s="39"/>
      <c r="S2356" s="14"/>
      <c r="U2356" s="40"/>
      <c r="V2356" s="14"/>
      <c r="X2356" s="40"/>
      <c r="Y2356" s="14"/>
    </row>
    <row r="2357" spans="18:25" x14ac:dyDescent="0.35">
      <c r="R2357" s="39"/>
      <c r="S2357" s="14"/>
      <c r="U2357" s="40"/>
      <c r="V2357" s="14"/>
      <c r="X2357" s="40"/>
      <c r="Y2357" s="14"/>
    </row>
    <row r="2358" spans="18:25" x14ac:dyDescent="0.35">
      <c r="R2358" s="39"/>
      <c r="S2358" s="14"/>
      <c r="U2358" s="40"/>
      <c r="V2358" s="14"/>
      <c r="X2358" s="40"/>
      <c r="Y2358" s="14"/>
    </row>
    <row r="2359" spans="18:25" x14ac:dyDescent="0.35">
      <c r="R2359" s="39"/>
      <c r="S2359" s="14"/>
      <c r="U2359" s="40"/>
      <c r="V2359" s="14"/>
      <c r="X2359" s="40"/>
      <c r="Y2359" s="14"/>
    </row>
    <row r="2360" spans="18:25" x14ac:dyDescent="0.35">
      <c r="R2360" s="39"/>
      <c r="S2360" s="14"/>
      <c r="U2360" s="40"/>
      <c r="V2360" s="14"/>
      <c r="X2360" s="40"/>
      <c r="Y2360" s="14"/>
    </row>
    <row r="2361" spans="18:25" x14ac:dyDescent="0.35">
      <c r="R2361" s="39"/>
      <c r="S2361" s="14"/>
      <c r="U2361" s="40"/>
      <c r="V2361" s="14"/>
      <c r="X2361" s="40"/>
      <c r="Y2361" s="14"/>
    </row>
    <row r="2362" spans="18:25" x14ac:dyDescent="0.35">
      <c r="R2362" s="39"/>
      <c r="S2362" s="14"/>
      <c r="U2362" s="40"/>
      <c r="V2362" s="14"/>
      <c r="X2362" s="40"/>
      <c r="Y2362" s="14"/>
    </row>
    <row r="2363" spans="18:25" x14ac:dyDescent="0.35">
      <c r="R2363" s="39"/>
      <c r="S2363" s="14"/>
      <c r="U2363" s="40"/>
      <c r="V2363" s="14"/>
      <c r="X2363" s="40"/>
      <c r="Y2363" s="14"/>
    </row>
    <row r="2364" spans="18:25" x14ac:dyDescent="0.35">
      <c r="R2364" s="39"/>
      <c r="S2364" s="14"/>
      <c r="U2364" s="40"/>
      <c r="V2364" s="14"/>
      <c r="X2364" s="40"/>
      <c r="Y2364" s="14"/>
    </row>
    <row r="2365" spans="18:25" x14ac:dyDescent="0.35">
      <c r="R2365" s="39"/>
      <c r="S2365" s="14"/>
      <c r="U2365" s="40"/>
      <c r="V2365" s="14"/>
      <c r="X2365" s="40"/>
      <c r="Y2365" s="14"/>
    </row>
    <row r="2366" spans="18:25" x14ac:dyDescent="0.35">
      <c r="R2366" s="39"/>
      <c r="S2366" s="14"/>
      <c r="U2366" s="40"/>
      <c r="V2366" s="14"/>
      <c r="X2366" s="40"/>
      <c r="Y2366" s="14"/>
    </row>
    <row r="2367" spans="18:25" x14ac:dyDescent="0.35">
      <c r="R2367" s="39"/>
      <c r="S2367" s="14"/>
      <c r="U2367" s="40"/>
      <c r="V2367" s="14"/>
      <c r="X2367" s="40"/>
      <c r="Y2367" s="14"/>
    </row>
    <row r="2368" spans="18:25" x14ac:dyDescent="0.35">
      <c r="R2368" s="39"/>
      <c r="S2368" s="14"/>
      <c r="U2368" s="40"/>
      <c r="V2368" s="14"/>
      <c r="X2368" s="40"/>
      <c r="Y2368" s="14"/>
    </row>
    <row r="2369" spans="18:25" x14ac:dyDescent="0.35">
      <c r="R2369" s="39"/>
      <c r="S2369" s="14"/>
      <c r="U2369" s="40"/>
      <c r="V2369" s="14"/>
      <c r="X2369" s="40"/>
      <c r="Y2369" s="14"/>
    </row>
    <row r="2370" spans="18:25" x14ac:dyDescent="0.35">
      <c r="R2370" s="39"/>
      <c r="S2370" s="14"/>
      <c r="U2370" s="40"/>
      <c r="V2370" s="14"/>
      <c r="X2370" s="40"/>
      <c r="Y2370" s="14"/>
    </row>
    <row r="2371" spans="18:25" x14ac:dyDescent="0.35">
      <c r="R2371" s="39"/>
      <c r="S2371" s="14"/>
      <c r="U2371" s="40"/>
      <c r="V2371" s="14"/>
      <c r="X2371" s="40"/>
      <c r="Y2371" s="14"/>
    </row>
    <row r="2372" spans="18:25" x14ac:dyDescent="0.35">
      <c r="R2372" s="39"/>
      <c r="S2372" s="14"/>
      <c r="U2372" s="40"/>
      <c r="V2372" s="14"/>
      <c r="X2372" s="40"/>
      <c r="Y2372" s="14"/>
    </row>
    <row r="2373" spans="18:25" x14ac:dyDescent="0.35">
      <c r="R2373" s="39"/>
      <c r="S2373" s="14"/>
      <c r="U2373" s="40"/>
      <c r="V2373" s="14"/>
      <c r="X2373" s="40"/>
      <c r="Y2373" s="14"/>
    </row>
    <row r="2374" spans="18:25" x14ac:dyDescent="0.35">
      <c r="R2374" s="39"/>
      <c r="S2374" s="14"/>
      <c r="U2374" s="40"/>
      <c r="V2374" s="14"/>
      <c r="X2374" s="40"/>
      <c r="Y2374" s="14"/>
    </row>
    <row r="2375" spans="18:25" x14ac:dyDescent="0.35">
      <c r="R2375" s="39"/>
      <c r="S2375" s="14"/>
      <c r="U2375" s="40"/>
      <c r="V2375" s="14"/>
      <c r="X2375" s="40"/>
      <c r="Y2375" s="14"/>
    </row>
    <row r="2376" spans="18:25" x14ac:dyDescent="0.35">
      <c r="R2376" s="39"/>
      <c r="S2376" s="14"/>
      <c r="U2376" s="40"/>
      <c r="V2376" s="14"/>
      <c r="X2376" s="40"/>
      <c r="Y2376" s="14"/>
    </row>
    <row r="2377" spans="18:25" x14ac:dyDescent="0.35">
      <c r="R2377" s="39"/>
      <c r="S2377" s="14"/>
      <c r="U2377" s="40"/>
      <c r="V2377" s="14"/>
      <c r="X2377" s="40"/>
      <c r="Y2377" s="14"/>
    </row>
    <row r="2378" spans="18:25" x14ac:dyDescent="0.35">
      <c r="R2378" s="39"/>
      <c r="S2378" s="14"/>
      <c r="U2378" s="40"/>
      <c r="V2378" s="14"/>
      <c r="X2378" s="40"/>
      <c r="Y2378" s="14"/>
    </row>
    <row r="2379" spans="18:25" x14ac:dyDescent="0.35">
      <c r="R2379" s="39"/>
      <c r="S2379" s="14"/>
      <c r="U2379" s="40"/>
      <c r="V2379" s="14"/>
      <c r="X2379" s="40"/>
      <c r="Y2379" s="14"/>
    </row>
    <row r="2380" spans="18:25" x14ac:dyDescent="0.35">
      <c r="R2380" s="39"/>
      <c r="S2380" s="14"/>
      <c r="U2380" s="40"/>
      <c r="V2380" s="14"/>
      <c r="X2380" s="40"/>
      <c r="Y2380" s="14"/>
    </row>
    <row r="2381" spans="18:25" x14ac:dyDescent="0.35">
      <c r="R2381" s="39"/>
      <c r="S2381" s="14"/>
      <c r="U2381" s="40"/>
      <c r="V2381" s="14"/>
      <c r="X2381" s="40"/>
      <c r="Y2381" s="14"/>
    </row>
    <row r="2382" spans="18:25" x14ac:dyDescent="0.35">
      <c r="R2382" s="39"/>
      <c r="S2382" s="14"/>
      <c r="U2382" s="40"/>
      <c r="V2382" s="14"/>
      <c r="X2382" s="40"/>
      <c r="Y2382" s="14"/>
    </row>
    <row r="2383" spans="18:25" x14ac:dyDescent="0.35">
      <c r="R2383" s="39"/>
      <c r="S2383" s="14"/>
      <c r="U2383" s="40"/>
      <c r="V2383" s="14"/>
      <c r="X2383" s="40"/>
      <c r="Y2383" s="14"/>
    </row>
    <row r="2384" spans="18:25" x14ac:dyDescent="0.35">
      <c r="R2384" s="39"/>
      <c r="S2384" s="14"/>
      <c r="U2384" s="40"/>
      <c r="V2384" s="14"/>
      <c r="X2384" s="40"/>
      <c r="Y2384" s="14"/>
    </row>
    <row r="2385" spans="18:25" x14ac:dyDescent="0.35">
      <c r="R2385" s="39"/>
      <c r="S2385" s="14"/>
      <c r="U2385" s="40"/>
      <c r="V2385" s="14"/>
      <c r="X2385" s="40"/>
      <c r="Y2385" s="14"/>
    </row>
    <row r="2386" spans="18:25" x14ac:dyDescent="0.35">
      <c r="R2386" s="39"/>
      <c r="S2386" s="14"/>
      <c r="U2386" s="40"/>
      <c r="V2386" s="14"/>
      <c r="X2386" s="40"/>
      <c r="Y2386" s="14"/>
    </row>
    <row r="2387" spans="18:25" x14ac:dyDescent="0.35">
      <c r="R2387" s="39"/>
      <c r="S2387" s="14"/>
      <c r="U2387" s="40"/>
      <c r="V2387" s="14"/>
      <c r="X2387" s="40"/>
      <c r="Y2387" s="14"/>
    </row>
    <row r="2388" spans="18:25" x14ac:dyDescent="0.35">
      <c r="R2388" s="39"/>
      <c r="S2388" s="14"/>
      <c r="U2388" s="40"/>
      <c r="V2388" s="14"/>
      <c r="X2388" s="40"/>
      <c r="Y2388" s="14"/>
    </row>
    <row r="2389" spans="18:25" x14ac:dyDescent="0.35">
      <c r="R2389" s="39"/>
      <c r="S2389" s="14"/>
      <c r="U2389" s="40"/>
      <c r="V2389" s="14"/>
      <c r="X2389" s="40"/>
      <c r="Y2389" s="14"/>
    </row>
    <row r="2390" spans="18:25" x14ac:dyDescent="0.35">
      <c r="R2390" s="39"/>
      <c r="S2390" s="14"/>
      <c r="U2390" s="40"/>
      <c r="V2390" s="14"/>
      <c r="X2390" s="40"/>
      <c r="Y2390" s="14"/>
    </row>
    <row r="2391" spans="18:25" x14ac:dyDescent="0.35">
      <c r="R2391" s="39"/>
      <c r="S2391" s="14"/>
      <c r="U2391" s="40"/>
      <c r="V2391" s="14"/>
      <c r="X2391" s="40"/>
      <c r="Y2391" s="14"/>
    </row>
    <row r="2392" spans="18:25" x14ac:dyDescent="0.35">
      <c r="R2392" s="39"/>
      <c r="S2392" s="14"/>
      <c r="U2392" s="40"/>
      <c r="V2392" s="14"/>
      <c r="X2392" s="40"/>
      <c r="Y2392" s="14"/>
    </row>
    <row r="2393" spans="18:25" x14ac:dyDescent="0.35">
      <c r="R2393" s="39"/>
      <c r="S2393" s="14"/>
      <c r="U2393" s="40"/>
      <c r="V2393" s="14"/>
      <c r="X2393" s="40"/>
      <c r="Y2393" s="14"/>
    </row>
    <row r="2394" spans="18:25" x14ac:dyDescent="0.35">
      <c r="R2394" s="39"/>
      <c r="S2394" s="14"/>
      <c r="U2394" s="40"/>
      <c r="V2394" s="14"/>
      <c r="X2394" s="40"/>
      <c r="Y2394" s="14"/>
    </row>
    <row r="2395" spans="18:25" x14ac:dyDescent="0.35">
      <c r="R2395" s="39"/>
      <c r="S2395" s="14"/>
      <c r="U2395" s="40"/>
      <c r="V2395" s="14"/>
      <c r="X2395" s="40"/>
      <c r="Y2395" s="14"/>
    </row>
    <row r="2396" spans="18:25" x14ac:dyDescent="0.35">
      <c r="R2396" s="39"/>
      <c r="S2396" s="14"/>
      <c r="U2396" s="40"/>
      <c r="V2396" s="14"/>
      <c r="X2396" s="40"/>
      <c r="Y2396" s="14"/>
    </row>
    <row r="2397" spans="18:25" x14ac:dyDescent="0.35">
      <c r="R2397" s="39"/>
      <c r="S2397" s="14"/>
      <c r="U2397" s="40"/>
      <c r="V2397" s="14"/>
      <c r="X2397" s="40"/>
      <c r="Y2397" s="14"/>
    </row>
    <row r="2398" spans="18:25" x14ac:dyDescent="0.35">
      <c r="R2398" s="39"/>
      <c r="S2398" s="14"/>
      <c r="U2398" s="40"/>
      <c r="V2398" s="14"/>
      <c r="X2398" s="40"/>
      <c r="Y2398" s="14"/>
    </row>
    <row r="2399" spans="18:25" x14ac:dyDescent="0.35">
      <c r="R2399" s="39"/>
      <c r="S2399" s="14"/>
      <c r="U2399" s="40"/>
      <c r="V2399" s="14"/>
      <c r="X2399" s="40"/>
      <c r="Y2399" s="14"/>
    </row>
    <row r="2400" spans="18:25" x14ac:dyDescent="0.35">
      <c r="R2400" s="39"/>
      <c r="S2400" s="14"/>
      <c r="U2400" s="40"/>
      <c r="V2400" s="14"/>
      <c r="X2400" s="40"/>
      <c r="Y2400" s="14"/>
    </row>
    <row r="2401" spans="18:25" x14ac:dyDescent="0.35">
      <c r="R2401" s="39"/>
      <c r="S2401" s="14"/>
      <c r="U2401" s="40"/>
      <c r="V2401" s="14"/>
      <c r="X2401" s="40"/>
      <c r="Y2401" s="14"/>
    </row>
    <row r="2402" spans="18:25" x14ac:dyDescent="0.35">
      <c r="R2402" s="39"/>
      <c r="S2402" s="14"/>
      <c r="U2402" s="40"/>
      <c r="V2402" s="14"/>
      <c r="X2402" s="40"/>
      <c r="Y2402" s="14"/>
    </row>
    <row r="2403" spans="18:25" x14ac:dyDescent="0.35">
      <c r="R2403" s="39"/>
      <c r="S2403" s="14"/>
      <c r="U2403" s="40"/>
      <c r="V2403" s="14"/>
      <c r="X2403" s="40"/>
      <c r="Y2403" s="14"/>
    </row>
    <row r="2404" spans="18:25" x14ac:dyDescent="0.35">
      <c r="R2404" s="39"/>
      <c r="S2404" s="14"/>
      <c r="U2404" s="40"/>
      <c r="V2404" s="14"/>
      <c r="X2404" s="40"/>
      <c r="Y2404" s="14"/>
    </row>
    <row r="2405" spans="18:25" x14ac:dyDescent="0.35">
      <c r="R2405" s="39"/>
      <c r="S2405" s="14"/>
      <c r="U2405" s="40"/>
      <c r="V2405" s="14"/>
      <c r="X2405" s="40"/>
      <c r="Y2405" s="14"/>
    </row>
    <row r="2406" spans="18:25" x14ac:dyDescent="0.35">
      <c r="R2406" s="39"/>
      <c r="S2406" s="14"/>
      <c r="U2406" s="40"/>
      <c r="V2406" s="14"/>
      <c r="X2406" s="40"/>
      <c r="Y2406" s="14"/>
    </row>
    <row r="2407" spans="18:25" x14ac:dyDescent="0.35">
      <c r="R2407" s="39"/>
      <c r="S2407" s="14"/>
      <c r="U2407" s="40"/>
      <c r="V2407" s="14"/>
      <c r="X2407" s="40"/>
      <c r="Y2407" s="14"/>
    </row>
    <row r="2408" spans="18:25" x14ac:dyDescent="0.35">
      <c r="R2408" s="39"/>
      <c r="S2408" s="14"/>
      <c r="U2408" s="40"/>
      <c r="V2408" s="14"/>
      <c r="X2408" s="40"/>
      <c r="Y2408" s="14"/>
    </row>
    <row r="2409" spans="18:25" x14ac:dyDescent="0.35">
      <c r="R2409" s="39"/>
      <c r="S2409" s="14"/>
      <c r="U2409" s="40"/>
      <c r="V2409" s="14"/>
      <c r="X2409" s="40"/>
      <c r="Y2409" s="14"/>
    </row>
    <row r="2410" spans="18:25" x14ac:dyDescent="0.35">
      <c r="R2410" s="39"/>
      <c r="S2410" s="14"/>
      <c r="U2410" s="40"/>
      <c r="V2410" s="14"/>
      <c r="X2410" s="40"/>
      <c r="Y2410" s="14"/>
    </row>
    <row r="2411" spans="18:25" x14ac:dyDescent="0.35">
      <c r="R2411" s="39"/>
      <c r="S2411" s="14"/>
      <c r="U2411" s="40"/>
      <c r="V2411" s="14"/>
      <c r="X2411" s="40"/>
      <c r="Y2411" s="14"/>
    </row>
    <row r="2412" spans="18:25" x14ac:dyDescent="0.35">
      <c r="R2412" s="39"/>
      <c r="S2412" s="14"/>
      <c r="U2412" s="40"/>
      <c r="V2412" s="14"/>
      <c r="X2412" s="40"/>
      <c r="Y2412" s="14"/>
    </row>
    <row r="2413" spans="18:25" x14ac:dyDescent="0.35">
      <c r="R2413" s="39"/>
      <c r="S2413" s="14"/>
      <c r="U2413" s="40"/>
      <c r="V2413" s="14"/>
      <c r="X2413" s="40"/>
      <c r="Y2413" s="14"/>
    </row>
    <row r="2414" spans="18:25" x14ac:dyDescent="0.35">
      <c r="R2414" s="39"/>
      <c r="S2414" s="14"/>
      <c r="U2414" s="40"/>
      <c r="V2414" s="14"/>
      <c r="X2414" s="40"/>
      <c r="Y2414" s="14"/>
    </row>
    <row r="2415" spans="18:25" x14ac:dyDescent="0.35">
      <c r="R2415" s="39"/>
      <c r="S2415" s="14"/>
      <c r="U2415" s="40"/>
      <c r="V2415" s="14"/>
      <c r="X2415" s="40"/>
      <c r="Y2415" s="14"/>
    </row>
    <row r="2416" spans="18:25" x14ac:dyDescent="0.35">
      <c r="R2416" s="39"/>
      <c r="S2416" s="14"/>
      <c r="U2416" s="40"/>
      <c r="V2416" s="14"/>
      <c r="X2416" s="40"/>
      <c r="Y2416" s="14"/>
    </row>
    <row r="2417" spans="18:25" x14ac:dyDescent="0.35">
      <c r="R2417" s="39"/>
      <c r="S2417" s="14"/>
      <c r="U2417" s="40"/>
      <c r="V2417" s="14"/>
      <c r="X2417" s="40"/>
      <c r="Y2417" s="14"/>
    </row>
    <row r="2418" spans="18:25" x14ac:dyDescent="0.35">
      <c r="R2418" s="39"/>
      <c r="S2418" s="14"/>
      <c r="U2418" s="40"/>
      <c r="V2418" s="14"/>
      <c r="X2418" s="40"/>
      <c r="Y2418" s="14"/>
    </row>
    <row r="2419" spans="18:25" x14ac:dyDescent="0.35">
      <c r="R2419" s="39"/>
      <c r="S2419" s="14"/>
      <c r="U2419" s="40"/>
      <c r="V2419" s="14"/>
      <c r="X2419" s="40"/>
      <c r="Y2419" s="14"/>
    </row>
    <row r="2420" spans="18:25" x14ac:dyDescent="0.35">
      <c r="R2420" s="39"/>
      <c r="S2420" s="14"/>
      <c r="U2420" s="40"/>
      <c r="V2420" s="14"/>
      <c r="X2420" s="40"/>
      <c r="Y2420" s="14"/>
    </row>
    <row r="2421" spans="18:25" x14ac:dyDescent="0.35">
      <c r="R2421" s="39"/>
      <c r="S2421" s="14"/>
      <c r="U2421" s="40"/>
      <c r="V2421" s="14"/>
      <c r="X2421" s="40"/>
      <c r="Y2421" s="14"/>
    </row>
    <row r="2422" spans="18:25" x14ac:dyDescent="0.35">
      <c r="R2422" s="39"/>
      <c r="S2422" s="14"/>
      <c r="U2422" s="40"/>
      <c r="V2422" s="14"/>
      <c r="X2422" s="40"/>
      <c r="Y2422" s="14"/>
    </row>
    <row r="2423" spans="18:25" x14ac:dyDescent="0.35">
      <c r="R2423" s="39"/>
      <c r="S2423" s="14"/>
      <c r="U2423" s="40"/>
      <c r="V2423" s="14"/>
      <c r="X2423" s="40"/>
      <c r="Y2423" s="14"/>
    </row>
    <row r="2424" spans="18:25" x14ac:dyDescent="0.35">
      <c r="R2424" s="39"/>
      <c r="S2424" s="14"/>
      <c r="U2424" s="40"/>
      <c r="V2424" s="14"/>
      <c r="X2424" s="40"/>
      <c r="Y2424" s="14"/>
    </row>
    <row r="2425" spans="18:25" x14ac:dyDescent="0.35">
      <c r="R2425" s="39"/>
      <c r="S2425" s="14"/>
      <c r="U2425" s="40"/>
      <c r="V2425" s="14"/>
      <c r="X2425" s="40"/>
      <c r="Y2425" s="14"/>
    </row>
    <row r="2426" spans="18:25" x14ac:dyDescent="0.35">
      <c r="R2426" s="39"/>
      <c r="S2426" s="14"/>
      <c r="U2426" s="40"/>
      <c r="V2426" s="14"/>
      <c r="X2426" s="40"/>
      <c r="Y2426" s="14"/>
    </row>
    <row r="2427" spans="18:25" x14ac:dyDescent="0.35">
      <c r="R2427" s="39"/>
      <c r="S2427" s="14"/>
      <c r="U2427" s="40"/>
      <c r="V2427" s="14"/>
      <c r="X2427" s="40"/>
      <c r="Y2427" s="14"/>
    </row>
    <row r="2428" spans="18:25" x14ac:dyDescent="0.35">
      <c r="R2428" s="39"/>
      <c r="S2428" s="14"/>
      <c r="U2428" s="40"/>
      <c r="V2428" s="14"/>
      <c r="X2428" s="40"/>
      <c r="Y2428" s="14"/>
    </row>
    <row r="2429" spans="18:25" x14ac:dyDescent="0.35">
      <c r="R2429" s="39"/>
      <c r="S2429" s="14"/>
      <c r="U2429" s="40"/>
      <c r="V2429" s="14"/>
      <c r="X2429" s="40"/>
      <c r="Y2429" s="14"/>
    </row>
    <row r="2430" spans="18:25" x14ac:dyDescent="0.35">
      <c r="R2430" s="39"/>
      <c r="S2430" s="14"/>
      <c r="U2430" s="40"/>
      <c r="V2430" s="14"/>
      <c r="X2430" s="40"/>
      <c r="Y2430" s="14"/>
    </row>
    <row r="2431" spans="18:25" x14ac:dyDescent="0.35">
      <c r="R2431" s="39"/>
      <c r="S2431" s="14"/>
      <c r="U2431" s="40"/>
      <c r="V2431" s="14"/>
      <c r="X2431" s="40"/>
      <c r="Y2431" s="14"/>
    </row>
    <row r="2432" spans="18:25" x14ac:dyDescent="0.35">
      <c r="R2432" s="39"/>
      <c r="S2432" s="14"/>
      <c r="U2432" s="40"/>
      <c r="V2432" s="14"/>
      <c r="X2432" s="40"/>
      <c r="Y2432" s="14"/>
    </row>
    <row r="2433" spans="18:25" x14ac:dyDescent="0.35">
      <c r="R2433" s="39"/>
      <c r="S2433" s="14"/>
      <c r="U2433" s="40"/>
      <c r="V2433" s="14"/>
      <c r="X2433" s="40"/>
      <c r="Y2433" s="14"/>
    </row>
    <row r="2434" spans="18:25" x14ac:dyDescent="0.35">
      <c r="R2434" s="39"/>
      <c r="S2434" s="14"/>
      <c r="U2434" s="40"/>
      <c r="V2434" s="14"/>
      <c r="X2434" s="40"/>
      <c r="Y2434" s="14"/>
    </row>
    <row r="2435" spans="18:25" x14ac:dyDescent="0.35">
      <c r="R2435" s="39"/>
      <c r="S2435" s="14"/>
      <c r="U2435" s="40"/>
      <c r="V2435" s="14"/>
      <c r="X2435" s="40"/>
      <c r="Y2435" s="14"/>
    </row>
    <row r="2436" spans="18:25" x14ac:dyDescent="0.35">
      <c r="R2436" s="39"/>
      <c r="S2436" s="14"/>
      <c r="U2436" s="40"/>
      <c r="V2436" s="14"/>
      <c r="X2436" s="40"/>
      <c r="Y2436" s="14"/>
    </row>
    <row r="2437" spans="18:25" x14ac:dyDescent="0.35">
      <c r="R2437" s="39"/>
      <c r="S2437" s="14"/>
      <c r="U2437" s="40"/>
      <c r="V2437" s="14"/>
      <c r="X2437" s="40"/>
      <c r="Y2437" s="14"/>
    </row>
    <row r="2438" spans="18:25" x14ac:dyDescent="0.35">
      <c r="R2438" s="39"/>
      <c r="S2438" s="14"/>
      <c r="U2438" s="40"/>
      <c r="V2438" s="14"/>
      <c r="X2438" s="40"/>
      <c r="Y2438" s="14"/>
    </row>
    <row r="2439" spans="18:25" x14ac:dyDescent="0.35">
      <c r="R2439" s="39"/>
      <c r="S2439" s="14"/>
      <c r="U2439" s="40"/>
      <c r="V2439" s="14"/>
      <c r="X2439" s="40"/>
      <c r="Y2439" s="14"/>
    </row>
    <row r="2440" spans="18:25" x14ac:dyDescent="0.35">
      <c r="R2440" s="39"/>
      <c r="S2440" s="14"/>
      <c r="U2440" s="40"/>
      <c r="V2440" s="14"/>
      <c r="X2440" s="40"/>
      <c r="Y2440" s="14"/>
    </row>
    <row r="2441" spans="18:25" x14ac:dyDescent="0.35">
      <c r="R2441" s="39"/>
      <c r="S2441" s="14"/>
      <c r="U2441" s="40"/>
      <c r="V2441" s="14"/>
      <c r="X2441" s="40"/>
      <c r="Y2441" s="14"/>
    </row>
    <row r="2442" spans="18:25" x14ac:dyDescent="0.35">
      <c r="R2442" s="39"/>
      <c r="S2442" s="14"/>
      <c r="U2442" s="40"/>
      <c r="V2442" s="14"/>
      <c r="X2442" s="40"/>
      <c r="Y2442" s="14"/>
    </row>
    <row r="2443" spans="18:25" x14ac:dyDescent="0.35">
      <c r="R2443" s="39"/>
      <c r="S2443" s="14"/>
      <c r="U2443" s="40"/>
      <c r="V2443" s="14"/>
      <c r="X2443" s="40"/>
      <c r="Y2443" s="14"/>
    </row>
    <row r="2444" spans="18:25" x14ac:dyDescent="0.35">
      <c r="R2444" s="39"/>
      <c r="S2444" s="14"/>
      <c r="U2444" s="40"/>
      <c r="V2444" s="14"/>
      <c r="X2444" s="40"/>
      <c r="Y2444" s="14"/>
    </row>
    <row r="2445" spans="18:25" x14ac:dyDescent="0.35">
      <c r="R2445" s="39"/>
      <c r="S2445" s="14"/>
      <c r="U2445" s="40"/>
      <c r="V2445" s="14"/>
      <c r="X2445" s="40"/>
      <c r="Y2445" s="14"/>
    </row>
    <row r="2446" spans="18:25" x14ac:dyDescent="0.35">
      <c r="R2446" s="39"/>
      <c r="S2446" s="14"/>
      <c r="U2446" s="40"/>
      <c r="V2446" s="14"/>
      <c r="X2446" s="40"/>
      <c r="Y2446" s="14"/>
    </row>
    <row r="2447" spans="18:25" x14ac:dyDescent="0.35">
      <c r="R2447" s="39"/>
      <c r="S2447" s="14"/>
      <c r="U2447" s="40"/>
      <c r="V2447" s="14"/>
      <c r="X2447" s="40"/>
      <c r="Y2447" s="14"/>
    </row>
    <row r="2448" spans="18:25" x14ac:dyDescent="0.35">
      <c r="R2448" s="39"/>
      <c r="S2448" s="14"/>
      <c r="U2448" s="40"/>
      <c r="V2448" s="14"/>
      <c r="X2448" s="40"/>
      <c r="Y2448" s="14"/>
    </row>
    <row r="2449" spans="18:25" x14ac:dyDescent="0.35">
      <c r="R2449" s="39"/>
      <c r="S2449" s="14"/>
      <c r="U2449" s="40"/>
      <c r="V2449" s="14"/>
      <c r="X2449" s="40"/>
      <c r="Y2449" s="14"/>
    </row>
    <row r="2450" spans="18:25" x14ac:dyDescent="0.35">
      <c r="R2450" s="39"/>
      <c r="S2450" s="14"/>
      <c r="U2450" s="40"/>
      <c r="V2450" s="14"/>
      <c r="X2450" s="40"/>
      <c r="Y2450" s="14"/>
    </row>
    <row r="2451" spans="18:25" x14ac:dyDescent="0.35">
      <c r="R2451" s="39"/>
      <c r="S2451" s="14"/>
      <c r="U2451" s="40"/>
      <c r="V2451" s="14"/>
      <c r="X2451" s="40"/>
      <c r="Y2451" s="14"/>
    </row>
    <row r="2452" spans="18:25" x14ac:dyDescent="0.35">
      <c r="R2452" s="39"/>
      <c r="S2452" s="14"/>
      <c r="U2452" s="40"/>
      <c r="V2452" s="14"/>
      <c r="X2452" s="40"/>
      <c r="Y2452" s="14"/>
    </row>
    <row r="2453" spans="18:25" x14ac:dyDescent="0.35">
      <c r="R2453" s="39"/>
      <c r="S2453" s="14"/>
      <c r="U2453" s="40"/>
      <c r="V2453" s="14"/>
      <c r="X2453" s="40"/>
      <c r="Y2453" s="14"/>
    </row>
    <row r="2454" spans="18:25" x14ac:dyDescent="0.35">
      <c r="R2454" s="39"/>
      <c r="S2454" s="14"/>
      <c r="U2454" s="40"/>
      <c r="V2454" s="14"/>
      <c r="X2454" s="40"/>
      <c r="Y2454" s="14"/>
    </row>
    <row r="2455" spans="18:25" x14ac:dyDescent="0.35">
      <c r="R2455" s="39"/>
      <c r="S2455" s="14"/>
      <c r="U2455" s="40"/>
      <c r="V2455" s="14"/>
      <c r="X2455" s="40"/>
      <c r="Y2455" s="14"/>
    </row>
    <row r="2456" spans="18:25" x14ac:dyDescent="0.35">
      <c r="R2456" s="39"/>
      <c r="S2456" s="14"/>
      <c r="U2456" s="40"/>
      <c r="V2456" s="14"/>
      <c r="X2456" s="40"/>
      <c r="Y2456" s="14"/>
    </row>
    <row r="2457" spans="18:25" x14ac:dyDescent="0.35">
      <c r="R2457" s="39"/>
      <c r="S2457" s="14"/>
      <c r="U2457" s="40"/>
      <c r="V2457" s="14"/>
      <c r="X2457" s="40"/>
      <c r="Y2457" s="14"/>
    </row>
    <row r="2458" spans="18:25" x14ac:dyDescent="0.35">
      <c r="R2458" s="39"/>
      <c r="S2458" s="14"/>
      <c r="U2458" s="40"/>
      <c r="V2458" s="14"/>
      <c r="X2458" s="40"/>
      <c r="Y2458" s="14"/>
    </row>
    <row r="2459" spans="18:25" x14ac:dyDescent="0.35">
      <c r="R2459" s="39"/>
      <c r="S2459" s="14"/>
      <c r="U2459" s="40"/>
      <c r="V2459" s="14"/>
      <c r="X2459" s="40"/>
      <c r="Y2459" s="14"/>
    </row>
    <row r="2460" spans="18:25" x14ac:dyDescent="0.35">
      <c r="R2460" s="39"/>
      <c r="S2460" s="14"/>
      <c r="U2460" s="40"/>
      <c r="V2460" s="14"/>
      <c r="X2460" s="40"/>
      <c r="Y2460" s="14"/>
    </row>
    <row r="2461" spans="18:25" x14ac:dyDescent="0.35">
      <c r="R2461" s="39"/>
      <c r="S2461" s="14"/>
      <c r="U2461" s="40"/>
      <c r="V2461" s="14"/>
      <c r="X2461" s="40"/>
      <c r="Y2461" s="14"/>
    </row>
    <row r="2462" spans="18:25" x14ac:dyDescent="0.35">
      <c r="R2462" s="39"/>
      <c r="S2462" s="14"/>
      <c r="U2462" s="40"/>
      <c r="V2462" s="14"/>
      <c r="X2462" s="40"/>
      <c r="Y2462" s="14"/>
    </row>
    <row r="2463" spans="18:25" x14ac:dyDescent="0.35">
      <c r="R2463" s="39"/>
      <c r="S2463" s="14"/>
      <c r="U2463" s="40"/>
      <c r="V2463" s="14"/>
      <c r="X2463" s="40"/>
      <c r="Y2463" s="14"/>
    </row>
    <row r="2464" spans="18:25" x14ac:dyDescent="0.35">
      <c r="R2464" s="39"/>
      <c r="S2464" s="14"/>
      <c r="U2464" s="40"/>
      <c r="V2464" s="14"/>
      <c r="X2464" s="40"/>
      <c r="Y2464" s="14"/>
    </row>
    <row r="2465" spans="18:25" x14ac:dyDescent="0.35">
      <c r="R2465" s="39"/>
      <c r="S2465" s="14"/>
      <c r="U2465" s="40"/>
      <c r="V2465" s="14"/>
      <c r="X2465" s="40"/>
      <c r="Y2465" s="14"/>
    </row>
    <row r="2466" spans="18:25" x14ac:dyDescent="0.35">
      <c r="R2466" s="39"/>
      <c r="S2466" s="14"/>
      <c r="U2466" s="40"/>
      <c r="V2466" s="14"/>
      <c r="X2466" s="40"/>
      <c r="Y2466" s="14"/>
    </row>
    <row r="2467" spans="18:25" x14ac:dyDescent="0.35">
      <c r="R2467" s="39"/>
      <c r="S2467" s="14"/>
      <c r="U2467" s="40"/>
      <c r="V2467" s="14"/>
      <c r="X2467" s="40"/>
      <c r="Y2467" s="14"/>
    </row>
    <row r="2468" spans="18:25" x14ac:dyDescent="0.35">
      <c r="R2468" s="39"/>
      <c r="S2468" s="14"/>
      <c r="U2468" s="40"/>
      <c r="V2468" s="14"/>
      <c r="X2468" s="40"/>
      <c r="Y2468" s="14"/>
    </row>
    <row r="2469" spans="18:25" x14ac:dyDescent="0.35">
      <c r="R2469" s="39"/>
      <c r="S2469" s="14"/>
      <c r="U2469" s="40"/>
      <c r="V2469" s="14"/>
      <c r="X2469" s="40"/>
      <c r="Y2469" s="14"/>
    </row>
    <row r="2470" spans="18:25" x14ac:dyDescent="0.35">
      <c r="R2470" s="39"/>
      <c r="S2470" s="14"/>
      <c r="U2470" s="40"/>
      <c r="V2470" s="14"/>
      <c r="X2470" s="40"/>
      <c r="Y2470" s="14"/>
    </row>
    <row r="2471" spans="18:25" x14ac:dyDescent="0.35">
      <c r="R2471" s="39"/>
      <c r="S2471" s="14"/>
      <c r="U2471" s="40"/>
      <c r="V2471" s="14"/>
      <c r="X2471" s="40"/>
      <c r="Y2471" s="14"/>
    </row>
    <row r="2472" spans="18:25" x14ac:dyDescent="0.35">
      <c r="R2472" s="39"/>
      <c r="S2472" s="14"/>
      <c r="U2472" s="40"/>
      <c r="V2472" s="14"/>
      <c r="X2472" s="40"/>
      <c r="Y2472" s="14"/>
    </row>
    <row r="2473" spans="18:25" x14ac:dyDescent="0.35">
      <c r="R2473" s="39"/>
      <c r="S2473" s="14"/>
      <c r="U2473" s="40"/>
      <c r="V2473" s="14"/>
      <c r="X2473" s="40"/>
      <c r="Y2473" s="14"/>
    </row>
    <row r="2474" spans="18:25" x14ac:dyDescent="0.35">
      <c r="R2474" s="39"/>
      <c r="S2474" s="14"/>
      <c r="U2474" s="40"/>
      <c r="V2474" s="14"/>
      <c r="X2474" s="40"/>
      <c r="Y2474" s="14"/>
    </row>
    <row r="2475" spans="18:25" x14ac:dyDescent="0.35">
      <c r="R2475" s="39"/>
      <c r="S2475" s="14"/>
      <c r="U2475" s="40"/>
      <c r="V2475" s="14"/>
      <c r="X2475" s="40"/>
      <c r="Y2475" s="14"/>
    </row>
    <row r="2476" spans="18:25" x14ac:dyDescent="0.35">
      <c r="R2476" s="39"/>
      <c r="S2476" s="14"/>
      <c r="U2476" s="40"/>
      <c r="V2476" s="14"/>
      <c r="X2476" s="40"/>
      <c r="Y2476" s="14"/>
    </row>
    <row r="2477" spans="18:25" x14ac:dyDescent="0.35">
      <c r="R2477" s="39"/>
      <c r="S2477" s="14"/>
      <c r="U2477" s="40"/>
      <c r="V2477" s="14"/>
      <c r="X2477" s="40"/>
      <c r="Y2477" s="14"/>
    </row>
    <row r="2478" spans="18:25" x14ac:dyDescent="0.35">
      <c r="R2478" s="39"/>
      <c r="S2478" s="14"/>
      <c r="U2478" s="40"/>
      <c r="V2478" s="14"/>
      <c r="X2478" s="40"/>
      <c r="Y2478" s="14"/>
    </row>
    <row r="2479" spans="18:25" x14ac:dyDescent="0.35">
      <c r="R2479" s="39"/>
      <c r="S2479" s="14"/>
      <c r="U2479" s="40"/>
      <c r="V2479" s="14"/>
      <c r="X2479" s="40"/>
      <c r="Y2479" s="14"/>
    </row>
    <row r="2480" spans="18:25" x14ac:dyDescent="0.35">
      <c r="R2480" s="39"/>
      <c r="S2480" s="14"/>
      <c r="U2480" s="40"/>
      <c r="V2480" s="14"/>
      <c r="X2480" s="40"/>
      <c r="Y2480" s="14"/>
    </row>
    <row r="2481" spans="18:25" x14ac:dyDescent="0.35">
      <c r="R2481" s="39"/>
      <c r="S2481" s="14"/>
      <c r="U2481" s="40"/>
      <c r="V2481" s="14"/>
      <c r="X2481" s="40"/>
      <c r="Y2481" s="14"/>
    </row>
    <row r="2482" spans="18:25" x14ac:dyDescent="0.35">
      <c r="R2482" s="39"/>
      <c r="S2482" s="14"/>
      <c r="U2482" s="40"/>
      <c r="V2482" s="14"/>
      <c r="X2482" s="40"/>
      <c r="Y2482" s="14"/>
    </row>
    <row r="2483" spans="18:25" x14ac:dyDescent="0.35">
      <c r="R2483" s="39"/>
      <c r="S2483" s="14"/>
      <c r="U2483" s="40"/>
      <c r="V2483" s="14"/>
      <c r="X2483" s="40"/>
      <c r="Y2483" s="14"/>
    </row>
    <row r="2484" spans="18:25" x14ac:dyDescent="0.35">
      <c r="R2484" s="39"/>
      <c r="S2484" s="14"/>
      <c r="U2484" s="40"/>
      <c r="V2484" s="14"/>
      <c r="X2484" s="40"/>
      <c r="Y2484" s="14"/>
    </row>
    <row r="2485" spans="18:25" x14ac:dyDescent="0.35">
      <c r="R2485" s="39"/>
      <c r="S2485" s="14"/>
      <c r="U2485" s="40"/>
      <c r="V2485" s="14"/>
      <c r="X2485" s="40"/>
      <c r="Y2485" s="14"/>
    </row>
    <row r="2486" spans="18:25" x14ac:dyDescent="0.35">
      <c r="R2486" s="39"/>
      <c r="S2486" s="14"/>
      <c r="U2486" s="40"/>
      <c r="V2486" s="14"/>
      <c r="X2486" s="40"/>
      <c r="Y2486" s="14"/>
    </row>
    <row r="2487" spans="18:25" x14ac:dyDescent="0.35">
      <c r="R2487" s="39"/>
      <c r="S2487" s="14"/>
      <c r="U2487" s="40"/>
      <c r="V2487" s="14"/>
      <c r="X2487" s="40"/>
      <c r="Y2487" s="14"/>
    </row>
    <row r="2488" spans="18:25" x14ac:dyDescent="0.35">
      <c r="R2488" s="39"/>
      <c r="S2488" s="14"/>
      <c r="U2488" s="40"/>
      <c r="V2488" s="14"/>
      <c r="X2488" s="40"/>
      <c r="Y2488" s="14"/>
    </row>
    <row r="2489" spans="18:25" x14ac:dyDescent="0.35">
      <c r="R2489" s="39"/>
      <c r="S2489" s="14"/>
      <c r="U2489" s="40"/>
      <c r="V2489" s="14"/>
      <c r="X2489" s="40"/>
      <c r="Y2489" s="14"/>
    </row>
    <row r="2490" spans="18:25" x14ac:dyDescent="0.35">
      <c r="R2490" s="39"/>
      <c r="S2490" s="14"/>
      <c r="U2490" s="40"/>
      <c r="V2490" s="14"/>
      <c r="X2490" s="40"/>
      <c r="Y2490" s="14"/>
    </row>
    <row r="2491" spans="18:25" x14ac:dyDescent="0.35">
      <c r="R2491" s="39"/>
      <c r="S2491" s="14"/>
      <c r="U2491" s="40"/>
      <c r="V2491" s="14"/>
      <c r="X2491" s="40"/>
      <c r="Y2491" s="14"/>
    </row>
    <row r="2492" spans="18:25" x14ac:dyDescent="0.35">
      <c r="R2492" s="39"/>
      <c r="S2492" s="14"/>
      <c r="U2492" s="40"/>
      <c r="V2492" s="14"/>
      <c r="X2492" s="40"/>
      <c r="Y2492" s="14"/>
    </row>
    <row r="2493" spans="18:25" x14ac:dyDescent="0.35">
      <c r="R2493" s="39"/>
      <c r="S2493" s="14"/>
      <c r="U2493" s="40"/>
      <c r="V2493" s="14"/>
      <c r="X2493" s="40"/>
      <c r="Y2493" s="14"/>
    </row>
    <row r="2494" spans="18:25" x14ac:dyDescent="0.35">
      <c r="R2494" s="39"/>
      <c r="S2494" s="14"/>
      <c r="U2494" s="40"/>
      <c r="V2494" s="14"/>
      <c r="X2494" s="40"/>
      <c r="Y2494" s="14"/>
    </row>
    <row r="2495" spans="18:25" x14ac:dyDescent="0.35">
      <c r="R2495" s="39"/>
      <c r="S2495" s="14"/>
      <c r="U2495" s="40"/>
      <c r="V2495" s="14"/>
      <c r="X2495" s="40"/>
      <c r="Y2495" s="14"/>
    </row>
    <row r="2496" spans="18:25" x14ac:dyDescent="0.35">
      <c r="R2496" s="39"/>
      <c r="S2496" s="14"/>
      <c r="U2496" s="40"/>
      <c r="V2496" s="14"/>
      <c r="X2496" s="40"/>
      <c r="Y2496" s="14"/>
    </row>
    <row r="2497" spans="18:25" x14ac:dyDescent="0.35">
      <c r="R2497" s="39"/>
      <c r="S2497" s="14"/>
      <c r="U2497" s="40"/>
      <c r="V2497" s="14"/>
      <c r="X2497" s="40"/>
      <c r="Y2497" s="14"/>
    </row>
    <row r="2498" spans="18:25" x14ac:dyDescent="0.35">
      <c r="R2498" s="39"/>
      <c r="S2498" s="14"/>
      <c r="U2498" s="40"/>
      <c r="V2498" s="14"/>
      <c r="X2498" s="40"/>
      <c r="Y2498" s="14"/>
    </row>
    <row r="2499" spans="18:25" x14ac:dyDescent="0.35">
      <c r="R2499" s="39"/>
      <c r="S2499" s="14"/>
      <c r="U2499" s="40"/>
      <c r="V2499" s="14"/>
      <c r="X2499" s="40"/>
      <c r="Y2499" s="14"/>
    </row>
    <row r="2500" spans="18:25" x14ac:dyDescent="0.35">
      <c r="R2500" s="39"/>
      <c r="S2500" s="14"/>
      <c r="U2500" s="40"/>
      <c r="V2500" s="14"/>
      <c r="X2500" s="40"/>
      <c r="Y2500" s="14"/>
    </row>
    <row r="2501" spans="18:25" x14ac:dyDescent="0.35">
      <c r="R2501" s="39"/>
      <c r="S2501" s="14"/>
      <c r="U2501" s="40"/>
      <c r="V2501" s="14"/>
      <c r="X2501" s="40"/>
      <c r="Y2501" s="14"/>
    </row>
    <row r="2502" spans="18:25" x14ac:dyDescent="0.35">
      <c r="R2502" s="39"/>
      <c r="S2502" s="14"/>
      <c r="U2502" s="40"/>
      <c r="V2502" s="14"/>
      <c r="X2502" s="40"/>
      <c r="Y2502" s="14"/>
    </row>
    <row r="2503" spans="18:25" x14ac:dyDescent="0.35">
      <c r="R2503" s="39"/>
      <c r="S2503" s="14"/>
      <c r="U2503" s="40"/>
      <c r="V2503" s="14"/>
      <c r="X2503" s="40"/>
      <c r="Y2503" s="14"/>
    </row>
    <row r="2504" spans="18:25" x14ac:dyDescent="0.35">
      <c r="R2504" s="39"/>
      <c r="S2504" s="14"/>
      <c r="U2504" s="40"/>
      <c r="V2504" s="14"/>
      <c r="X2504" s="40"/>
      <c r="Y2504" s="14"/>
    </row>
    <row r="2505" spans="18:25" x14ac:dyDescent="0.35">
      <c r="R2505" s="39"/>
      <c r="S2505" s="14"/>
      <c r="U2505" s="40"/>
      <c r="V2505" s="14"/>
      <c r="X2505" s="40"/>
      <c r="Y2505" s="14"/>
    </row>
    <row r="2506" spans="18:25" x14ac:dyDescent="0.35">
      <c r="R2506" s="39"/>
      <c r="S2506" s="14"/>
      <c r="U2506" s="40"/>
      <c r="V2506" s="14"/>
      <c r="X2506" s="40"/>
      <c r="Y2506" s="14"/>
    </row>
    <row r="2507" spans="18:25" x14ac:dyDescent="0.35">
      <c r="R2507" s="39"/>
      <c r="S2507" s="14"/>
      <c r="U2507" s="40"/>
      <c r="V2507" s="14"/>
      <c r="X2507" s="40"/>
      <c r="Y2507" s="14"/>
    </row>
    <row r="2508" spans="18:25" x14ac:dyDescent="0.35">
      <c r="R2508" s="39"/>
      <c r="S2508" s="14"/>
      <c r="U2508" s="40"/>
      <c r="V2508" s="14"/>
      <c r="X2508" s="40"/>
      <c r="Y2508" s="14"/>
    </row>
    <row r="2509" spans="18:25" x14ac:dyDescent="0.35">
      <c r="R2509" s="39"/>
      <c r="S2509" s="14"/>
      <c r="U2509" s="40"/>
      <c r="V2509" s="14"/>
      <c r="X2509" s="40"/>
      <c r="Y2509" s="14"/>
    </row>
    <row r="2510" spans="18:25" x14ac:dyDescent="0.35">
      <c r="R2510" s="39"/>
      <c r="S2510" s="14"/>
      <c r="U2510" s="40"/>
      <c r="V2510" s="14"/>
      <c r="X2510" s="40"/>
      <c r="Y2510" s="14"/>
    </row>
    <row r="2511" spans="18:25" x14ac:dyDescent="0.35">
      <c r="R2511" s="39"/>
      <c r="S2511" s="14"/>
      <c r="U2511" s="40"/>
      <c r="V2511" s="14"/>
      <c r="X2511" s="40"/>
      <c r="Y2511" s="14"/>
    </row>
    <row r="2512" spans="18:25" x14ac:dyDescent="0.35">
      <c r="R2512" s="39"/>
      <c r="S2512" s="14"/>
      <c r="U2512" s="40"/>
      <c r="V2512" s="14"/>
      <c r="X2512" s="40"/>
      <c r="Y2512" s="14"/>
    </row>
    <row r="2513" spans="18:25" x14ac:dyDescent="0.35">
      <c r="R2513" s="39"/>
      <c r="S2513" s="14"/>
      <c r="U2513" s="40"/>
      <c r="V2513" s="14"/>
      <c r="X2513" s="40"/>
      <c r="Y2513" s="14"/>
    </row>
    <row r="2514" spans="18:25" x14ac:dyDescent="0.35">
      <c r="R2514" s="39"/>
      <c r="S2514" s="14"/>
      <c r="U2514" s="40"/>
      <c r="V2514" s="14"/>
      <c r="X2514" s="40"/>
      <c r="Y2514" s="14"/>
    </row>
    <row r="2515" spans="18:25" x14ac:dyDescent="0.35">
      <c r="R2515" s="39"/>
      <c r="S2515" s="14"/>
      <c r="U2515" s="40"/>
      <c r="V2515" s="14"/>
      <c r="X2515" s="40"/>
      <c r="Y2515" s="14"/>
    </row>
    <row r="2516" spans="18:25" x14ac:dyDescent="0.35">
      <c r="R2516" s="39"/>
      <c r="S2516" s="14"/>
      <c r="U2516" s="40"/>
      <c r="V2516" s="14"/>
      <c r="X2516" s="40"/>
      <c r="Y2516" s="14"/>
    </row>
    <row r="2517" spans="18:25" x14ac:dyDescent="0.35">
      <c r="R2517" s="39"/>
      <c r="S2517" s="14"/>
      <c r="U2517" s="40"/>
      <c r="V2517" s="14"/>
      <c r="X2517" s="40"/>
      <c r="Y2517" s="14"/>
    </row>
    <row r="2518" spans="18:25" x14ac:dyDescent="0.35">
      <c r="R2518" s="39"/>
      <c r="S2518" s="14"/>
      <c r="U2518" s="40"/>
      <c r="V2518" s="14"/>
      <c r="X2518" s="40"/>
      <c r="Y2518" s="14"/>
    </row>
    <row r="2519" spans="18:25" x14ac:dyDescent="0.35">
      <c r="R2519" s="39"/>
      <c r="S2519" s="14"/>
      <c r="U2519" s="40"/>
      <c r="V2519" s="14"/>
      <c r="X2519" s="40"/>
      <c r="Y2519" s="14"/>
    </row>
    <row r="2520" spans="18:25" x14ac:dyDescent="0.35">
      <c r="R2520" s="39"/>
      <c r="S2520" s="14"/>
      <c r="U2520" s="40"/>
      <c r="V2520" s="14"/>
      <c r="X2520" s="40"/>
      <c r="Y2520" s="14"/>
    </row>
    <row r="2521" spans="18:25" x14ac:dyDescent="0.35">
      <c r="R2521" s="39"/>
      <c r="S2521" s="14"/>
      <c r="U2521" s="40"/>
      <c r="V2521" s="14"/>
      <c r="X2521" s="40"/>
      <c r="Y2521" s="14"/>
    </row>
    <row r="2522" spans="18:25" x14ac:dyDescent="0.35">
      <c r="R2522" s="39"/>
      <c r="S2522" s="14"/>
      <c r="U2522" s="40"/>
      <c r="V2522" s="14"/>
      <c r="X2522" s="40"/>
      <c r="Y2522" s="14"/>
    </row>
    <row r="2523" spans="18:25" x14ac:dyDescent="0.35">
      <c r="R2523" s="39"/>
      <c r="S2523" s="14"/>
      <c r="U2523" s="40"/>
      <c r="V2523" s="14"/>
      <c r="X2523" s="40"/>
      <c r="Y2523" s="14"/>
    </row>
    <row r="2524" spans="18:25" x14ac:dyDescent="0.35">
      <c r="R2524" s="39"/>
      <c r="S2524" s="14"/>
      <c r="U2524" s="40"/>
      <c r="V2524" s="14"/>
      <c r="X2524" s="40"/>
      <c r="Y2524" s="14"/>
    </row>
    <row r="2525" spans="18:25" x14ac:dyDescent="0.35">
      <c r="R2525" s="39"/>
      <c r="S2525" s="14"/>
      <c r="U2525" s="40"/>
      <c r="V2525" s="14"/>
      <c r="X2525" s="40"/>
      <c r="Y2525" s="14"/>
    </row>
    <row r="2526" spans="18:25" x14ac:dyDescent="0.35">
      <c r="R2526" s="39"/>
      <c r="S2526" s="14"/>
      <c r="U2526" s="40"/>
      <c r="V2526" s="14"/>
      <c r="X2526" s="40"/>
      <c r="Y2526" s="14"/>
    </row>
    <row r="2527" spans="18:25" x14ac:dyDescent="0.35">
      <c r="R2527" s="39"/>
      <c r="S2527" s="14"/>
      <c r="U2527" s="40"/>
      <c r="V2527" s="14"/>
      <c r="X2527" s="40"/>
      <c r="Y2527" s="14"/>
    </row>
    <row r="2528" spans="18:25" x14ac:dyDescent="0.35">
      <c r="R2528" s="39"/>
      <c r="S2528" s="14"/>
      <c r="U2528" s="40"/>
      <c r="V2528" s="14"/>
      <c r="X2528" s="40"/>
      <c r="Y2528" s="14"/>
    </row>
    <row r="2529" spans="18:25" x14ac:dyDescent="0.35">
      <c r="R2529" s="39"/>
      <c r="S2529" s="14"/>
      <c r="U2529" s="40"/>
      <c r="V2529" s="14"/>
      <c r="X2529" s="40"/>
      <c r="Y2529" s="14"/>
    </row>
    <row r="2530" spans="18:25" x14ac:dyDescent="0.35">
      <c r="R2530" s="39"/>
      <c r="S2530" s="14"/>
      <c r="U2530" s="40"/>
      <c r="V2530" s="14"/>
      <c r="X2530" s="40"/>
      <c r="Y2530" s="14"/>
    </row>
    <row r="2531" spans="18:25" x14ac:dyDescent="0.35">
      <c r="R2531" s="39"/>
      <c r="S2531" s="14"/>
      <c r="U2531" s="40"/>
      <c r="V2531" s="14"/>
      <c r="X2531" s="40"/>
      <c r="Y2531" s="14"/>
    </row>
    <row r="2532" spans="18:25" x14ac:dyDescent="0.35">
      <c r="R2532" s="39"/>
      <c r="S2532" s="14"/>
      <c r="U2532" s="40"/>
      <c r="V2532" s="14"/>
      <c r="X2532" s="40"/>
      <c r="Y2532" s="14"/>
    </row>
    <row r="2533" spans="18:25" x14ac:dyDescent="0.35">
      <c r="R2533" s="39"/>
      <c r="S2533" s="14"/>
      <c r="U2533" s="40"/>
      <c r="V2533" s="14"/>
      <c r="X2533" s="40"/>
      <c r="Y2533" s="14"/>
    </row>
    <row r="2534" spans="18:25" x14ac:dyDescent="0.35">
      <c r="R2534" s="39"/>
      <c r="S2534" s="14"/>
      <c r="U2534" s="40"/>
      <c r="V2534" s="14"/>
      <c r="X2534" s="40"/>
      <c r="Y2534" s="14"/>
    </row>
    <row r="2535" spans="18:25" x14ac:dyDescent="0.35">
      <c r="R2535" s="39"/>
      <c r="S2535" s="14"/>
      <c r="U2535" s="40"/>
      <c r="V2535" s="14"/>
      <c r="X2535" s="40"/>
      <c r="Y2535" s="14"/>
    </row>
    <row r="2536" spans="18:25" x14ac:dyDescent="0.35">
      <c r="R2536" s="39"/>
      <c r="S2536" s="14"/>
      <c r="U2536" s="40"/>
      <c r="V2536" s="14"/>
      <c r="X2536" s="40"/>
      <c r="Y2536" s="14"/>
    </row>
    <row r="2537" spans="18:25" x14ac:dyDescent="0.35">
      <c r="R2537" s="39"/>
      <c r="S2537" s="14"/>
      <c r="U2537" s="40"/>
      <c r="V2537" s="14"/>
      <c r="X2537" s="40"/>
      <c r="Y2537" s="14"/>
    </row>
    <row r="2538" spans="18:25" x14ac:dyDescent="0.35">
      <c r="R2538" s="39"/>
      <c r="S2538" s="14"/>
      <c r="U2538" s="40"/>
      <c r="V2538" s="14"/>
      <c r="X2538" s="40"/>
      <c r="Y2538" s="14"/>
    </row>
    <row r="2539" spans="18:25" x14ac:dyDescent="0.35">
      <c r="R2539" s="39"/>
      <c r="S2539" s="14"/>
      <c r="U2539" s="40"/>
      <c r="V2539" s="14"/>
      <c r="X2539" s="40"/>
      <c r="Y2539" s="14"/>
    </row>
    <row r="2540" spans="18:25" x14ac:dyDescent="0.35">
      <c r="R2540" s="39"/>
      <c r="S2540" s="14"/>
      <c r="U2540" s="40"/>
      <c r="V2540" s="14"/>
      <c r="X2540" s="40"/>
      <c r="Y2540" s="14"/>
    </row>
    <row r="2541" spans="18:25" x14ac:dyDescent="0.35">
      <c r="R2541" s="39"/>
      <c r="S2541" s="14"/>
      <c r="U2541" s="40"/>
      <c r="V2541" s="14"/>
      <c r="X2541" s="40"/>
      <c r="Y2541" s="14"/>
    </row>
    <row r="2542" spans="18:25" x14ac:dyDescent="0.35">
      <c r="R2542" s="39"/>
      <c r="S2542" s="14"/>
      <c r="U2542" s="40"/>
      <c r="V2542" s="14"/>
      <c r="X2542" s="40"/>
      <c r="Y2542" s="14"/>
    </row>
    <row r="2543" spans="18:25" x14ac:dyDescent="0.35">
      <c r="R2543" s="39"/>
      <c r="S2543" s="14"/>
      <c r="U2543" s="40"/>
      <c r="V2543" s="14"/>
      <c r="X2543" s="40"/>
      <c r="Y2543" s="14"/>
    </row>
    <row r="2544" spans="18:25" x14ac:dyDescent="0.35">
      <c r="R2544" s="39"/>
      <c r="S2544" s="14"/>
      <c r="U2544" s="40"/>
      <c r="V2544" s="14"/>
      <c r="X2544" s="40"/>
      <c r="Y2544" s="14"/>
    </row>
    <row r="2545" spans="18:25" x14ac:dyDescent="0.35">
      <c r="R2545" s="39"/>
      <c r="S2545" s="14"/>
      <c r="U2545" s="40"/>
      <c r="V2545" s="14"/>
      <c r="X2545" s="40"/>
      <c r="Y2545" s="14"/>
    </row>
    <row r="2546" spans="18:25" x14ac:dyDescent="0.35">
      <c r="R2546" s="39"/>
      <c r="S2546" s="14"/>
      <c r="U2546" s="40"/>
      <c r="V2546" s="14"/>
      <c r="X2546" s="40"/>
      <c r="Y2546" s="14"/>
    </row>
    <row r="2547" spans="18:25" x14ac:dyDescent="0.35">
      <c r="R2547" s="39"/>
      <c r="S2547" s="14"/>
      <c r="U2547" s="40"/>
      <c r="V2547" s="14"/>
      <c r="X2547" s="40"/>
      <c r="Y2547" s="14"/>
    </row>
    <row r="2548" spans="18:25" x14ac:dyDescent="0.35">
      <c r="R2548" s="39"/>
      <c r="S2548" s="14"/>
      <c r="U2548" s="40"/>
      <c r="V2548" s="14"/>
      <c r="X2548" s="40"/>
      <c r="Y2548" s="14"/>
    </row>
    <row r="2549" spans="18:25" x14ac:dyDescent="0.35">
      <c r="R2549" s="39"/>
      <c r="S2549" s="14"/>
      <c r="U2549" s="40"/>
      <c r="V2549" s="14"/>
      <c r="X2549" s="40"/>
      <c r="Y2549" s="14"/>
    </row>
    <row r="2550" spans="18:25" x14ac:dyDescent="0.35">
      <c r="R2550" s="39"/>
      <c r="S2550" s="14"/>
      <c r="U2550" s="40"/>
      <c r="V2550" s="14"/>
      <c r="X2550" s="40"/>
      <c r="Y2550" s="14"/>
    </row>
    <row r="2551" spans="18:25" x14ac:dyDescent="0.35">
      <c r="R2551" s="39"/>
      <c r="S2551" s="14"/>
      <c r="U2551" s="40"/>
      <c r="V2551" s="14"/>
      <c r="X2551" s="40"/>
      <c r="Y2551" s="14"/>
    </row>
    <row r="2552" spans="18:25" x14ac:dyDescent="0.35">
      <c r="R2552" s="39"/>
      <c r="S2552" s="14"/>
      <c r="U2552" s="40"/>
      <c r="V2552" s="14"/>
      <c r="X2552" s="40"/>
      <c r="Y2552" s="14"/>
    </row>
    <row r="2553" spans="18:25" x14ac:dyDescent="0.35">
      <c r="R2553" s="39"/>
      <c r="S2553" s="14"/>
      <c r="U2553" s="40"/>
      <c r="V2553" s="14"/>
      <c r="X2553" s="40"/>
      <c r="Y2553" s="14"/>
    </row>
    <row r="2554" spans="18:25" x14ac:dyDescent="0.35">
      <c r="R2554" s="39"/>
      <c r="S2554" s="14"/>
      <c r="U2554" s="40"/>
      <c r="V2554" s="14"/>
      <c r="X2554" s="40"/>
      <c r="Y2554" s="14"/>
    </row>
    <row r="2555" spans="18:25" x14ac:dyDescent="0.35">
      <c r="R2555" s="39"/>
      <c r="S2555" s="14"/>
      <c r="U2555" s="40"/>
      <c r="V2555" s="14"/>
      <c r="X2555" s="40"/>
      <c r="Y2555" s="14"/>
    </row>
    <row r="2556" spans="18:25" x14ac:dyDescent="0.35">
      <c r="R2556" s="39"/>
      <c r="S2556" s="14"/>
      <c r="U2556" s="40"/>
      <c r="V2556" s="14"/>
      <c r="X2556" s="40"/>
      <c r="Y2556" s="14"/>
    </row>
    <row r="2557" spans="18:25" x14ac:dyDescent="0.35">
      <c r="R2557" s="39"/>
      <c r="S2557" s="14"/>
      <c r="U2557" s="40"/>
      <c r="V2557" s="14"/>
      <c r="X2557" s="40"/>
      <c r="Y2557" s="14"/>
    </row>
    <row r="2558" spans="18:25" x14ac:dyDescent="0.35">
      <c r="R2558" s="39"/>
      <c r="S2558" s="14"/>
      <c r="U2558" s="40"/>
      <c r="V2558" s="14"/>
      <c r="X2558" s="40"/>
      <c r="Y2558" s="14"/>
    </row>
    <row r="2559" spans="18:25" x14ac:dyDescent="0.35">
      <c r="R2559" s="39"/>
      <c r="S2559" s="14"/>
      <c r="U2559" s="40"/>
      <c r="V2559" s="14"/>
      <c r="X2559" s="40"/>
      <c r="Y2559" s="14"/>
    </row>
    <row r="2560" spans="18:25" x14ac:dyDescent="0.35">
      <c r="R2560" s="39"/>
      <c r="S2560" s="14"/>
      <c r="U2560" s="40"/>
      <c r="V2560" s="14"/>
      <c r="X2560" s="40"/>
      <c r="Y2560" s="14"/>
    </row>
    <row r="2561" spans="18:25" x14ac:dyDescent="0.35">
      <c r="R2561" s="39"/>
      <c r="S2561" s="14"/>
      <c r="U2561" s="40"/>
      <c r="V2561" s="14"/>
      <c r="X2561" s="40"/>
      <c r="Y2561" s="14"/>
    </row>
    <row r="2562" spans="18:25" x14ac:dyDescent="0.35">
      <c r="R2562" s="39"/>
      <c r="S2562" s="14"/>
      <c r="U2562" s="40"/>
      <c r="V2562" s="14"/>
      <c r="X2562" s="40"/>
      <c r="Y2562" s="14"/>
    </row>
    <row r="2563" spans="18:25" x14ac:dyDescent="0.35">
      <c r="R2563" s="39"/>
      <c r="S2563" s="14"/>
      <c r="U2563" s="40"/>
      <c r="V2563" s="14"/>
      <c r="X2563" s="40"/>
      <c r="Y2563" s="14"/>
    </row>
    <row r="2564" spans="18:25" x14ac:dyDescent="0.35">
      <c r="R2564" s="39"/>
      <c r="S2564" s="14"/>
      <c r="U2564" s="40"/>
      <c r="V2564" s="14"/>
      <c r="X2564" s="40"/>
      <c r="Y2564" s="14"/>
    </row>
    <row r="2565" spans="18:25" x14ac:dyDescent="0.35">
      <c r="R2565" s="39"/>
      <c r="S2565" s="14"/>
      <c r="U2565" s="40"/>
      <c r="V2565" s="14"/>
      <c r="X2565" s="40"/>
      <c r="Y2565" s="14"/>
    </row>
    <row r="2566" spans="18:25" x14ac:dyDescent="0.35">
      <c r="R2566" s="39"/>
      <c r="S2566" s="14"/>
      <c r="U2566" s="40"/>
      <c r="V2566" s="14"/>
      <c r="X2566" s="40"/>
      <c r="Y2566" s="14"/>
    </row>
    <row r="2567" spans="18:25" x14ac:dyDescent="0.35">
      <c r="R2567" s="39"/>
      <c r="S2567" s="14"/>
      <c r="U2567" s="40"/>
      <c r="V2567" s="14"/>
      <c r="X2567" s="40"/>
      <c r="Y2567" s="14"/>
    </row>
    <row r="2568" spans="18:25" x14ac:dyDescent="0.35">
      <c r="R2568" s="39"/>
      <c r="S2568" s="14"/>
      <c r="U2568" s="40"/>
      <c r="V2568" s="14"/>
      <c r="X2568" s="40"/>
      <c r="Y2568" s="14"/>
    </row>
    <row r="2569" spans="18:25" x14ac:dyDescent="0.35">
      <c r="R2569" s="39"/>
      <c r="S2569" s="14"/>
      <c r="U2569" s="40"/>
      <c r="V2569" s="14"/>
      <c r="X2569" s="40"/>
      <c r="Y2569" s="14"/>
    </row>
    <row r="2570" spans="18:25" x14ac:dyDescent="0.35">
      <c r="R2570" s="39"/>
      <c r="S2570" s="14"/>
      <c r="U2570" s="40"/>
      <c r="V2570" s="14"/>
      <c r="X2570" s="40"/>
      <c r="Y2570" s="14"/>
    </row>
    <row r="2571" spans="18:25" x14ac:dyDescent="0.35">
      <c r="R2571" s="39"/>
      <c r="S2571" s="14"/>
      <c r="U2571" s="40"/>
      <c r="V2571" s="14"/>
      <c r="X2571" s="40"/>
      <c r="Y2571" s="14"/>
    </row>
    <row r="2572" spans="18:25" x14ac:dyDescent="0.35">
      <c r="R2572" s="39"/>
      <c r="S2572" s="14"/>
      <c r="U2572" s="40"/>
      <c r="V2572" s="14"/>
      <c r="X2572" s="40"/>
      <c r="Y2572" s="14"/>
    </row>
    <row r="2573" spans="18:25" x14ac:dyDescent="0.35">
      <c r="R2573" s="39"/>
      <c r="S2573" s="14"/>
      <c r="U2573" s="40"/>
      <c r="V2573" s="14"/>
      <c r="X2573" s="40"/>
      <c r="Y2573" s="14"/>
    </row>
    <row r="2574" spans="18:25" x14ac:dyDescent="0.35">
      <c r="R2574" s="39"/>
      <c r="S2574" s="14"/>
      <c r="U2574" s="40"/>
      <c r="V2574" s="14"/>
      <c r="X2574" s="40"/>
      <c r="Y2574" s="14"/>
    </row>
    <row r="2575" spans="18:25" x14ac:dyDescent="0.35">
      <c r="R2575" s="39"/>
      <c r="S2575" s="14"/>
      <c r="U2575" s="40"/>
      <c r="V2575" s="14"/>
      <c r="X2575" s="40"/>
      <c r="Y2575" s="14"/>
    </row>
    <row r="2576" spans="18:25" x14ac:dyDescent="0.35">
      <c r="R2576" s="39"/>
      <c r="S2576" s="14"/>
      <c r="U2576" s="40"/>
      <c r="V2576" s="14"/>
      <c r="X2576" s="40"/>
      <c r="Y2576" s="14"/>
    </row>
    <row r="2577" spans="18:25" x14ac:dyDescent="0.35">
      <c r="R2577" s="39"/>
      <c r="S2577" s="14"/>
      <c r="U2577" s="40"/>
      <c r="V2577" s="14"/>
      <c r="X2577" s="40"/>
      <c r="Y2577" s="14"/>
    </row>
    <row r="2578" spans="18:25" x14ac:dyDescent="0.35">
      <c r="R2578" s="39"/>
      <c r="S2578" s="14"/>
      <c r="U2578" s="40"/>
      <c r="V2578" s="14"/>
      <c r="X2578" s="40"/>
      <c r="Y2578" s="14"/>
    </row>
    <row r="2579" spans="18:25" x14ac:dyDescent="0.35">
      <c r="R2579" s="39"/>
      <c r="S2579" s="14"/>
      <c r="U2579" s="40"/>
      <c r="V2579" s="14"/>
      <c r="X2579" s="40"/>
      <c r="Y2579" s="14"/>
    </row>
    <row r="2580" spans="18:25" x14ac:dyDescent="0.35">
      <c r="R2580" s="39"/>
      <c r="S2580" s="14"/>
      <c r="U2580" s="40"/>
      <c r="V2580" s="14"/>
      <c r="X2580" s="40"/>
      <c r="Y2580" s="14"/>
    </row>
    <row r="2581" spans="18:25" x14ac:dyDescent="0.35">
      <c r="R2581" s="39"/>
      <c r="S2581" s="14"/>
      <c r="U2581" s="40"/>
      <c r="V2581" s="14"/>
      <c r="X2581" s="40"/>
      <c r="Y2581" s="14"/>
    </row>
    <row r="2582" spans="18:25" x14ac:dyDescent="0.35">
      <c r="R2582" s="39"/>
      <c r="S2582" s="14"/>
      <c r="U2582" s="40"/>
      <c r="V2582" s="14"/>
      <c r="X2582" s="40"/>
      <c r="Y2582" s="14"/>
    </row>
    <row r="2583" spans="18:25" x14ac:dyDescent="0.35">
      <c r="R2583" s="39"/>
      <c r="S2583" s="14"/>
      <c r="U2583" s="40"/>
      <c r="V2583" s="14"/>
      <c r="X2583" s="40"/>
      <c r="Y2583" s="14"/>
    </row>
    <row r="2584" spans="18:25" x14ac:dyDescent="0.35">
      <c r="R2584" s="39"/>
      <c r="S2584" s="14"/>
      <c r="U2584" s="40"/>
      <c r="V2584" s="14"/>
      <c r="X2584" s="40"/>
      <c r="Y2584" s="14"/>
    </row>
    <row r="2585" spans="18:25" x14ac:dyDescent="0.35">
      <c r="R2585" s="39"/>
      <c r="S2585" s="14"/>
      <c r="U2585" s="40"/>
      <c r="V2585" s="14"/>
      <c r="X2585" s="40"/>
      <c r="Y2585" s="14"/>
    </row>
    <row r="2586" spans="18:25" x14ac:dyDescent="0.35">
      <c r="R2586" s="39"/>
      <c r="S2586" s="14"/>
      <c r="U2586" s="40"/>
      <c r="V2586" s="14"/>
      <c r="X2586" s="40"/>
      <c r="Y2586" s="14"/>
    </row>
    <row r="2587" spans="18:25" x14ac:dyDescent="0.35">
      <c r="R2587" s="39"/>
      <c r="S2587" s="14"/>
      <c r="U2587" s="40"/>
      <c r="V2587" s="14"/>
      <c r="X2587" s="40"/>
      <c r="Y2587" s="14"/>
    </row>
    <row r="2588" spans="18:25" x14ac:dyDescent="0.35">
      <c r="R2588" s="39"/>
      <c r="S2588" s="14"/>
      <c r="U2588" s="40"/>
      <c r="V2588" s="14"/>
      <c r="X2588" s="40"/>
      <c r="Y2588" s="14"/>
    </row>
    <row r="2589" spans="18:25" x14ac:dyDescent="0.35">
      <c r="R2589" s="39"/>
      <c r="S2589" s="14"/>
      <c r="U2589" s="40"/>
      <c r="V2589" s="14"/>
      <c r="X2589" s="40"/>
      <c r="Y2589" s="14"/>
    </row>
    <row r="2590" spans="18:25" x14ac:dyDescent="0.35">
      <c r="R2590" s="39"/>
      <c r="S2590" s="14"/>
      <c r="U2590" s="40"/>
      <c r="V2590" s="14"/>
      <c r="X2590" s="40"/>
      <c r="Y2590" s="14"/>
    </row>
    <row r="2591" spans="18:25" x14ac:dyDescent="0.35">
      <c r="R2591" s="39"/>
      <c r="S2591" s="14"/>
      <c r="U2591" s="40"/>
      <c r="V2591" s="14"/>
      <c r="X2591" s="40"/>
      <c r="Y2591" s="14"/>
    </row>
    <row r="2592" spans="18:25" x14ac:dyDescent="0.35">
      <c r="R2592" s="39"/>
      <c r="S2592" s="14"/>
      <c r="U2592" s="40"/>
      <c r="V2592" s="14"/>
      <c r="X2592" s="40"/>
      <c r="Y2592" s="14"/>
    </row>
    <row r="2593" spans="18:25" x14ac:dyDescent="0.35">
      <c r="R2593" s="39"/>
      <c r="S2593" s="14"/>
      <c r="U2593" s="40"/>
      <c r="V2593" s="14"/>
      <c r="X2593" s="40"/>
      <c r="Y2593" s="14"/>
    </row>
    <row r="2594" spans="18:25" x14ac:dyDescent="0.35">
      <c r="R2594" s="39"/>
      <c r="S2594" s="14"/>
      <c r="U2594" s="40"/>
      <c r="V2594" s="14"/>
      <c r="X2594" s="40"/>
      <c r="Y2594" s="14"/>
    </row>
    <row r="2595" spans="18:25" x14ac:dyDescent="0.35">
      <c r="R2595" s="39"/>
      <c r="S2595" s="14"/>
      <c r="U2595" s="40"/>
      <c r="V2595" s="14"/>
      <c r="X2595" s="40"/>
      <c r="Y2595" s="14"/>
    </row>
    <row r="2596" spans="18:25" x14ac:dyDescent="0.35">
      <c r="R2596" s="39"/>
      <c r="S2596" s="14"/>
      <c r="U2596" s="40"/>
      <c r="V2596" s="14"/>
      <c r="X2596" s="40"/>
      <c r="Y2596" s="14"/>
    </row>
    <row r="2597" spans="18:25" x14ac:dyDescent="0.35">
      <c r="R2597" s="39"/>
      <c r="S2597" s="14"/>
      <c r="U2597" s="40"/>
      <c r="V2597" s="14"/>
      <c r="X2597" s="40"/>
      <c r="Y2597" s="14"/>
    </row>
    <row r="2598" spans="18:25" x14ac:dyDescent="0.35">
      <c r="R2598" s="39"/>
      <c r="S2598" s="14"/>
      <c r="U2598" s="40"/>
      <c r="V2598" s="14"/>
      <c r="X2598" s="40"/>
      <c r="Y2598" s="14"/>
    </row>
    <row r="2599" spans="18:25" x14ac:dyDescent="0.35">
      <c r="R2599" s="39"/>
      <c r="S2599" s="14"/>
      <c r="U2599" s="40"/>
      <c r="V2599" s="14"/>
      <c r="X2599" s="40"/>
      <c r="Y2599" s="14"/>
    </row>
    <row r="2600" spans="18:25" x14ac:dyDescent="0.35">
      <c r="R2600" s="39"/>
      <c r="S2600" s="14"/>
      <c r="U2600" s="40"/>
      <c r="V2600" s="14"/>
      <c r="X2600" s="40"/>
      <c r="Y2600" s="14"/>
    </row>
    <row r="2601" spans="18:25" x14ac:dyDescent="0.35">
      <c r="R2601" s="39"/>
      <c r="S2601" s="14"/>
      <c r="U2601" s="40"/>
      <c r="V2601" s="14"/>
      <c r="X2601" s="40"/>
      <c r="Y2601" s="14"/>
    </row>
    <row r="2602" spans="18:25" x14ac:dyDescent="0.35">
      <c r="R2602" s="39"/>
      <c r="S2602" s="14"/>
      <c r="U2602" s="40"/>
      <c r="V2602" s="14"/>
      <c r="X2602" s="40"/>
      <c r="Y2602" s="14"/>
    </row>
    <row r="2603" spans="18:25" x14ac:dyDescent="0.35">
      <c r="R2603" s="39"/>
      <c r="S2603" s="14"/>
      <c r="U2603" s="40"/>
      <c r="V2603" s="14"/>
      <c r="X2603" s="40"/>
      <c r="Y2603" s="14"/>
    </row>
    <row r="2604" spans="18:25" x14ac:dyDescent="0.35">
      <c r="R2604" s="39"/>
      <c r="S2604" s="14"/>
      <c r="U2604" s="40"/>
      <c r="V2604" s="14"/>
      <c r="X2604" s="40"/>
      <c r="Y2604" s="14"/>
    </row>
    <row r="2605" spans="18:25" x14ac:dyDescent="0.35">
      <c r="R2605" s="39"/>
      <c r="S2605" s="14"/>
      <c r="U2605" s="40"/>
      <c r="V2605" s="14"/>
      <c r="X2605" s="40"/>
      <c r="Y2605" s="14"/>
    </row>
    <row r="2606" spans="18:25" x14ac:dyDescent="0.35">
      <c r="R2606" s="39"/>
      <c r="S2606" s="14"/>
      <c r="U2606" s="40"/>
      <c r="V2606" s="14"/>
      <c r="X2606" s="40"/>
      <c r="Y2606" s="14"/>
    </row>
    <row r="2607" spans="18:25" x14ac:dyDescent="0.35">
      <c r="R2607" s="39"/>
      <c r="S2607" s="14"/>
      <c r="U2607" s="40"/>
      <c r="V2607" s="14"/>
      <c r="X2607" s="40"/>
      <c r="Y2607" s="14"/>
    </row>
    <row r="2608" spans="18:25" x14ac:dyDescent="0.35">
      <c r="R2608" s="39"/>
      <c r="S2608" s="14"/>
      <c r="U2608" s="40"/>
      <c r="V2608" s="14"/>
      <c r="X2608" s="40"/>
      <c r="Y2608" s="14"/>
    </row>
    <row r="2609" spans="18:25" x14ac:dyDescent="0.35">
      <c r="R2609" s="39"/>
      <c r="S2609" s="14"/>
      <c r="U2609" s="40"/>
      <c r="V2609" s="14"/>
      <c r="X2609" s="40"/>
      <c r="Y2609" s="14"/>
    </row>
    <row r="2610" spans="18:25" x14ac:dyDescent="0.35">
      <c r="R2610" s="39"/>
      <c r="S2610" s="14"/>
      <c r="U2610" s="40"/>
      <c r="V2610" s="14"/>
      <c r="X2610" s="40"/>
      <c r="Y2610" s="14"/>
    </row>
    <row r="2611" spans="18:25" x14ac:dyDescent="0.35">
      <c r="R2611" s="39"/>
      <c r="S2611" s="14"/>
      <c r="U2611" s="40"/>
      <c r="V2611" s="14"/>
      <c r="X2611" s="40"/>
      <c r="Y2611" s="14"/>
    </row>
    <row r="2612" spans="18:25" x14ac:dyDescent="0.35">
      <c r="R2612" s="39"/>
      <c r="S2612" s="14"/>
      <c r="U2612" s="40"/>
      <c r="V2612" s="14"/>
      <c r="X2612" s="40"/>
      <c r="Y2612" s="14"/>
    </row>
    <row r="2613" spans="18:25" x14ac:dyDescent="0.35">
      <c r="R2613" s="39"/>
      <c r="S2613" s="14"/>
      <c r="U2613" s="40"/>
      <c r="V2613" s="14"/>
      <c r="X2613" s="40"/>
      <c r="Y2613" s="14"/>
    </row>
    <row r="2614" spans="18:25" x14ac:dyDescent="0.35">
      <c r="R2614" s="39"/>
      <c r="S2614" s="14"/>
      <c r="U2614" s="40"/>
      <c r="V2614" s="14"/>
      <c r="X2614" s="40"/>
      <c r="Y2614" s="14"/>
    </row>
    <row r="2615" spans="18:25" x14ac:dyDescent="0.35">
      <c r="R2615" s="39"/>
      <c r="S2615" s="14"/>
      <c r="U2615" s="40"/>
      <c r="V2615" s="14"/>
      <c r="X2615" s="40"/>
      <c r="Y2615" s="14"/>
    </row>
    <row r="2616" spans="18:25" x14ac:dyDescent="0.35">
      <c r="R2616" s="39"/>
      <c r="S2616" s="14"/>
      <c r="U2616" s="40"/>
      <c r="V2616" s="14"/>
      <c r="X2616" s="40"/>
      <c r="Y2616" s="14"/>
    </row>
    <row r="2617" spans="18:25" x14ac:dyDescent="0.35">
      <c r="R2617" s="39"/>
      <c r="S2617" s="14"/>
      <c r="U2617" s="40"/>
      <c r="V2617" s="14"/>
      <c r="X2617" s="40"/>
      <c r="Y2617" s="14"/>
    </row>
    <row r="2618" spans="18:25" x14ac:dyDescent="0.35">
      <c r="R2618" s="39"/>
      <c r="S2618" s="14"/>
      <c r="U2618" s="40"/>
      <c r="V2618" s="14"/>
      <c r="X2618" s="40"/>
      <c r="Y2618" s="14"/>
    </row>
    <row r="2619" spans="18:25" x14ac:dyDescent="0.35">
      <c r="R2619" s="39"/>
      <c r="S2619" s="14"/>
      <c r="U2619" s="40"/>
      <c r="V2619" s="14"/>
      <c r="X2619" s="40"/>
      <c r="Y2619" s="14"/>
    </row>
    <row r="2620" spans="18:25" x14ac:dyDescent="0.35">
      <c r="R2620" s="39"/>
      <c r="S2620" s="14"/>
      <c r="U2620" s="40"/>
      <c r="V2620" s="14"/>
      <c r="X2620" s="40"/>
      <c r="Y2620" s="14"/>
    </row>
    <row r="2621" spans="18:25" x14ac:dyDescent="0.35">
      <c r="R2621" s="39"/>
      <c r="S2621" s="14"/>
      <c r="U2621" s="40"/>
      <c r="V2621" s="14"/>
      <c r="X2621" s="40"/>
      <c r="Y2621" s="14"/>
    </row>
    <row r="2622" spans="18:25" x14ac:dyDescent="0.35">
      <c r="R2622" s="39"/>
      <c r="S2622" s="14"/>
      <c r="U2622" s="40"/>
      <c r="V2622" s="14"/>
      <c r="X2622" s="40"/>
      <c r="Y2622" s="14"/>
    </row>
    <row r="2623" spans="18:25" x14ac:dyDescent="0.35">
      <c r="R2623" s="39"/>
      <c r="S2623" s="14"/>
      <c r="U2623" s="40"/>
      <c r="V2623" s="14"/>
      <c r="X2623" s="40"/>
      <c r="Y2623" s="14"/>
    </row>
    <row r="2624" spans="18:25" x14ac:dyDescent="0.35">
      <c r="R2624" s="39"/>
      <c r="S2624" s="14"/>
      <c r="U2624" s="40"/>
      <c r="V2624" s="14"/>
      <c r="X2624" s="40"/>
      <c r="Y2624" s="14"/>
    </row>
    <row r="2625" spans="18:25" x14ac:dyDescent="0.35">
      <c r="R2625" s="39"/>
      <c r="S2625" s="14"/>
      <c r="U2625" s="40"/>
      <c r="V2625" s="14"/>
      <c r="X2625" s="40"/>
      <c r="Y2625" s="14"/>
    </row>
    <row r="2626" spans="18:25" x14ac:dyDescent="0.35">
      <c r="R2626" s="39"/>
      <c r="S2626" s="14"/>
      <c r="U2626" s="40"/>
      <c r="V2626" s="14"/>
      <c r="X2626" s="40"/>
      <c r="Y2626" s="14"/>
    </row>
    <row r="2627" spans="18:25" x14ac:dyDescent="0.35">
      <c r="R2627" s="39"/>
      <c r="S2627" s="14"/>
      <c r="U2627" s="40"/>
      <c r="V2627" s="14"/>
      <c r="X2627" s="40"/>
      <c r="Y2627" s="14"/>
    </row>
    <row r="2628" spans="18:25" x14ac:dyDescent="0.35">
      <c r="R2628" s="39"/>
      <c r="S2628" s="14"/>
      <c r="U2628" s="40"/>
      <c r="V2628" s="14"/>
      <c r="X2628" s="40"/>
      <c r="Y2628" s="14"/>
    </row>
    <row r="2629" spans="18:25" x14ac:dyDescent="0.35">
      <c r="R2629" s="39"/>
      <c r="S2629" s="14"/>
      <c r="U2629" s="40"/>
      <c r="V2629" s="14"/>
      <c r="X2629" s="40"/>
      <c r="Y2629" s="14"/>
    </row>
    <row r="2630" spans="18:25" x14ac:dyDescent="0.35">
      <c r="R2630" s="39"/>
      <c r="S2630" s="14"/>
      <c r="U2630" s="40"/>
      <c r="V2630" s="14"/>
      <c r="X2630" s="40"/>
      <c r="Y2630" s="14"/>
    </row>
    <row r="2631" spans="18:25" x14ac:dyDescent="0.35">
      <c r="R2631" s="39"/>
      <c r="S2631" s="14"/>
      <c r="U2631" s="40"/>
      <c r="V2631" s="14"/>
      <c r="X2631" s="40"/>
      <c r="Y2631" s="14"/>
    </row>
    <row r="2632" spans="18:25" x14ac:dyDescent="0.35">
      <c r="R2632" s="39"/>
      <c r="S2632" s="14"/>
      <c r="U2632" s="40"/>
      <c r="V2632" s="14"/>
      <c r="X2632" s="40"/>
      <c r="Y2632" s="14"/>
    </row>
    <row r="2633" spans="18:25" x14ac:dyDescent="0.35">
      <c r="R2633" s="39"/>
      <c r="S2633" s="14"/>
      <c r="U2633" s="40"/>
      <c r="V2633" s="14"/>
      <c r="X2633" s="40"/>
      <c r="Y2633" s="14"/>
    </row>
    <row r="2634" spans="18:25" x14ac:dyDescent="0.35">
      <c r="R2634" s="39"/>
      <c r="S2634" s="14"/>
      <c r="U2634" s="40"/>
      <c r="V2634" s="14"/>
      <c r="X2634" s="40"/>
      <c r="Y2634" s="14"/>
    </row>
    <row r="2635" spans="18:25" x14ac:dyDescent="0.35">
      <c r="R2635" s="39"/>
      <c r="S2635" s="14"/>
      <c r="U2635" s="40"/>
      <c r="V2635" s="14"/>
      <c r="X2635" s="40"/>
      <c r="Y2635" s="14"/>
    </row>
    <row r="2636" spans="18:25" x14ac:dyDescent="0.35">
      <c r="R2636" s="39"/>
      <c r="S2636" s="14"/>
      <c r="U2636" s="40"/>
      <c r="V2636" s="14"/>
      <c r="X2636" s="40"/>
      <c r="Y2636" s="14"/>
    </row>
    <row r="2637" spans="18:25" x14ac:dyDescent="0.35">
      <c r="R2637" s="39"/>
      <c r="S2637" s="14"/>
      <c r="U2637" s="40"/>
      <c r="V2637" s="14"/>
      <c r="X2637" s="40"/>
      <c r="Y2637" s="14"/>
    </row>
    <row r="2638" spans="18:25" x14ac:dyDescent="0.35">
      <c r="R2638" s="39"/>
      <c r="S2638" s="14"/>
      <c r="U2638" s="40"/>
      <c r="V2638" s="14"/>
      <c r="X2638" s="40"/>
      <c r="Y2638" s="14"/>
    </row>
    <row r="2639" spans="18:25" x14ac:dyDescent="0.35">
      <c r="R2639" s="39"/>
      <c r="S2639" s="14"/>
      <c r="U2639" s="40"/>
      <c r="V2639" s="14"/>
      <c r="X2639" s="40"/>
      <c r="Y2639" s="14"/>
    </row>
    <row r="2640" spans="18:25" x14ac:dyDescent="0.35">
      <c r="R2640" s="39"/>
      <c r="S2640" s="14"/>
      <c r="U2640" s="40"/>
      <c r="V2640" s="14"/>
      <c r="X2640" s="40"/>
      <c r="Y2640" s="14"/>
    </row>
    <row r="2641" spans="18:25" x14ac:dyDescent="0.35">
      <c r="R2641" s="39"/>
      <c r="S2641" s="14"/>
      <c r="U2641" s="40"/>
      <c r="V2641" s="14"/>
      <c r="X2641" s="40"/>
      <c r="Y2641" s="14"/>
    </row>
    <row r="2642" spans="18:25" x14ac:dyDescent="0.35">
      <c r="R2642" s="39"/>
      <c r="S2642" s="14"/>
      <c r="U2642" s="40"/>
      <c r="V2642" s="14"/>
      <c r="X2642" s="40"/>
      <c r="Y2642" s="14"/>
    </row>
    <row r="2643" spans="18:25" x14ac:dyDescent="0.35">
      <c r="R2643" s="39"/>
      <c r="S2643" s="14"/>
      <c r="U2643" s="40"/>
      <c r="V2643" s="14"/>
      <c r="X2643" s="40"/>
      <c r="Y2643" s="14"/>
    </row>
    <row r="2644" spans="18:25" x14ac:dyDescent="0.35">
      <c r="R2644" s="39"/>
      <c r="S2644" s="14"/>
      <c r="U2644" s="40"/>
      <c r="V2644" s="14"/>
      <c r="X2644" s="40"/>
      <c r="Y2644" s="14"/>
    </row>
    <row r="2645" spans="18:25" x14ac:dyDescent="0.35">
      <c r="R2645" s="39"/>
      <c r="S2645" s="14"/>
      <c r="U2645" s="40"/>
      <c r="V2645" s="14"/>
      <c r="X2645" s="40"/>
      <c r="Y2645" s="14"/>
    </row>
    <row r="2646" spans="18:25" x14ac:dyDescent="0.35">
      <c r="R2646" s="39"/>
      <c r="S2646" s="14"/>
      <c r="U2646" s="40"/>
      <c r="V2646" s="14"/>
      <c r="X2646" s="40"/>
      <c r="Y2646" s="14"/>
    </row>
    <row r="2647" spans="18:25" x14ac:dyDescent="0.35">
      <c r="R2647" s="39"/>
      <c r="S2647" s="14"/>
      <c r="U2647" s="40"/>
      <c r="V2647" s="14"/>
      <c r="X2647" s="40"/>
      <c r="Y2647" s="14"/>
    </row>
    <row r="2648" spans="18:25" x14ac:dyDescent="0.35">
      <c r="R2648" s="39"/>
      <c r="S2648" s="14"/>
      <c r="U2648" s="40"/>
      <c r="V2648" s="14"/>
      <c r="X2648" s="40"/>
      <c r="Y2648" s="14"/>
    </row>
    <row r="2649" spans="18:25" x14ac:dyDescent="0.35">
      <c r="R2649" s="39"/>
      <c r="S2649" s="14"/>
      <c r="U2649" s="40"/>
      <c r="V2649" s="14"/>
      <c r="X2649" s="40"/>
      <c r="Y2649" s="14"/>
    </row>
    <row r="2650" spans="18:25" x14ac:dyDescent="0.35">
      <c r="R2650" s="39"/>
      <c r="S2650" s="14"/>
      <c r="U2650" s="40"/>
      <c r="V2650" s="14"/>
      <c r="X2650" s="40"/>
      <c r="Y2650" s="14"/>
    </row>
    <row r="2651" spans="18:25" x14ac:dyDescent="0.35">
      <c r="R2651" s="39"/>
      <c r="S2651" s="14"/>
      <c r="U2651" s="40"/>
      <c r="V2651" s="14"/>
      <c r="X2651" s="40"/>
      <c r="Y2651" s="14"/>
    </row>
    <row r="2652" spans="18:25" x14ac:dyDescent="0.35">
      <c r="R2652" s="39"/>
      <c r="S2652" s="14"/>
      <c r="U2652" s="40"/>
      <c r="V2652" s="14"/>
      <c r="X2652" s="40"/>
      <c r="Y2652" s="14"/>
    </row>
    <row r="2653" spans="18:25" x14ac:dyDescent="0.35">
      <c r="R2653" s="39"/>
      <c r="S2653" s="14"/>
      <c r="U2653" s="40"/>
      <c r="V2653" s="14"/>
      <c r="X2653" s="40"/>
      <c r="Y2653" s="14"/>
    </row>
    <row r="2654" spans="18:25" x14ac:dyDescent="0.35">
      <c r="R2654" s="39"/>
      <c r="S2654" s="14"/>
      <c r="U2654" s="40"/>
      <c r="V2654" s="14"/>
      <c r="X2654" s="40"/>
      <c r="Y2654" s="14"/>
    </row>
    <row r="2655" spans="18:25" x14ac:dyDescent="0.35">
      <c r="R2655" s="39"/>
      <c r="S2655" s="14"/>
      <c r="U2655" s="40"/>
      <c r="V2655" s="14"/>
      <c r="X2655" s="40"/>
      <c r="Y2655" s="14"/>
    </row>
    <row r="2656" spans="18:25" x14ac:dyDescent="0.35">
      <c r="R2656" s="39"/>
      <c r="S2656" s="14"/>
      <c r="U2656" s="40"/>
      <c r="V2656" s="14"/>
      <c r="X2656" s="40"/>
      <c r="Y2656" s="14"/>
    </row>
    <row r="2657" spans="18:25" x14ac:dyDescent="0.35">
      <c r="R2657" s="39"/>
      <c r="S2657" s="14"/>
      <c r="U2657" s="40"/>
      <c r="V2657" s="14"/>
      <c r="X2657" s="40"/>
      <c r="Y2657" s="14"/>
    </row>
    <row r="2658" spans="18:25" x14ac:dyDescent="0.35">
      <c r="R2658" s="39"/>
      <c r="S2658" s="14"/>
      <c r="U2658" s="40"/>
      <c r="V2658" s="14"/>
      <c r="X2658" s="40"/>
      <c r="Y2658" s="14"/>
    </row>
    <row r="2659" spans="18:25" x14ac:dyDescent="0.35">
      <c r="R2659" s="39"/>
      <c r="S2659" s="14"/>
      <c r="U2659" s="40"/>
      <c r="V2659" s="14"/>
      <c r="X2659" s="40"/>
      <c r="Y2659" s="14"/>
    </row>
    <row r="2660" spans="18:25" x14ac:dyDescent="0.35">
      <c r="R2660" s="39"/>
      <c r="S2660" s="14"/>
      <c r="U2660" s="40"/>
      <c r="V2660" s="14"/>
      <c r="X2660" s="40"/>
      <c r="Y2660" s="14"/>
    </row>
    <row r="2661" spans="18:25" x14ac:dyDescent="0.35">
      <c r="R2661" s="39"/>
      <c r="S2661" s="14"/>
      <c r="U2661" s="40"/>
      <c r="V2661" s="14"/>
      <c r="X2661" s="40"/>
      <c r="Y2661" s="14"/>
    </row>
    <row r="2662" spans="18:25" x14ac:dyDescent="0.35">
      <c r="R2662" s="39"/>
      <c r="S2662" s="14"/>
      <c r="U2662" s="40"/>
      <c r="V2662" s="14"/>
      <c r="X2662" s="40"/>
      <c r="Y2662" s="14"/>
    </row>
    <row r="2663" spans="18:25" x14ac:dyDescent="0.35">
      <c r="R2663" s="39"/>
      <c r="S2663" s="14"/>
      <c r="U2663" s="40"/>
      <c r="V2663" s="14"/>
      <c r="X2663" s="40"/>
      <c r="Y2663" s="14"/>
    </row>
    <row r="2664" spans="18:25" x14ac:dyDescent="0.35">
      <c r="R2664" s="39"/>
      <c r="S2664" s="14"/>
      <c r="U2664" s="40"/>
      <c r="V2664" s="14"/>
      <c r="X2664" s="40"/>
      <c r="Y2664" s="14"/>
    </row>
    <row r="2665" spans="18:25" x14ac:dyDescent="0.35">
      <c r="R2665" s="39"/>
      <c r="S2665" s="14"/>
      <c r="U2665" s="40"/>
      <c r="V2665" s="14"/>
      <c r="X2665" s="40"/>
      <c r="Y2665" s="14"/>
    </row>
    <row r="2666" spans="18:25" x14ac:dyDescent="0.35">
      <c r="R2666" s="39"/>
      <c r="S2666" s="14"/>
      <c r="U2666" s="40"/>
      <c r="V2666" s="14"/>
      <c r="X2666" s="40"/>
      <c r="Y2666" s="14"/>
    </row>
    <row r="2667" spans="18:25" x14ac:dyDescent="0.35">
      <c r="R2667" s="39"/>
      <c r="S2667" s="14"/>
      <c r="U2667" s="40"/>
      <c r="V2667" s="14"/>
      <c r="X2667" s="40"/>
      <c r="Y2667" s="14"/>
    </row>
    <row r="2668" spans="18:25" x14ac:dyDescent="0.35">
      <c r="R2668" s="39"/>
      <c r="S2668" s="14"/>
      <c r="U2668" s="40"/>
      <c r="V2668" s="14"/>
      <c r="X2668" s="40"/>
      <c r="Y2668" s="14"/>
    </row>
    <row r="2669" spans="18:25" x14ac:dyDescent="0.35">
      <c r="R2669" s="39"/>
      <c r="S2669" s="14"/>
      <c r="U2669" s="40"/>
      <c r="V2669" s="14"/>
      <c r="X2669" s="40"/>
      <c r="Y2669" s="14"/>
    </row>
    <row r="2670" spans="18:25" x14ac:dyDescent="0.35">
      <c r="R2670" s="39"/>
      <c r="S2670" s="14"/>
      <c r="U2670" s="40"/>
      <c r="V2670" s="14"/>
      <c r="X2670" s="40"/>
      <c r="Y2670" s="14"/>
    </row>
    <row r="2671" spans="18:25" x14ac:dyDescent="0.35">
      <c r="R2671" s="39"/>
      <c r="S2671" s="14"/>
      <c r="U2671" s="40"/>
      <c r="V2671" s="14"/>
      <c r="X2671" s="40"/>
      <c r="Y2671" s="14"/>
    </row>
    <row r="2672" spans="18:25" x14ac:dyDescent="0.35">
      <c r="R2672" s="39"/>
      <c r="S2672" s="14"/>
      <c r="U2672" s="40"/>
      <c r="V2672" s="14"/>
      <c r="X2672" s="40"/>
      <c r="Y2672" s="14"/>
    </row>
    <row r="2673" spans="18:25" x14ac:dyDescent="0.35">
      <c r="R2673" s="39"/>
      <c r="S2673" s="14"/>
      <c r="U2673" s="40"/>
      <c r="V2673" s="14"/>
      <c r="X2673" s="40"/>
      <c r="Y2673" s="14"/>
    </row>
    <row r="2674" spans="18:25" x14ac:dyDescent="0.35">
      <c r="R2674" s="39"/>
      <c r="S2674" s="14"/>
      <c r="U2674" s="40"/>
      <c r="V2674" s="14"/>
      <c r="X2674" s="40"/>
      <c r="Y2674" s="14"/>
    </row>
    <row r="2675" spans="18:25" x14ac:dyDescent="0.35">
      <c r="R2675" s="39"/>
      <c r="S2675" s="14"/>
      <c r="U2675" s="40"/>
      <c r="V2675" s="14"/>
      <c r="X2675" s="40"/>
      <c r="Y2675" s="14"/>
    </row>
    <row r="2676" spans="18:25" x14ac:dyDescent="0.35">
      <c r="R2676" s="39"/>
      <c r="S2676" s="14"/>
      <c r="U2676" s="40"/>
      <c r="V2676" s="14"/>
      <c r="X2676" s="40"/>
      <c r="Y2676" s="14"/>
    </row>
    <row r="2677" spans="18:25" x14ac:dyDescent="0.35">
      <c r="R2677" s="39"/>
      <c r="S2677" s="14"/>
      <c r="U2677" s="40"/>
      <c r="V2677" s="14"/>
      <c r="X2677" s="40"/>
      <c r="Y2677" s="14"/>
    </row>
    <row r="2678" spans="18:25" x14ac:dyDescent="0.35">
      <c r="R2678" s="39"/>
      <c r="S2678" s="14"/>
      <c r="U2678" s="40"/>
      <c r="V2678" s="14"/>
      <c r="X2678" s="40"/>
      <c r="Y2678" s="14"/>
    </row>
    <row r="2679" spans="18:25" x14ac:dyDescent="0.35">
      <c r="R2679" s="39"/>
      <c r="S2679" s="14"/>
      <c r="U2679" s="40"/>
      <c r="V2679" s="14"/>
      <c r="X2679" s="40"/>
      <c r="Y2679" s="14"/>
    </row>
    <row r="2680" spans="18:25" x14ac:dyDescent="0.35">
      <c r="R2680" s="39"/>
      <c r="S2680" s="14"/>
      <c r="U2680" s="40"/>
      <c r="V2680" s="14"/>
      <c r="X2680" s="40"/>
      <c r="Y2680" s="14"/>
    </row>
    <row r="2681" spans="18:25" x14ac:dyDescent="0.35">
      <c r="R2681" s="39"/>
      <c r="S2681" s="14"/>
      <c r="U2681" s="40"/>
      <c r="V2681" s="14"/>
      <c r="X2681" s="40"/>
      <c r="Y2681" s="14"/>
    </row>
    <row r="2682" spans="18:25" x14ac:dyDescent="0.35">
      <c r="R2682" s="39"/>
      <c r="S2682" s="14"/>
      <c r="U2682" s="40"/>
      <c r="V2682" s="14"/>
      <c r="X2682" s="40"/>
      <c r="Y2682" s="14"/>
    </row>
    <row r="2683" spans="18:25" x14ac:dyDescent="0.35">
      <c r="R2683" s="39"/>
      <c r="S2683" s="14"/>
      <c r="U2683" s="40"/>
      <c r="V2683" s="14"/>
      <c r="X2683" s="40"/>
      <c r="Y2683" s="14"/>
    </row>
    <row r="2684" spans="18:25" x14ac:dyDescent="0.35">
      <c r="R2684" s="39"/>
      <c r="S2684" s="14"/>
      <c r="U2684" s="40"/>
      <c r="V2684" s="14"/>
      <c r="X2684" s="40"/>
      <c r="Y2684" s="14"/>
    </row>
    <row r="2685" spans="18:25" x14ac:dyDescent="0.35">
      <c r="R2685" s="39"/>
      <c r="S2685" s="14"/>
      <c r="U2685" s="40"/>
      <c r="V2685" s="14"/>
      <c r="X2685" s="40"/>
      <c r="Y2685" s="14"/>
    </row>
    <row r="2686" spans="18:25" x14ac:dyDescent="0.35">
      <c r="R2686" s="39"/>
      <c r="S2686" s="14"/>
      <c r="U2686" s="40"/>
      <c r="V2686" s="14"/>
      <c r="X2686" s="40"/>
      <c r="Y2686" s="14"/>
    </row>
    <row r="2687" spans="18:25" x14ac:dyDescent="0.35">
      <c r="R2687" s="39"/>
      <c r="S2687" s="14"/>
      <c r="U2687" s="40"/>
      <c r="V2687" s="14"/>
      <c r="X2687" s="40"/>
      <c r="Y2687" s="14"/>
    </row>
    <row r="2688" spans="18:25" x14ac:dyDescent="0.35">
      <c r="R2688" s="39"/>
      <c r="S2688" s="14"/>
      <c r="U2688" s="40"/>
      <c r="V2688" s="14"/>
      <c r="X2688" s="40"/>
      <c r="Y2688" s="14"/>
    </row>
    <row r="2689" spans="18:25" x14ac:dyDescent="0.35">
      <c r="R2689" s="39"/>
      <c r="S2689" s="14"/>
      <c r="U2689" s="40"/>
      <c r="V2689" s="14"/>
      <c r="X2689" s="40"/>
      <c r="Y2689" s="14"/>
    </row>
    <row r="2690" spans="18:25" x14ac:dyDescent="0.35">
      <c r="R2690" s="39"/>
      <c r="S2690" s="14"/>
      <c r="U2690" s="40"/>
      <c r="V2690" s="14"/>
      <c r="X2690" s="40"/>
      <c r="Y2690" s="14"/>
    </row>
    <row r="2691" spans="18:25" x14ac:dyDescent="0.35">
      <c r="R2691" s="39"/>
      <c r="S2691" s="14"/>
      <c r="U2691" s="40"/>
      <c r="V2691" s="14"/>
      <c r="X2691" s="40"/>
      <c r="Y2691" s="14"/>
    </row>
    <row r="2692" spans="18:25" x14ac:dyDescent="0.35">
      <c r="R2692" s="39"/>
      <c r="S2692" s="14"/>
      <c r="U2692" s="40"/>
      <c r="V2692" s="14"/>
      <c r="X2692" s="40"/>
      <c r="Y2692" s="14"/>
    </row>
    <row r="2693" spans="18:25" x14ac:dyDescent="0.35">
      <c r="R2693" s="39"/>
      <c r="S2693" s="14"/>
      <c r="U2693" s="40"/>
      <c r="V2693" s="14"/>
      <c r="X2693" s="40"/>
      <c r="Y2693" s="14"/>
    </row>
    <row r="2694" spans="18:25" x14ac:dyDescent="0.35">
      <c r="R2694" s="39"/>
      <c r="S2694" s="14"/>
      <c r="U2694" s="40"/>
      <c r="V2694" s="14"/>
      <c r="X2694" s="40"/>
      <c r="Y2694" s="14"/>
    </row>
    <row r="2695" spans="18:25" x14ac:dyDescent="0.35">
      <c r="R2695" s="39"/>
      <c r="S2695" s="14"/>
      <c r="U2695" s="40"/>
      <c r="V2695" s="14"/>
      <c r="X2695" s="40"/>
      <c r="Y2695" s="14"/>
    </row>
    <row r="2696" spans="18:25" x14ac:dyDescent="0.35">
      <c r="R2696" s="39"/>
      <c r="S2696" s="14"/>
      <c r="U2696" s="40"/>
      <c r="V2696" s="14"/>
      <c r="X2696" s="40"/>
      <c r="Y2696" s="14"/>
    </row>
    <row r="2697" spans="18:25" x14ac:dyDescent="0.35">
      <c r="R2697" s="39"/>
      <c r="S2697" s="14"/>
      <c r="U2697" s="40"/>
      <c r="V2697" s="14"/>
      <c r="X2697" s="40"/>
      <c r="Y2697" s="14"/>
    </row>
    <row r="2698" spans="18:25" x14ac:dyDescent="0.35">
      <c r="R2698" s="39"/>
      <c r="S2698" s="14"/>
      <c r="U2698" s="40"/>
      <c r="V2698" s="14"/>
      <c r="X2698" s="40"/>
      <c r="Y2698" s="14"/>
    </row>
    <row r="2699" spans="18:25" x14ac:dyDescent="0.35">
      <c r="R2699" s="39"/>
      <c r="S2699" s="14"/>
      <c r="U2699" s="40"/>
      <c r="V2699" s="14"/>
      <c r="X2699" s="40"/>
      <c r="Y2699" s="14"/>
    </row>
    <row r="2700" spans="18:25" x14ac:dyDescent="0.35">
      <c r="R2700" s="39"/>
      <c r="S2700" s="14"/>
      <c r="U2700" s="40"/>
      <c r="V2700" s="14"/>
      <c r="X2700" s="40"/>
      <c r="Y2700" s="14"/>
    </row>
    <row r="2701" spans="18:25" x14ac:dyDescent="0.35">
      <c r="R2701" s="39"/>
      <c r="S2701" s="14"/>
      <c r="U2701" s="40"/>
      <c r="V2701" s="14"/>
      <c r="X2701" s="40"/>
      <c r="Y2701" s="14"/>
    </row>
    <row r="2702" spans="18:25" x14ac:dyDescent="0.35">
      <c r="R2702" s="39"/>
      <c r="S2702" s="14"/>
      <c r="U2702" s="40"/>
      <c r="V2702" s="14"/>
      <c r="X2702" s="40"/>
      <c r="Y2702" s="14"/>
    </row>
    <row r="2703" spans="18:25" x14ac:dyDescent="0.35">
      <c r="R2703" s="39"/>
      <c r="S2703" s="14"/>
      <c r="U2703" s="40"/>
      <c r="V2703" s="14"/>
      <c r="X2703" s="40"/>
      <c r="Y2703" s="14"/>
    </row>
    <row r="2704" spans="18:25" x14ac:dyDescent="0.35">
      <c r="R2704" s="39"/>
      <c r="S2704" s="14"/>
      <c r="U2704" s="40"/>
      <c r="V2704" s="14"/>
      <c r="X2704" s="40"/>
      <c r="Y2704" s="14"/>
    </row>
    <row r="2705" spans="18:25" x14ac:dyDescent="0.35">
      <c r="R2705" s="39"/>
      <c r="S2705" s="14"/>
      <c r="U2705" s="40"/>
      <c r="V2705" s="14"/>
      <c r="X2705" s="40"/>
      <c r="Y2705" s="14"/>
    </row>
    <row r="2706" spans="18:25" x14ac:dyDescent="0.35">
      <c r="R2706" s="39"/>
      <c r="S2706" s="14"/>
      <c r="U2706" s="40"/>
      <c r="V2706" s="14"/>
      <c r="X2706" s="40"/>
      <c r="Y2706" s="14"/>
    </row>
    <row r="2707" spans="18:25" x14ac:dyDescent="0.35">
      <c r="R2707" s="39"/>
      <c r="S2707" s="14"/>
      <c r="U2707" s="40"/>
      <c r="V2707" s="14"/>
      <c r="X2707" s="40"/>
      <c r="Y2707" s="14"/>
    </row>
    <row r="2708" spans="18:25" x14ac:dyDescent="0.35">
      <c r="R2708" s="39"/>
      <c r="S2708" s="14"/>
      <c r="U2708" s="40"/>
      <c r="V2708" s="14"/>
      <c r="X2708" s="40"/>
      <c r="Y2708" s="14"/>
    </row>
    <row r="2709" spans="18:25" x14ac:dyDescent="0.35">
      <c r="R2709" s="39"/>
      <c r="S2709" s="14"/>
      <c r="U2709" s="40"/>
      <c r="V2709" s="14"/>
      <c r="X2709" s="40"/>
      <c r="Y2709" s="14"/>
    </row>
    <row r="2710" spans="18:25" x14ac:dyDescent="0.35">
      <c r="R2710" s="39"/>
      <c r="S2710" s="14"/>
      <c r="U2710" s="40"/>
      <c r="V2710" s="14"/>
      <c r="X2710" s="40"/>
      <c r="Y2710" s="14"/>
    </row>
    <row r="2711" spans="18:25" x14ac:dyDescent="0.35">
      <c r="R2711" s="39"/>
      <c r="S2711" s="14"/>
      <c r="U2711" s="40"/>
      <c r="V2711" s="14"/>
      <c r="X2711" s="40"/>
      <c r="Y2711" s="14"/>
    </row>
    <row r="2712" spans="18:25" x14ac:dyDescent="0.35">
      <c r="R2712" s="39"/>
      <c r="S2712" s="14"/>
      <c r="U2712" s="40"/>
      <c r="V2712" s="14"/>
      <c r="X2712" s="40"/>
      <c r="Y2712" s="14"/>
    </row>
    <row r="2713" spans="18:25" x14ac:dyDescent="0.35">
      <c r="R2713" s="39"/>
      <c r="S2713" s="14"/>
      <c r="U2713" s="40"/>
      <c r="V2713" s="14"/>
      <c r="X2713" s="40"/>
      <c r="Y2713" s="14"/>
    </row>
    <row r="2714" spans="18:25" x14ac:dyDescent="0.35">
      <c r="R2714" s="39"/>
      <c r="S2714" s="14"/>
      <c r="U2714" s="40"/>
      <c r="V2714" s="14"/>
      <c r="X2714" s="40"/>
      <c r="Y2714" s="14"/>
    </row>
    <row r="2715" spans="18:25" x14ac:dyDescent="0.35">
      <c r="R2715" s="39"/>
      <c r="S2715" s="14"/>
      <c r="U2715" s="40"/>
      <c r="V2715" s="14"/>
      <c r="X2715" s="40"/>
      <c r="Y2715" s="14"/>
    </row>
    <row r="2716" spans="18:25" x14ac:dyDescent="0.35">
      <c r="R2716" s="39"/>
      <c r="S2716" s="14"/>
      <c r="U2716" s="40"/>
      <c r="V2716" s="14"/>
      <c r="X2716" s="40"/>
      <c r="Y2716" s="14"/>
    </row>
    <row r="2717" spans="18:25" x14ac:dyDescent="0.35">
      <c r="R2717" s="39"/>
      <c r="S2717" s="14"/>
      <c r="U2717" s="40"/>
      <c r="V2717" s="14"/>
      <c r="X2717" s="40"/>
      <c r="Y2717" s="14"/>
    </row>
    <row r="2718" spans="18:25" x14ac:dyDescent="0.35">
      <c r="R2718" s="39"/>
      <c r="S2718" s="14"/>
      <c r="U2718" s="40"/>
      <c r="V2718" s="14"/>
      <c r="X2718" s="40"/>
      <c r="Y2718" s="14"/>
    </row>
    <row r="2719" spans="18:25" x14ac:dyDescent="0.35">
      <c r="R2719" s="39"/>
      <c r="S2719" s="14"/>
      <c r="U2719" s="40"/>
      <c r="V2719" s="14"/>
      <c r="X2719" s="40"/>
      <c r="Y2719" s="14"/>
    </row>
    <row r="2720" spans="18:25" x14ac:dyDescent="0.35">
      <c r="R2720" s="39"/>
      <c r="S2720" s="14"/>
      <c r="U2720" s="40"/>
      <c r="V2720" s="14"/>
      <c r="X2720" s="40"/>
      <c r="Y2720" s="14"/>
    </row>
    <row r="2721" spans="18:25" x14ac:dyDescent="0.35">
      <c r="R2721" s="39"/>
      <c r="S2721" s="14"/>
      <c r="U2721" s="40"/>
      <c r="V2721" s="14"/>
      <c r="X2721" s="40"/>
      <c r="Y2721" s="14"/>
    </row>
    <row r="2722" spans="18:25" x14ac:dyDescent="0.35">
      <c r="R2722" s="39"/>
      <c r="S2722" s="14"/>
      <c r="U2722" s="40"/>
      <c r="V2722" s="14"/>
      <c r="X2722" s="40"/>
      <c r="Y2722" s="14"/>
    </row>
    <row r="2723" spans="18:25" x14ac:dyDescent="0.35">
      <c r="R2723" s="39"/>
      <c r="S2723" s="14"/>
      <c r="U2723" s="40"/>
      <c r="V2723" s="14"/>
      <c r="X2723" s="40"/>
      <c r="Y2723" s="14"/>
    </row>
    <row r="2724" spans="18:25" x14ac:dyDescent="0.35">
      <c r="R2724" s="39"/>
      <c r="S2724" s="14"/>
      <c r="U2724" s="40"/>
      <c r="V2724" s="14"/>
      <c r="X2724" s="40"/>
      <c r="Y2724" s="14"/>
    </row>
    <row r="2725" spans="18:25" x14ac:dyDescent="0.35">
      <c r="R2725" s="39"/>
      <c r="S2725" s="14"/>
      <c r="U2725" s="40"/>
      <c r="V2725" s="14"/>
      <c r="X2725" s="40"/>
      <c r="Y2725" s="14"/>
    </row>
    <row r="2726" spans="18:25" x14ac:dyDescent="0.35">
      <c r="R2726" s="39"/>
      <c r="S2726" s="14"/>
      <c r="U2726" s="40"/>
      <c r="V2726" s="14"/>
      <c r="X2726" s="40"/>
      <c r="Y2726" s="14"/>
    </row>
    <row r="2727" spans="18:25" x14ac:dyDescent="0.35">
      <c r="R2727" s="39"/>
      <c r="S2727" s="14"/>
      <c r="U2727" s="40"/>
      <c r="V2727" s="14"/>
      <c r="X2727" s="40"/>
      <c r="Y2727" s="14"/>
    </row>
    <row r="2728" spans="18:25" x14ac:dyDescent="0.35">
      <c r="R2728" s="39"/>
      <c r="S2728" s="14"/>
      <c r="U2728" s="40"/>
      <c r="V2728" s="14"/>
      <c r="X2728" s="40"/>
      <c r="Y2728" s="14"/>
    </row>
    <row r="2729" spans="18:25" x14ac:dyDescent="0.35">
      <c r="R2729" s="39"/>
      <c r="S2729" s="14"/>
      <c r="U2729" s="40"/>
      <c r="V2729" s="14"/>
      <c r="X2729" s="40"/>
      <c r="Y2729" s="14"/>
    </row>
    <row r="2730" spans="18:25" x14ac:dyDescent="0.35">
      <c r="R2730" s="39"/>
      <c r="S2730" s="14"/>
      <c r="U2730" s="40"/>
      <c r="V2730" s="14"/>
      <c r="X2730" s="40"/>
      <c r="Y2730" s="14"/>
    </row>
    <row r="2731" spans="18:25" x14ac:dyDescent="0.35">
      <c r="R2731" s="39"/>
      <c r="S2731" s="14"/>
      <c r="U2731" s="40"/>
      <c r="V2731" s="14"/>
      <c r="X2731" s="40"/>
      <c r="Y2731" s="14"/>
    </row>
    <row r="2732" spans="18:25" x14ac:dyDescent="0.35">
      <c r="R2732" s="39"/>
      <c r="S2732" s="14"/>
      <c r="U2732" s="40"/>
      <c r="V2732" s="14"/>
      <c r="X2732" s="40"/>
      <c r="Y2732" s="14"/>
    </row>
    <row r="2733" spans="18:25" x14ac:dyDescent="0.35">
      <c r="R2733" s="39"/>
      <c r="S2733" s="14"/>
      <c r="U2733" s="40"/>
      <c r="V2733" s="14"/>
      <c r="X2733" s="40"/>
      <c r="Y2733" s="14"/>
    </row>
    <row r="2734" spans="18:25" x14ac:dyDescent="0.35">
      <c r="R2734" s="39"/>
      <c r="S2734" s="14"/>
      <c r="U2734" s="40"/>
      <c r="V2734" s="14"/>
      <c r="X2734" s="40"/>
      <c r="Y2734" s="14"/>
    </row>
    <row r="2735" spans="18:25" x14ac:dyDescent="0.35">
      <c r="R2735" s="39"/>
      <c r="S2735" s="14"/>
      <c r="U2735" s="40"/>
      <c r="V2735" s="14"/>
      <c r="X2735" s="40"/>
      <c r="Y2735" s="14"/>
    </row>
    <row r="2736" spans="18:25" x14ac:dyDescent="0.35">
      <c r="R2736" s="39"/>
      <c r="S2736" s="14"/>
      <c r="U2736" s="40"/>
      <c r="V2736" s="14"/>
      <c r="X2736" s="40"/>
      <c r="Y2736" s="14"/>
    </row>
    <row r="2737" spans="18:25" x14ac:dyDescent="0.35">
      <c r="R2737" s="39"/>
      <c r="S2737" s="14"/>
      <c r="U2737" s="40"/>
      <c r="V2737" s="14"/>
      <c r="X2737" s="40"/>
      <c r="Y2737" s="14"/>
    </row>
    <row r="2738" spans="18:25" x14ac:dyDescent="0.35">
      <c r="R2738" s="39"/>
      <c r="S2738" s="14"/>
      <c r="U2738" s="40"/>
      <c r="V2738" s="14"/>
      <c r="X2738" s="40"/>
      <c r="Y2738" s="14"/>
    </row>
    <row r="2739" spans="18:25" x14ac:dyDescent="0.35">
      <c r="R2739" s="39"/>
      <c r="S2739" s="14"/>
      <c r="U2739" s="40"/>
      <c r="V2739" s="14"/>
      <c r="X2739" s="40"/>
      <c r="Y2739" s="14"/>
    </row>
    <row r="2740" spans="18:25" x14ac:dyDescent="0.35">
      <c r="R2740" s="39"/>
      <c r="S2740" s="14"/>
      <c r="U2740" s="40"/>
      <c r="V2740" s="14"/>
      <c r="X2740" s="40"/>
      <c r="Y2740" s="14"/>
    </row>
    <row r="2741" spans="18:25" x14ac:dyDescent="0.35">
      <c r="R2741" s="39"/>
      <c r="S2741" s="14"/>
      <c r="U2741" s="40"/>
      <c r="V2741" s="14"/>
      <c r="X2741" s="40"/>
      <c r="Y2741" s="14"/>
    </row>
    <row r="2742" spans="18:25" x14ac:dyDescent="0.35">
      <c r="R2742" s="39"/>
      <c r="S2742" s="14"/>
      <c r="U2742" s="40"/>
      <c r="V2742" s="14"/>
      <c r="X2742" s="40"/>
      <c r="Y2742" s="14"/>
    </row>
    <row r="2743" spans="18:25" x14ac:dyDescent="0.35">
      <c r="R2743" s="39"/>
      <c r="S2743" s="14"/>
      <c r="U2743" s="40"/>
      <c r="V2743" s="14"/>
      <c r="X2743" s="40"/>
      <c r="Y2743" s="14"/>
    </row>
    <row r="2744" spans="18:25" x14ac:dyDescent="0.35">
      <c r="R2744" s="39"/>
      <c r="S2744" s="14"/>
      <c r="U2744" s="40"/>
      <c r="V2744" s="14"/>
      <c r="X2744" s="40"/>
      <c r="Y2744" s="14"/>
    </row>
    <row r="2745" spans="18:25" x14ac:dyDescent="0.35">
      <c r="R2745" s="39"/>
      <c r="S2745" s="14"/>
      <c r="U2745" s="40"/>
      <c r="V2745" s="14"/>
      <c r="X2745" s="40"/>
      <c r="Y2745" s="14"/>
    </row>
    <row r="2746" spans="18:25" x14ac:dyDescent="0.35">
      <c r="R2746" s="39"/>
      <c r="S2746" s="14"/>
      <c r="U2746" s="40"/>
      <c r="V2746" s="14"/>
      <c r="X2746" s="40"/>
      <c r="Y2746" s="14"/>
    </row>
    <row r="2747" spans="18:25" x14ac:dyDescent="0.35">
      <c r="R2747" s="39"/>
      <c r="S2747" s="14"/>
      <c r="U2747" s="40"/>
      <c r="V2747" s="14"/>
      <c r="X2747" s="40"/>
      <c r="Y2747" s="14"/>
    </row>
    <row r="2748" spans="18:25" x14ac:dyDescent="0.35">
      <c r="R2748" s="39"/>
      <c r="S2748" s="14"/>
      <c r="U2748" s="40"/>
      <c r="V2748" s="14"/>
      <c r="X2748" s="40"/>
      <c r="Y2748" s="14"/>
    </row>
    <row r="2749" spans="18:25" x14ac:dyDescent="0.35">
      <c r="R2749" s="39"/>
      <c r="S2749" s="14"/>
      <c r="U2749" s="40"/>
      <c r="V2749" s="14"/>
      <c r="X2749" s="40"/>
      <c r="Y2749" s="14"/>
    </row>
    <row r="2750" spans="18:25" x14ac:dyDescent="0.35">
      <c r="R2750" s="39"/>
      <c r="S2750" s="14"/>
      <c r="U2750" s="40"/>
      <c r="V2750" s="14"/>
      <c r="X2750" s="40"/>
      <c r="Y2750" s="14"/>
    </row>
    <row r="2751" spans="18:25" x14ac:dyDescent="0.35">
      <c r="R2751" s="39"/>
      <c r="S2751" s="14"/>
      <c r="U2751" s="40"/>
      <c r="V2751" s="14"/>
      <c r="X2751" s="40"/>
      <c r="Y2751" s="14"/>
    </row>
    <row r="2752" spans="18:25" x14ac:dyDescent="0.35">
      <c r="R2752" s="39"/>
      <c r="S2752" s="14"/>
      <c r="U2752" s="40"/>
      <c r="V2752" s="14"/>
      <c r="X2752" s="40"/>
      <c r="Y2752" s="14"/>
    </row>
    <row r="2753" spans="18:25" x14ac:dyDescent="0.35">
      <c r="R2753" s="39"/>
      <c r="S2753" s="14"/>
      <c r="U2753" s="40"/>
      <c r="V2753" s="14"/>
      <c r="X2753" s="40"/>
      <c r="Y2753" s="14"/>
    </row>
    <row r="2754" spans="18:25" x14ac:dyDescent="0.35">
      <c r="R2754" s="39"/>
      <c r="S2754" s="14"/>
      <c r="U2754" s="40"/>
      <c r="V2754" s="14"/>
      <c r="X2754" s="40"/>
      <c r="Y2754" s="14"/>
    </row>
    <row r="2755" spans="18:25" x14ac:dyDescent="0.35">
      <c r="R2755" s="39"/>
      <c r="S2755" s="14"/>
      <c r="U2755" s="40"/>
      <c r="V2755" s="14"/>
      <c r="X2755" s="40"/>
      <c r="Y2755" s="14"/>
    </row>
    <row r="2756" spans="18:25" x14ac:dyDescent="0.35">
      <c r="R2756" s="39"/>
      <c r="S2756" s="14"/>
      <c r="U2756" s="40"/>
      <c r="V2756" s="14"/>
      <c r="X2756" s="40"/>
      <c r="Y2756" s="14"/>
    </row>
    <row r="2757" spans="18:25" x14ac:dyDescent="0.35">
      <c r="R2757" s="39"/>
      <c r="S2757" s="14"/>
      <c r="U2757" s="40"/>
      <c r="V2757" s="14"/>
      <c r="X2757" s="40"/>
      <c r="Y2757" s="14"/>
    </row>
    <row r="2758" spans="18:25" x14ac:dyDescent="0.35">
      <c r="R2758" s="39"/>
      <c r="S2758" s="14"/>
      <c r="U2758" s="40"/>
      <c r="V2758" s="14"/>
      <c r="X2758" s="40"/>
      <c r="Y2758" s="14"/>
    </row>
    <row r="2759" spans="18:25" x14ac:dyDescent="0.35">
      <c r="R2759" s="39"/>
      <c r="S2759" s="14"/>
      <c r="U2759" s="40"/>
      <c r="V2759" s="14"/>
      <c r="X2759" s="40"/>
      <c r="Y2759" s="14"/>
    </row>
    <row r="2760" spans="18:25" x14ac:dyDescent="0.35">
      <c r="R2760" s="39"/>
      <c r="S2760" s="14"/>
      <c r="U2760" s="40"/>
      <c r="V2760" s="14"/>
      <c r="X2760" s="40"/>
      <c r="Y2760" s="14"/>
    </row>
    <row r="2761" spans="18:25" x14ac:dyDescent="0.35">
      <c r="R2761" s="39"/>
      <c r="S2761" s="14"/>
      <c r="U2761" s="40"/>
      <c r="V2761" s="14"/>
      <c r="X2761" s="40"/>
      <c r="Y2761" s="14"/>
    </row>
    <row r="2762" spans="18:25" x14ac:dyDescent="0.35">
      <c r="R2762" s="39"/>
      <c r="S2762" s="14"/>
      <c r="U2762" s="40"/>
      <c r="V2762" s="14"/>
      <c r="X2762" s="40"/>
      <c r="Y2762" s="14"/>
    </row>
    <row r="2763" spans="18:25" x14ac:dyDescent="0.35">
      <c r="R2763" s="39"/>
      <c r="S2763" s="14"/>
      <c r="U2763" s="40"/>
      <c r="V2763" s="14"/>
      <c r="X2763" s="40"/>
      <c r="Y2763" s="14"/>
    </row>
    <row r="2764" spans="18:25" x14ac:dyDescent="0.35">
      <c r="R2764" s="39"/>
      <c r="S2764" s="14"/>
      <c r="U2764" s="40"/>
      <c r="V2764" s="14"/>
      <c r="X2764" s="40"/>
      <c r="Y2764" s="14"/>
    </row>
    <row r="2765" spans="18:25" x14ac:dyDescent="0.35">
      <c r="R2765" s="39"/>
      <c r="S2765" s="14"/>
      <c r="U2765" s="40"/>
      <c r="V2765" s="14"/>
      <c r="X2765" s="40"/>
      <c r="Y2765" s="14"/>
    </row>
    <row r="2766" spans="18:25" x14ac:dyDescent="0.35">
      <c r="R2766" s="39"/>
      <c r="S2766" s="14"/>
      <c r="U2766" s="40"/>
      <c r="V2766" s="14"/>
      <c r="X2766" s="40"/>
      <c r="Y2766" s="14"/>
    </row>
    <row r="2767" spans="18:25" x14ac:dyDescent="0.35">
      <c r="R2767" s="39"/>
      <c r="S2767" s="14"/>
      <c r="U2767" s="40"/>
      <c r="V2767" s="14"/>
      <c r="X2767" s="40"/>
      <c r="Y2767" s="14"/>
    </row>
    <row r="2768" spans="18:25" x14ac:dyDescent="0.35">
      <c r="R2768" s="39"/>
      <c r="S2768" s="14"/>
      <c r="U2768" s="40"/>
      <c r="V2768" s="14"/>
      <c r="X2768" s="40"/>
      <c r="Y2768" s="14"/>
    </row>
    <row r="2769" spans="18:25" x14ac:dyDescent="0.35">
      <c r="R2769" s="39"/>
      <c r="S2769" s="14"/>
      <c r="U2769" s="40"/>
      <c r="V2769" s="14"/>
      <c r="X2769" s="40"/>
      <c r="Y2769" s="14"/>
    </row>
    <row r="2770" spans="18:25" x14ac:dyDescent="0.35">
      <c r="R2770" s="39"/>
      <c r="S2770" s="14"/>
      <c r="U2770" s="40"/>
      <c r="V2770" s="14"/>
      <c r="X2770" s="40"/>
      <c r="Y2770" s="14"/>
    </row>
    <row r="2771" spans="18:25" x14ac:dyDescent="0.35">
      <c r="R2771" s="39"/>
      <c r="S2771" s="14"/>
      <c r="U2771" s="40"/>
      <c r="V2771" s="14"/>
      <c r="X2771" s="40"/>
      <c r="Y2771" s="14"/>
    </row>
    <row r="2772" spans="18:25" x14ac:dyDescent="0.35">
      <c r="R2772" s="39"/>
      <c r="S2772" s="14"/>
      <c r="U2772" s="40"/>
      <c r="V2772" s="14"/>
      <c r="X2772" s="40"/>
      <c r="Y2772" s="14"/>
    </row>
    <row r="2773" spans="18:25" x14ac:dyDescent="0.35">
      <c r="R2773" s="39"/>
      <c r="S2773" s="14"/>
      <c r="U2773" s="40"/>
      <c r="V2773" s="14"/>
      <c r="X2773" s="40"/>
      <c r="Y2773" s="14"/>
    </row>
    <row r="2774" spans="18:25" x14ac:dyDescent="0.35">
      <c r="R2774" s="39"/>
      <c r="S2774" s="14"/>
      <c r="U2774" s="40"/>
      <c r="V2774" s="14"/>
      <c r="X2774" s="40"/>
      <c r="Y2774" s="14"/>
    </row>
    <row r="2775" spans="18:25" x14ac:dyDescent="0.35">
      <c r="R2775" s="39"/>
      <c r="S2775" s="14"/>
      <c r="U2775" s="40"/>
      <c r="V2775" s="14"/>
      <c r="X2775" s="40"/>
      <c r="Y2775" s="14"/>
    </row>
    <row r="2776" spans="18:25" x14ac:dyDescent="0.35">
      <c r="R2776" s="39"/>
      <c r="S2776" s="14"/>
      <c r="U2776" s="40"/>
      <c r="V2776" s="14"/>
      <c r="X2776" s="40"/>
      <c r="Y2776" s="14"/>
    </row>
    <row r="2777" spans="18:25" x14ac:dyDescent="0.35">
      <c r="R2777" s="39"/>
      <c r="S2777" s="14"/>
      <c r="U2777" s="40"/>
      <c r="V2777" s="14"/>
      <c r="X2777" s="40"/>
      <c r="Y2777" s="14"/>
    </row>
    <row r="2778" spans="18:25" x14ac:dyDescent="0.35">
      <c r="R2778" s="39"/>
      <c r="S2778" s="14"/>
      <c r="U2778" s="40"/>
      <c r="V2778" s="14"/>
      <c r="X2778" s="40"/>
      <c r="Y2778" s="14"/>
    </row>
    <row r="2779" spans="18:25" x14ac:dyDescent="0.35">
      <c r="R2779" s="39"/>
      <c r="S2779" s="14"/>
      <c r="U2779" s="40"/>
      <c r="V2779" s="14"/>
      <c r="X2779" s="40"/>
      <c r="Y2779" s="14"/>
    </row>
    <row r="2780" spans="18:25" x14ac:dyDescent="0.35">
      <c r="R2780" s="39"/>
      <c r="S2780" s="14"/>
      <c r="U2780" s="40"/>
      <c r="V2780" s="14"/>
      <c r="X2780" s="40"/>
      <c r="Y2780" s="14"/>
    </row>
    <row r="2781" spans="18:25" x14ac:dyDescent="0.35">
      <c r="R2781" s="39"/>
      <c r="S2781" s="14"/>
      <c r="U2781" s="40"/>
      <c r="V2781" s="14"/>
      <c r="X2781" s="40"/>
      <c r="Y2781" s="14"/>
    </row>
    <row r="2782" spans="18:25" x14ac:dyDescent="0.35">
      <c r="R2782" s="39"/>
      <c r="S2782" s="14"/>
      <c r="U2782" s="40"/>
      <c r="V2782" s="14"/>
      <c r="X2782" s="40"/>
      <c r="Y2782" s="14"/>
    </row>
    <row r="2783" spans="18:25" x14ac:dyDescent="0.35">
      <c r="R2783" s="39"/>
      <c r="S2783" s="14"/>
      <c r="U2783" s="40"/>
      <c r="V2783" s="14"/>
      <c r="X2783" s="40"/>
      <c r="Y2783" s="14"/>
    </row>
    <row r="2784" spans="18:25" x14ac:dyDescent="0.35">
      <c r="R2784" s="39"/>
      <c r="S2784" s="14"/>
      <c r="U2784" s="40"/>
      <c r="V2784" s="14"/>
      <c r="X2784" s="40"/>
      <c r="Y2784" s="14"/>
    </row>
    <row r="2785" spans="18:25" x14ac:dyDescent="0.35">
      <c r="R2785" s="39"/>
      <c r="S2785" s="14"/>
      <c r="U2785" s="40"/>
      <c r="V2785" s="14"/>
      <c r="X2785" s="40"/>
      <c r="Y2785" s="14"/>
    </row>
    <row r="2786" spans="18:25" x14ac:dyDescent="0.35">
      <c r="R2786" s="39"/>
      <c r="S2786" s="14"/>
      <c r="U2786" s="40"/>
      <c r="V2786" s="14"/>
      <c r="X2786" s="40"/>
      <c r="Y2786" s="14"/>
    </row>
    <row r="2787" spans="18:25" x14ac:dyDescent="0.35">
      <c r="R2787" s="39"/>
      <c r="S2787" s="14"/>
      <c r="U2787" s="40"/>
      <c r="V2787" s="14"/>
      <c r="X2787" s="40"/>
      <c r="Y2787" s="14"/>
    </row>
    <row r="2788" spans="18:25" x14ac:dyDescent="0.35">
      <c r="R2788" s="39"/>
      <c r="S2788" s="14"/>
      <c r="U2788" s="40"/>
      <c r="V2788" s="14"/>
      <c r="X2788" s="40"/>
      <c r="Y2788" s="14"/>
    </row>
    <row r="2789" spans="18:25" x14ac:dyDescent="0.35">
      <c r="R2789" s="39"/>
      <c r="S2789" s="14"/>
      <c r="U2789" s="40"/>
      <c r="V2789" s="14"/>
      <c r="X2789" s="40"/>
      <c r="Y2789" s="14"/>
    </row>
    <row r="2790" spans="18:25" x14ac:dyDescent="0.35">
      <c r="R2790" s="39"/>
      <c r="S2790" s="14"/>
      <c r="U2790" s="40"/>
      <c r="V2790" s="14"/>
      <c r="X2790" s="40"/>
      <c r="Y2790" s="14"/>
    </row>
    <row r="2791" spans="18:25" x14ac:dyDescent="0.35">
      <c r="R2791" s="39"/>
      <c r="S2791" s="14"/>
      <c r="U2791" s="40"/>
      <c r="V2791" s="14"/>
      <c r="X2791" s="40"/>
      <c r="Y2791" s="14"/>
    </row>
    <row r="2792" spans="18:25" x14ac:dyDescent="0.35">
      <c r="R2792" s="39"/>
      <c r="S2792" s="14"/>
      <c r="U2792" s="40"/>
      <c r="V2792" s="14"/>
      <c r="X2792" s="40"/>
      <c r="Y2792" s="14"/>
    </row>
    <row r="2793" spans="18:25" x14ac:dyDescent="0.35">
      <c r="R2793" s="39"/>
      <c r="S2793" s="14"/>
      <c r="U2793" s="40"/>
      <c r="V2793" s="14"/>
      <c r="X2793" s="40"/>
      <c r="Y2793" s="14"/>
    </row>
    <row r="2794" spans="18:25" x14ac:dyDescent="0.35">
      <c r="R2794" s="39"/>
      <c r="S2794" s="14"/>
      <c r="U2794" s="40"/>
      <c r="V2794" s="14"/>
      <c r="X2794" s="40"/>
      <c r="Y2794" s="14"/>
    </row>
    <row r="2795" spans="18:25" x14ac:dyDescent="0.35">
      <c r="R2795" s="39"/>
      <c r="S2795" s="14"/>
      <c r="U2795" s="40"/>
      <c r="V2795" s="14"/>
      <c r="X2795" s="40"/>
      <c r="Y2795" s="14"/>
    </row>
    <row r="2796" spans="18:25" x14ac:dyDescent="0.35">
      <c r="R2796" s="39"/>
      <c r="S2796" s="14"/>
      <c r="U2796" s="40"/>
      <c r="V2796" s="14"/>
      <c r="X2796" s="40"/>
      <c r="Y2796" s="14"/>
    </row>
    <row r="2797" spans="18:25" x14ac:dyDescent="0.35">
      <c r="R2797" s="39"/>
      <c r="S2797" s="14"/>
      <c r="U2797" s="40"/>
      <c r="V2797" s="14"/>
      <c r="X2797" s="40"/>
      <c r="Y2797" s="14"/>
    </row>
    <row r="2798" spans="18:25" x14ac:dyDescent="0.35">
      <c r="R2798" s="39"/>
      <c r="S2798" s="14"/>
      <c r="U2798" s="40"/>
      <c r="V2798" s="14"/>
      <c r="X2798" s="40"/>
      <c r="Y2798" s="14"/>
    </row>
    <row r="2799" spans="18:25" x14ac:dyDescent="0.35">
      <c r="R2799" s="39"/>
      <c r="S2799" s="14"/>
      <c r="U2799" s="40"/>
      <c r="V2799" s="14"/>
      <c r="X2799" s="40"/>
      <c r="Y2799" s="14"/>
    </row>
    <row r="2800" spans="18:25" x14ac:dyDescent="0.35">
      <c r="R2800" s="39"/>
      <c r="S2800" s="14"/>
      <c r="U2800" s="40"/>
      <c r="V2800" s="14"/>
      <c r="X2800" s="40"/>
      <c r="Y2800" s="14"/>
    </row>
    <row r="2801" spans="18:25" x14ac:dyDescent="0.35">
      <c r="R2801" s="39"/>
      <c r="S2801" s="14"/>
      <c r="U2801" s="40"/>
      <c r="V2801" s="14"/>
      <c r="X2801" s="40"/>
      <c r="Y2801" s="14"/>
    </row>
    <row r="2802" spans="18:25" x14ac:dyDescent="0.35">
      <c r="R2802" s="39"/>
      <c r="S2802" s="14"/>
      <c r="U2802" s="40"/>
      <c r="V2802" s="14"/>
      <c r="X2802" s="40"/>
      <c r="Y2802" s="14"/>
    </row>
    <row r="2803" spans="18:25" x14ac:dyDescent="0.35">
      <c r="R2803" s="39"/>
      <c r="S2803" s="14"/>
      <c r="U2803" s="40"/>
      <c r="V2803" s="14"/>
      <c r="X2803" s="40"/>
      <c r="Y2803" s="14"/>
    </row>
    <row r="2804" spans="18:25" x14ac:dyDescent="0.35">
      <c r="R2804" s="39"/>
      <c r="S2804" s="14"/>
      <c r="U2804" s="40"/>
      <c r="V2804" s="14"/>
      <c r="X2804" s="40"/>
      <c r="Y2804" s="14"/>
    </row>
    <row r="2805" spans="18:25" x14ac:dyDescent="0.35">
      <c r="R2805" s="39"/>
      <c r="S2805" s="14"/>
      <c r="U2805" s="40"/>
      <c r="V2805" s="14"/>
      <c r="X2805" s="40"/>
      <c r="Y2805" s="14"/>
    </row>
    <row r="2806" spans="18:25" x14ac:dyDescent="0.35">
      <c r="R2806" s="39"/>
      <c r="S2806" s="14"/>
      <c r="U2806" s="40"/>
      <c r="V2806" s="14"/>
      <c r="X2806" s="40"/>
      <c r="Y2806" s="14"/>
    </row>
    <row r="2807" spans="18:25" x14ac:dyDescent="0.35">
      <c r="R2807" s="39"/>
      <c r="S2807" s="14"/>
      <c r="U2807" s="40"/>
      <c r="V2807" s="14"/>
      <c r="X2807" s="40"/>
      <c r="Y2807" s="14"/>
    </row>
    <row r="2808" spans="18:25" x14ac:dyDescent="0.35">
      <c r="R2808" s="39"/>
      <c r="S2808" s="14"/>
      <c r="U2808" s="40"/>
      <c r="V2808" s="14"/>
      <c r="X2808" s="40"/>
      <c r="Y2808" s="14"/>
    </row>
    <row r="2809" spans="18:25" x14ac:dyDescent="0.35">
      <c r="R2809" s="39"/>
      <c r="S2809" s="14"/>
      <c r="U2809" s="40"/>
      <c r="V2809" s="14"/>
      <c r="X2809" s="40"/>
      <c r="Y2809" s="14"/>
    </row>
    <row r="2810" spans="18:25" x14ac:dyDescent="0.35">
      <c r="R2810" s="39"/>
      <c r="S2810" s="14"/>
      <c r="U2810" s="40"/>
      <c r="V2810" s="14"/>
      <c r="X2810" s="40"/>
      <c r="Y2810" s="14"/>
    </row>
    <row r="2811" spans="18:25" x14ac:dyDescent="0.35">
      <c r="R2811" s="39"/>
      <c r="S2811" s="14"/>
      <c r="U2811" s="40"/>
      <c r="V2811" s="14"/>
      <c r="X2811" s="40"/>
      <c r="Y2811" s="14"/>
    </row>
    <row r="2812" spans="18:25" x14ac:dyDescent="0.35">
      <c r="R2812" s="39"/>
      <c r="S2812" s="14"/>
      <c r="U2812" s="40"/>
      <c r="V2812" s="14"/>
      <c r="X2812" s="40"/>
      <c r="Y2812" s="14"/>
    </row>
    <row r="2813" spans="18:25" x14ac:dyDescent="0.35">
      <c r="R2813" s="39"/>
      <c r="S2813" s="14"/>
      <c r="U2813" s="40"/>
      <c r="V2813" s="14"/>
      <c r="X2813" s="40"/>
      <c r="Y2813" s="14"/>
    </row>
    <row r="2814" spans="18:25" x14ac:dyDescent="0.35">
      <c r="R2814" s="39"/>
      <c r="S2814" s="14"/>
      <c r="U2814" s="40"/>
      <c r="V2814" s="14"/>
      <c r="X2814" s="40"/>
      <c r="Y2814" s="14"/>
    </row>
    <row r="2815" spans="18:25" x14ac:dyDescent="0.35">
      <c r="R2815" s="39"/>
      <c r="S2815" s="14"/>
      <c r="U2815" s="40"/>
      <c r="V2815" s="14"/>
      <c r="X2815" s="40"/>
      <c r="Y2815" s="14"/>
    </row>
    <row r="2816" spans="18:25" x14ac:dyDescent="0.35">
      <c r="R2816" s="39"/>
      <c r="S2816" s="14"/>
      <c r="U2816" s="40"/>
      <c r="V2816" s="14"/>
      <c r="X2816" s="40"/>
      <c r="Y2816" s="14"/>
    </row>
    <row r="2817" spans="18:25" x14ac:dyDescent="0.35">
      <c r="R2817" s="39"/>
      <c r="S2817" s="14"/>
      <c r="U2817" s="40"/>
      <c r="V2817" s="14"/>
      <c r="X2817" s="40"/>
      <c r="Y2817" s="14"/>
    </row>
    <row r="2818" spans="18:25" x14ac:dyDescent="0.35">
      <c r="R2818" s="39"/>
      <c r="S2818" s="14"/>
      <c r="U2818" s="40"/>
      <c r="V2818" s="14"/>
      <c r="X2818" s="40"/>
      <c r="Y2818" s="14"/>
    </row>
    <row r="2819" spans="18:25" x14ac:dyDescent="0.35">
      <c r="R2819" s="39"/>
      <c r="S2819" s="14"/>
      <c r="U2819" s="40"/>
      <c r="V2819" s="14"/>
      <c r="X2819" s="40"/>
      <c r="Y2819" s="14"/>
    </row>
    <row r="2820" spans="18:25" x14ac:dyDescent="0.35">
      <c r="R2820" s="39"/>
      <c r="S2820" s="14"/>
      <c r="U2820" s="40"/>
      <c r="V2820" s="14"/>
      <c r="X2820" s="40"/>
      <c r="Y2820" s="14"/>
    </row>
    <row r="2821" spans="18:25" x14ac:dyDescent="0.35">
      <c r="R2821" s="39"/>
      <c r="S2821" s="14"/>
      <c r="U2821" s="40"/>
      <c r="V2821" s="14"/>
      <c r="X2821" s="40"/>
      <c r="Y2821" s="14"/>
    </row>
    <row r="2822" spans="18:25" x14ac:dyDescent="0.35">
      <c r="R2822" s="39"/>
      <c r="S2822" s="14"/>
      <c r="U2822" s="40"/>
      <c r="V2822" s="14"/>
      <c r="X2822" s="40"/>
      <c r="Y2822" s="14"/>
    </row>
    <row r="2823" spans="18:25" x14ac:dyDescent="0.35">
      <c r="R2823" s="39"/>
      <c r="S2823" s="14"/>
      <c r="U2823" s="40"/>
      <c r="V2823" s="14"/>
      <c r="X2823" s="40"/>
      <c r="Y2823" s="14"/>
    </row>
    <row r="2824" spans="18:25" x14ac:dyDescent="0.35">
      <c r="R2824" s="39"/>
      <c r="S2824" s="14"/>
      <c r="U2824" s="40"/>
      <c r="V2824" s="14"/>
      <c r="X2824" s="40"/>
      <c r="Y2824" s="14"/>
    </row>
    <row r="2825" spans="18:25" x14ac:dyDescent="0.35">
      <c r="R2825" s="39"/>
      <c r="S2825" s="14"/>
      <c r="U2825" s="40"/>
      <c r="V2825" s="14"/>
      <c r="X2825" s="40"/>
      <c r="Y2825" s="14"/>
    </row>
    <row r="2826" spans="18:25" x14ac:dyDescent="0.35">
      <c r="R2826" s="39"/>
      <c r="S2826" s="14"/>
      <c r="U2826" s="40"/>
      <c r="V2826" s="14"/>
      <c r="X2826" s="40"/>
      <c r="Y2826" s="14"/>
    </row>
    <row r="2827" spans="18:25" x14ac:dyDescent="0.35">
      <c r="R2827" s="39"/>
      <c r="S2827" s="14"/>
      <c r="U2827" s="40"/>
      <c r="V2827" s="14"/>
      <c r="X2827" s="40"/>
      <c r="Y2827" s="14"/>
    </row>
    <row r="2828" spans="18:25" x14ac:dyDescent="0.35">
      <c r="R2828" s="39"/>
      <c r="S2828" s="14"/>
      <c r="U2828" s="40"/>
      <c r="V2828" s="14"/>
      <c r="X2828" s="40"/>
      <c r="Y2828" s="14"/>
    </row>
    <row r="2829" spans="18:25" x14ac:dyDescent="0.35">
      <c r="R2829" s="39"/>
      <c r="S2829" s="14"/>
      <c r="U2829" s="40"/>
      <c r="V2829" s="14"/>
      <c r="X2829" s="40"/>
      <c r="Y2829" s="14"/>
    </row>
    <row r="2830" spans="18:25" x14ac:dyDescent="0.35">
      <c r="R2830" s="39"/>
      <c r="S2830" s="14"/>
      <c r="U2830" s="40"/>
      <c r="V2830" s="14"/>
      <c r="X2830" s="40"/>
      <c r="Y2830" s="14"/>
    </row>
    <row r="2831" spans="18:25" x14ac:dyDescent="0.35">
      <c r="R2831" s="39"/>
      <c r="S2831" s="14"/>
      <c r="U2831" s="40"/>
      <c r="V2831" s="14"/>
      <c r="X2831" s="40"/>
      <c r="Y2831" s="14"/>
    </row>
    <row r="2832" spans="18:25" x14ac:dyDescent="0.35">
      <c r="R2832" s="39"/>
      <c r="S2832" s="14"/>
      <c r="U2832" s="40"/>
      <c r="V2832" s="14"/>
      <c r="X2832" s="40"/>
      <c r="Y2832" s="14"/>
    </row>
    <row r="2833" spans="18:25" x14ac:dyDescent="0.35">
      <c r="R2833" s="39"/>
      <c r="S2833" s="14"/>
      <c r="U2833" s="40"/>
      <c r="V2833" s="14"/>
      <c r="X2833" s="40"/>
      <c r="Y2833" s="14"/>
    </row>
    <row r="2834" spans="18:25" x14ac:dyDescent="0.35">
      <c r="R2834" s="39"/>
      <c r="S2834" s="14"/>
      <c r="U2834" s="40"/>
      <c r="V2834" s="14"/>
      <c r="X2834" s="40"/>
      <c r="Y2834" s="14"/>
    </row>
    <row r="2835" spans="18:25" x14ac:dyDescent="0.35">
      <c r="R2835" s="39"/>
      <c r="S2835" s="14"/>
      <c r="U2835" s="40"/>
      <c r="V2835" s="14"/>
      <c r="X2835" s="40"/>
      <c r="Y2835" s="14"/>
    </row>
    <row r="2836" spans="18:25" x14ac:dyDescent="0.35">
      <c r="R2836" s="39"/>
      <c r="S2836" s="14"/>
      <c r="U2836" s="40"/>
      <c r="V2836" s="14"/>
      <c r="X2836" s="40"/>
      <c r="Y2836" s="14"/>
    </row>
    <row r="2837" spans="18:25" x14ac:dyDescent="0.35">
      <c r="R2837" s="39"/>
      <c r="S2837" s="14"/>
      <c r="U2837" s="40"/>
      <c r="V2837" s="14"/>
      <c r="X2837" s="40"/>
      <c r="Y2837" s="14"/>
    </row>
    <row r="2838" spans="18:25" x14ac:dyDescent="0.35">
      <c r="R2838" s="39"/>
      <c r="S2838" s="14"/>
      <c r="U2838" s="40"/>
      <c r="V2838" s="14"/>
      <c r="X2838" s="40"/>
      <c r="Y2838" s="14"/>
    </row>
    <row r="2839" spans="18:25" x14ac:dyDescent="0.35">
      <c r="R2839" s="39"/>
      <c r="S2839" s="14"/>
      <c r="U2839" s="40"/>
      <c r="V2839" s="14"/>
      <c r="X2839" s="40"/>
      <c r="Y2839" s="14"/>
    </row>
    <row r="2840" spans="18:25" x14ac:dyDescent="0.35">
      <c r="R2840" s="39"/>
      <c r="S2840" s="14"/>
      <c r="U2840" s="40"/>
      <c r="V2840" s="14"/>
      <c r="X2840" s="40"/>
      <c r="Y2840" s="14"/>
    </row>
    <row r="2841" spans="18:25" x14ac:dyDescent="0.35">
      <c r="R2841" s="39"/>
      <c r="S2841" s="14"/>
      <c r="U2841" s="40"/>
      <c r="V2841" s="14"/>
      <c r="X2841" s="40"/>
      <c r="Y2841" s="14"/>
    </row>
    <row r="2842" spans="18:25" x14ac:dyDescent="0.35">
      <c r="R2842" s="39"/>
      <c r="S2842" s="14"/>
      <c r="U2842" s="40"/>
      <c r="V2842" s="14"/>
      <c r="X2842" s="40"/>
      <c r="Y2842" s="14"/>
    </row>
    <row r="2843" spans="18:25" x14ac:dyDescent="0.35">
      <c r="R2843" s="39"/>
      <c r="S2843" s="14"/>
      <c r="U2843" s="40"/>
      <c r="V2843" s="14"/>
      <c r="X2843" s="40"/>
      <c r="Y2843" s="14"/>
    </row>
    <row r="2844" spans="18:25" x14ac:dyDescent="0.35">
      <c r="R2844" s="39"/>
      <c r="S2844" s="14"/>
      <c r="U2844" s="40"/>
      <c r="V2844" s="14"/>
      <c r="X2844" s="40"/>
      <c r="Y2844" s="14"/>
    </row>
    <row r="2845" spans="18:25" x14ac:dyDescent="0.35">
      <c r="R2845" s="39"/>
      <c r="S2845" s="14"/>
      <c r="U2845" s="40"/>
      <c r="V2845" s="14"/>
      <c r="X2845" s="40"/>
      <c r="Y2845" s="14"/>
    </row>
    <row r="2846" spans="18:25" x14ac:dyDescent="0.35">
      <c r="R2846" s="39"/>
      <c r="S2846" s="14"/>
      <c r="U2846" s="40"/>
      <c r="V2846" s="14"/>
      <c r="X2846" s="40"/>
      <c r="Y2846" s="14"/>
    </row>
    <row r="2847" spans="18:25" x14ac:dyDescent="0.35">
      <c r="R2847" s="39"/>
      <c r="S2847" s="14"/>
      <c r="U2847" s="40"/>
      <c r="V2847" s="14"/>
      <c r="X2847" s="40"/>
      <c r="Y2847" s="14"/>
    </row>
    <row r="2848" spans="18:25" x14ac:dyDescent="0.35">
      <c r="R2848" s="39"/>
      <c r="S2848" s="14"/>
      <c r="U2848" s="40"/>
      <c r="V2848" s="14"/>
      <c r="X2848" s="40"/>
      <c r="Y2848" s="14"/>
    </row>
    <row r="2849" spans="18:25" x14ac:dyDescent="0.35">
      <c r="R2849" s="39"/>
      <c r="S2849" s="14"/>
      <c r="U2849" s="40"/>
      <c r="V2849" s="14"/>
      <c r="X2849" s="40"/>
      <c r="Y2849" s="14"/>
    </row>
    <row r="2850" spans="18:25" x14ac:dyDescent="0.35">
      <c r="R2850" s="39"/>
      <c r="S2850" s="14"/>
      <c r="U2850" s="40"/>
      <c r="V2850" s="14"/>
      <c r="X2850" s="40"/>
      <c r="Y2850" s="14"/>
    </row>
    <row r="2851" spans="18:25" x14ac:dyDescent="0.35">
      <c r="R2851" s="39"/>
      <c r="S2851" s="14"/>
      <c r="U2851" s="40"/>
      <c r="V2851" s="14"/>
      <c r="X2851" s="40"/>
      <c r="Y2851" s="14"/>
    </row>
    <row r="2852" spans="18:25" x14ac:dyDescent="0.35">
      <c r="R2852" s="39"/>
      <c r="S2852" s="14"/>
      <c r="U2852" s="40"/>
      <c r="V2852" s="14"/>
      <c r="X2852" s="40"/>
      <c r="Y2852" s="14"/>
    </row>
    <row r="2853" spans="18:25" x14ac:dyDescent="0.35">
      <c r="R2853" s="39"/>
      <c r="S2853" s="14"/>
      <c r="U2853" s="40"/>
      <c r="V2853" s="14"/>
      <c r="X2853" s="40"/>
      <c r="Y2853" s="14"/>
    </row>
    <row r="2854" spans="18:25" x14ac:dyDescent="0.35">
      <c r="R2854" s="39"/>
      <c r="S2854" s="14"/>
      <c r="U2854" s="40"/>
      <c r="V2854" s="14"/>
      <c r="X2854" s="40"/>
      <c r="Y2854" s="14"/>
    </row>
    <row r="2855" spans="18:25" x14ac:dyDescent="0.35">
      <c r="R2855" s="39"/>
      <c r="S2855" s="14"/>
      <c r="U2855" s="40"/>
      <c r="V2855" s="14"/>
      <c r="X2855" s="40"/>
      <c r="Y2855" s="14"/>
    </row>
    <row r="2856" spans="18:25" x14ac:dyDescent="0.35">
      <c r="R2856" s="39"/>
      <c r="S2856" s="14"/>
      <c r="U2856" s="40"/>
      <c r="V2856" s="14"/>
      <c r="X2856" s="40"/>
      <c r="Y2856" s="14"/>
    </row>
    <row r="2857" spans="18:25" x14ac:dyDescent="0.35">
      <c r="R2857" s="39"/>
      <c r="S2857" s="14"/>
      <c r="U2857" s="40"/>
      <c r="V2857" s="14"/>
      <c r="X2857" s="40"/>
      <c r="Y2857" s="14"/>
    </row>
    <row r="2858" spans="18:25" x14ac:dyDescent="0.35">
      <c r="R2858" s="39"/>
      <c r="S2858" s="14"/>
      <c r="U2858" s="40"/>
      <c r="V2858" s="14"/>
      <c r="X2858" s="40"/>
      <c r="Y2858" s="14"/>
    </row>
    <row r="2859" spans="18:25" x14ac:dyDescent="0.35">
      <c r="R2859" s="39"/>
      <c r="S2859" s="14"/>
      <c r="U2859" s="40"/>
      <c r="V2859" s="14"/>
      <c r="X2859" s="40"/>
      <c r="Y2859" s="14"/>
    </row>
    <row r="2860" spans="18:25" x14ac:dyDescent="0.35">
      <c r="R2860" s="39"/>
      <c r="S2860" s="14"/>
      <c r="U2860" s="40"/>
      <c r="V2860" s="14"/>
      <c r="X2860" s="40"/>
      <c r="Y2860" s="14"/>
    </row>
    <row r="2861" spans="18:25" x14ac:dyDescent="0.35">
      <c r="R2861" s="39"/>
      <c r="S2861" s="14"/>
      <c r="U2861" s="40"/>
      <c r="V2861" s="14"/>
      <c r="X2861" s="40"/>
      <c r="Y2861" s="14"/>
    </row>
    <row r="2862" spans="18:25" x14ac:dyDescent="0.35">
      <c r="R2862" s="39"/>
      <c r="S2862" s="14"/>
      <c r="U2862" s="40"/>
      <c r="V2862" s="14"/>
      <c r="X2862" s="40"/>
      <c r="Y2862" s="14"/>
    </row>
    <row r="2863" spans="18:25" x14ac:dyDescent="0.35">
      <c r="R2863" s="39"/>
      <c r="S2863" s="14"/>
      <c r="U2863" s="40"/>
      <c r="V2863" s="14"/>
      <c r="X2863" s="40"/>
      <c r="Y2863" s="14"/>
    </row>
    <row r="2864" spans="18:25" x14ac:dyDescent="0.35">
      <c r="R2864" s="39"/>
      <c r="S2864" s="14"/>
      <c r="U2864" s="40"/>
      <c r="V2864" s="14"/>
      <c r="X2864" s="40"/>
      <c r="Y2864" s="14"/>
    </row>
    <row r="2865" spans="18:25" x14ac:dyDescent="0.35">
      <c r="R2865" s="39"/>
      <c r="S2865" s="14"/>
      <c r="U2865" s="40"/>
      <c r="V2865" s="14"/>
      <c r="X2865" s="40"/>
      <c r="Y2865" s="14"/>
    </row>
    <row r="2866" spans="18:25" x14ac:dyDescent="0.35">
      <c r="R2866" s="39"/>
      <c r="S2866" s="14"/>
      <c r="U2866" s="40"/>
      <c r="V2866" s="14"/>
      <c r="X2866" s="40"/>
      <c r="Y2866" s="14"/>
    </row>
    <row r="2867" spans="18:25" x14ac:dyDescent="0.35">
      <c r="R2867" s="39"/>
      <c r="S2867" s="14"/>
      <c r="U2867" s="40"/>
      <c r="V2867" s="14"/>
      <c r="X2867" s="40"/>
      <c r="Y2867" s="14"/>
    </row>
    <row r="2868" spans="18:25" x14ac:dyDescent="0.35">
      <c r="R2868" s="39"/>
      <c r="S2868" s="14"/>
      <c r="U2868" s="40"/>
      <c r="V2868" s="14"/>
      <c r="X2868" s="40"/>
      <c r="Y2868" s="14"/>
    </row>
    <row r="2869" spans="18:25" x14ac:dyDescent="0.35">
      <c r="R2869" s="39"/>
      <c r="S2869" s="14"/>
      <c r="U2869" s="40"/>
      <c r="V2869" s="14"/>
      <c r="X2869" s="40"/>
      <c r="Y2869" s="14"/>
    </row>
    <row r="2870" spans="18:25" x14ac:dyDescent="0.35">
      <c r="R2870" s="39"/>
      <c r="S2870" s="14"/>
      <c r="U2870" s="40"/>
      <c r="V2870" s="14"/>
      <c r="X2870" s="40"/>
      <c r="Y2870" s="14"/>
    </row>
    <row r="2871" spans="18:25" x14ac:dyDescent="0.35">
      <c r="R2871" s="39"/>
      <c r="S2871" s="14"/>
      <c r="U2871" s="40"/>
      <c r="V2871" s="14"/>
      <c r="X2871" s="40"/>
      <c r="Y2871" s="14"/>
    </row>
    <row r="2872" spans="18:25" x14ac:dyDescent="0.35">
      <c r="R2872" s="39"/>
      <c r="S2872" s="14"/>
      <c r="U2872" s="40"/>
      <c r="V2872" s="14"/>
      <c r="X2872" s="40"/>
      <c r="Y2872" s="14"/>
    </row>
    <row r="2873" spans="18:25" x14ac:dyDescent="0.35">
      <c r="R2873" s="39"/>
      <c r="S2873" s="14"/>
      <c r="U2873" s="40"/>
      <c r="V2873" s="14"/>
      <c r="X2873" s="40"/>
      <c r="Y2873" s="14"/>
    </row>
    <row r="2874" spans="18:25" x14ac:dyDescent="0.35">
      <c r="R2874" s="39"/>
      <c r="S2874" s="14"/>
      <c r="U2874" s="40"/>
      <c r="V2874" s="14"/>
      <c r="X2874" s="40"/>
      <c r="Y2874" s="14"/>
    </row>
    <row r="2875" spans="18:25" x14ac:dyDescent="0.35">
      <c r="R2875" s="39"/>
      <c r="S2875" s="14"/>
      <c r="U2875" s="40"/>
      <c r="V2875" s="14"/>
      <c r="X2875" s="40"/>
      <c r="Y2875" s="14"/>
    </row>
    <row r="2876" spans="18:25" x14ac:dyDescent="0.35">
      <c r="R2876" s="39"/>
      <c r="S2876" s="14"/>
      <c r="U2876" s="40"/>
      <c r="V2876" s="14"/>
      <c r="X2876" s="40"/>
      <c r="Y2876" s="14"/>
    </row>
    <row r="2877" spans="18:25" x14ac:dyDescent="0.35">
      <c r="R2877" s="39"/>
      <c r="S2877" s="14"/>
      <c r="U2877" s="40"/>
      <c r="V2877" s="14"/>
      <c r="X2877" s="40"/>
      <c r="Y2877" s="14"/>
    </row>
    <row r="2878" spans="18:25" x14ac:dyDescent="0.35">
      <c r="R2878" s="39"/>
      <c r="S2878" s="14"/>
      <c r="U2878" s="40"/>
      <c r="V2878" s="14"/>
      <c r="X2878" s="40"/>
      <c r="Y2878" s="14"/>
    </row>
    <row r="2879" spans="18:25" x14ac:dyDescent="0.35">
      <c r="R2879" s="39"/>
      <c r="S2879" s="14"/>
      <c r="U2879" s="40"/>
      <c r="V2879" s="14"/>
      <c r="X2879" s="40"/>
      <c r="Y2879" s="14"/>
    </row>
    <row r="2880" spans="18:25" x14ac:dyDescent="0.35">
      <c r="R2880" s="39"/>
      <c r="S2880" s="14"/>
      <c r="U2880" s="40"/>
      <c r="V2880" s="14"/>
      <c r="X2880" s="40"/>
      <c r="Y2880" s="14"/>
    </row>
    <row r="2881" spans="18:25" x14ac:dyDescent="0.35">
      <c r="R2881" s="39"/>
      <c r="S2881" s="14"/>
      <c r="U2881" s="40"/>
      <c r="V2881" s="14"/>
      <c r="X2881" s="40"/>
      <c r="Y2881" s="14"/>
    </row>
    <row r="2882" spans="18:25" x14ac:dyDescent="0.35">
      <c r="R2882" s="39"/>
      <c r="S2882" s="14"/>
      <c r="U2882" s="40"/>
      <c r="V2882" s="14"/>
      <c r="X2882" s="40"/>
      <c r="Y2882" s="14"/>
    </row>
    <row r="2883" spans="18:25" x14ac:dyDescent="0.35">
      <c r="R2883" s="39"/>
      <c r="S2883" s="14"/>
      <c r="U2883" s="40"/>
      <c r="V2883" s="14"/>
      <c r="X2883" s="40"/>
      <c r="Y2883" s="14"/>
    </row>
    <row r="2884" spans="18:25" x14ac:dyDescent="0.35">
      <c r="R2884" s="39"/>
      <c r="S2884" s="14"/>
      <c r="U2884" s="40"/>
      <c r="V2884" s="14"/>
      <c r="X2884" s="40"/>
      <c r="Y2884" s="14"/>
    </row>
    <row r="2885" spans="18:25" x14ac:dyDescent="0.35">
      <c r="R2885" s="39"/>
      <c r="S2885" s="14"/>
      <c r="U2885" s="40"/>
      <c r="V2885" s="14"/>
      <c r="X2885" s="40"/>
      <c r="Y2885" s="14"/>
    </row>
    <row r="2886" spans="18:25" x14ac:dyDescent="0.35">
      <c r="R2886" s="39"/>
      <c r="S2886" s="14"/>
      <c r="U2886" s="40"/>
      <c r="V2886" s="14"/>
      <c r="X2886" s="40"/>
      <c r="Y2886" s="14"/>
    </row>
    <row r="2887" spans="18:25" x14ac:dyDescent="0.35">
      <c r="R2887" s="39"/>
      <c r="S2887" s="14"/>
      <c r="U2887" s="40"/>
      <c r="V2887" s="14"/>
      <c r="X2887" s="40"/>
      <c r="Y2887" s="14"/>
    </row>
    <row r="2888" spans="18:25" x14ac:dyDescent="0.35">
      <c r="R2888" s="39"/>
      <c r="S2888" s="14"/>
      <c r="U2888" s="40"/>
      <c r="V2888" s="14"/>
      <c r="X2888" s="40"/>
      <c r="Y2888" s="14"/>
    </row>
    <row r="2889" spans="18:25" x14ac:dyDescent="0.35">
      <c r="R2889" s="39"/>
      <c r="S2889" s="14"/>
      <c r="U2889" s="40"/>
      <c r="V2889" s="14"/>
      <c r="X2889" s="40"/>
      <c r="Y2889" s="14"/>
    </row>
    <row r="2890" spans="18:25" x14ac:dyDescent="0.35">
      <c r="R2890" s="39"/>
      <c r="S2890" s="14"/>
      <c r="U2890" s="40"/>
      <c r="V2890" s="14"/>
      <c r="X2890" s="40"/>
      <c r="Y2890" s="14"/>
    </row>
    <row r="2891" spans="18:25" x14ac:dyDescent="0.35">
      <c r="R2891" s="39"/>
      <c r="S2891" s="14"/>
      <c r="U2891" s="40"/>
      <c r="V2891" s="14"/>
      <c r="X2891" s="40"/>
      <c r="Y2891" s="14"/>
    </row>
    <row r="2892" spans="18:25" x14ac:dyDescent="0.35">
      <c r="R2892" s="39"/>
      <c r="S2892" s="14"/>
      <c r="U2892" s="40"/>
      <c r="V2892" s="14"/>
      <c r="X2892" s="40"/>
      <c r="Y2892" s="14"/>
    </row>
    <row r="2893" spans="18:25" x14ac:dyDescent="0.35">
      <c r="R2893" s="39"/>
      <c r="S2893" s="14"/>
      <c r="U2893" s="40"/>
      <c r="V2893" s="14"/>
      <c r="X2893" s="40"/>
      <c r="Y2893" s="14"/>
    </row>
    <row r="2894" spans="18:25" x14ac:dyDescent="0.35">
      <c r="R2894" s="39"/>
      <c r="S2894" s="14"/>
      <c r="U2894" s="40"/>
      <c r="V2894" s="14"/>
      <c r="X2894" s="40"/>
      <c r="Y2894" s="14"/>
    </row>
    <row r="2895" spans="18:25" x14ac:dyDescent="0.35">
      <c r="R2895" s="39"/>
      <c r="S2895" s="14"/>
      <c r="U2895" s="40"/>
      <c r="V2895" s="14"/>
      <c r="X2895" s="40"/>
      <c r="Y2895" s="14"/>
    </row>
    <row r="2896" spans="18:25" x14ac:dyDescent="0.35">
      <c r="R2896" s="39"/>
      <c r="S2896" s="14"/>
      <c r="U2896" s="40"/>
      <c r="V2896" s="14"/>
      <c r="X2896" s="40"/>
      <c r="Y2896" s="14"/>
    </row>
    <row r="2897" spans="18:25" x14ac:dyDescent="0.35">
      <c r="R2897" s="39"/>
      <c r="S2897" s="14"/>
      <c r="U2897" s="40"/>
      <c r="V2897" s="14"/>
      <c r="X2897" s="40"/>
      <c r="Y2897" s="14"/>
    </row>
    <row r="2898" spans="18:25" x14ac:dyDescent="0.35">
      <c r="R2898" s="39"/>
      <c r="S2898" s="14"/>
      <c r="U2898" s="40"/>
      <c r="V2898" s="14"/>
      <c r="X2898" s="40"/>
      <c r="Y2898" s="14"/>
    </row>
    <row r="2899" spans="18:25" x14ac:dyDescent="0.35">
      <c r="R2899" s="39"/>
      <c r="S2899" s="14"/>
      <c r="U2899" s="40"/>
      <c r="V2899" s="14"/>
      <c r="X2899" s="40"/>
      <c r="Y2899" s="14"/>
    </row>
    <row r="2900" spans="18:25" x14ac:dyDescent="0.35">
      <c r="R2900" s="39"/>
      <c r="S2900" s="14"/>
      <c r="U2900" s="40"/>
      <c r="V2900" s="14"/>
      <c r="X2900" s="40"/>
      <c r="Y2900" s="14"/>
    </row>
    <row r="2901" spans="18:25" x14ac:dyDescent="0.35">
      <c r="R2901" s="39"/>
      <c r="S2901" s="14"/>
      <c r="U2901" s="40"/>
      <c r="V2901" s="14"/>
      <c r="X2901" s="40"/>
      <c r="Y2901" s="14"/>
    </row>
    <row r="2902" spans="18:25" x14ac:dyDescent="0.35">
      <c r="R2902" s="39"/>
      <c r="S2902" s="14"/>
      <c r="U2902" s="40"/>
      <c r="V2902" s="14"/>
      <c r="X2902" s="40"/>
      <c r="Y2902" s="14"/>
    </row>
    <row r="2903" spans="18:25" x14ac:dyDescent="0.35">
      <c r="R2903" s="39"/>
      <c r="S2903" s="14"/>
      <c r="U2903" s="40"/>
      <c r="V2903" s="14"/>
      <c r="X2903" s="40"/>
      <c r="Y2903" s="14"/>
    </row>
    <row r="2904" spans="18:25" x14ac:dyDescent="0.35">
      <c r="R2904" s="39"/>
      <c r="S2904" s="14"/>
      <c r="U2904" s="40"/>
      <c r="V2904" s="14"/>
      <c r="X2904" s="40"/>
      <c r="Y2904" s="14"/>
    </row>
    <row r="2905" spans="18:25" x14ac:dyDescent="0.35">
      <c r="R2905" s="39"/>
      <c r="S2905" s="14"/>
      <c r="U2905" s="40"/>
      <c r="V2905" s="14"/>
      <c r="X2905" s="40"/>
      <c r="Y2905" s="14"/>
    </row>
    <row r="2906" spans="18:25" x14ac:dyDescent="0.35">
      <c r="R2906" s="39"/>
      <c r="S2906" s="14"/>
      <c r="U2906" s="40"/>
      <c r="V2906" s="14"/>
      <c r="X2906" s="40"/>
      <c r="Y2906" s="14"/>
    </row>
    <row r="2907" spans="18:25" x14ac:dyDescent="0.35">
      <c r="R2907" s="39"/>
      <c r="S2907" s="14"/>
      <c r="U2907" s="40"/>
      <c r="V2907" s="14"/>
      <c r="X2907" s="40"/>
      <c r="Y2907" s="14"/>
    </row>
    <row r="2908" spans="18:25" x14ac:dyDescent="0.35">
      <c r="R2908" s="39"/>
      <c r="S2908" s="14"/>
      <c r="U2908" s="40"/>
      <c r="V2908" s="14"/>
      <c r="X2908" s="40"/>
      <c r="Y2908" s="14"/>
    </row>
    <row r="2909" spans="18:25" x14ac:dyDescent="0.35">
      <c r="R2909" s="39"/>
      <c r="S2909" s="14"/>
      <c r="U2909" s="40"/>
      <c r="V2909" s="14"/>
      <c r="X2909" s="40"/>
      <c r="Y2909" s="14"/>
    </row>
    <row r="2910" spans="18:25" x14ac:dyDescent="0.35">
      <c r="R2910" s="39"/>
      <c r="S2910" s="14"/>
      <c r="U2910" s="40"/>
      <c r="V2910" s="14"/>
      <c r="X2910" s="40"/>
      <c r="Y2910" s="14"/>
    </row>
    <row r="2911" spans="18:25" x14ac:dyDescent="0.35">
      <c r="R2911" s="39"/>
      <c r="S2911" s="14"/>
      <c r="U2911" s="40"/>
      <c r="V2911" s="14"/>
      <c r="X2911" s="40"/>
      <c r="Y2911" s="14"/>
    </row>
    <row r="2912" spans="18:25" x14ac:dyDescent="0.35">
      <c r="R2912" s="39"/>
      <c r="S2912" s="14"/>
      <c r="U2912" s="40"/>
      <c r="V2912" s="14"/>
      <c r="X2912" s="40"/>
      <c r="Y2912" s="14"/>
    </row>
    <row r="2913" spans="18:25" x14ac:dyDescent="0.35">
      <c r="R2913" s="39"/>
      <c r="S2913" s="14"/>
      <c r="U2913" s="40"/>
      <c r="V2913" s="14"/>
      <c r="X2913" s="40"/>
      <c r="Y2913" s="14"/>
    </row>
    <row r="2914" spans="18:25" x14ac:dyDescent="0.35">
      <c r="R2914" s="39"/>
      <c r="S2914" s="14"/>
      <c r="U2914" s="40"/>
      <c r="V2914" s="14"/>
      <c r="X2914" s="40"/>
      <c r="Y2914" s="14"/>
    </row>
    <row r="2915" spans="18:25" x14ac:dyDescent="0.35">
      <c r="R2915" s="39"/>
      <c r="S2915" s="14"/>
      <c r="U2915" s="40"/>
      <c r="V2915" s="14"/>
      <c r="X2915" s="40"/>
      <c r="Y2915" s="14"/>
    </row>
    <row r="2916" spans="18:25" x14ac:dyDescent="0.35">
      <c r="R2916" s="39"/>
      <c r="S2916" s="14"/>
      <c r="U2916" s="40"/>
      <c r="V2916" s="14"/>
      <c r="X2916" s="40"/>
      <c r="Y2916" s="14"/>
    </row>
    <row r="2917" spans="18:25" x14ac:dyDescent="0.35">
      <c r="R2917" s="39"/>
      <c r="S2917" s="14"/>
      <c r="U2917" s="40"/>
      <c r="V2917" s="14"/>
      <c r="X2917" s="40"/>
      <c r="Y2917" s="14"/>
    </row>
    <row r="2918" spans="18:25" x14ac:dyDescent="0.35">
      <c r="R2918" s="39"/>
      <c r="S2918" s="14"/>
      <c r="U2918" s="40"/>
      <c r="V2918" s="14"/>
      <c r="X2918" s="40"/>
      <c r="Y2918" s="14"/>
    </row>
    <row r="2919" spans="18:25" x14ac:dyDescent="0.35">
      <c r="R2919" s="39"/>
      <c r="S2919" s="14"/>
      <c r="U2919" s="40"/>
      <c r="V2919" s="14"/>
      <c r="X2919" s="40"/>
      <c r="Y2919" s="14"/>
    </row>
    <row r="2920" spans="18:25" x14ac:dyDescent="0.35">
      <c r="R2920" s="39"/>
      <c r="S2920" s="14"/>
      <c r="U2920" s="40"/>
      <c r="V2920" s="14"/>
      <c r="X2920" s="40"/>
      <c r="Y2920" s="14"/>
    </row>
    <row r="2921" spans="18:25" x14ac:dyDescent="0.35">
      <c r="R2921" s="39"/>
      <c r="S2921" s="14"/>
      <c r="U2921" s="40"/>
      <c r="V2921" s="14"/>
      <c r="X2921" s="40"/>
      <c r="Y2921" s="14"/>
    </row>
    <row r="2922" spans="18:25" x14ac:dyDescent="0.35">
      <c r="R2922" s="39"/>
      <c r="S2922" s="14"/>
      <c r="U2922" s="40"/>
      <c r="V2922" s="14"/>
      <c r="X2922" s="40"/>
      <c r="Y2922" s="14"/>
    </row>
    <row r="2923" spans="18:25" x14ac:dyDescent="0.35">
      <c r="R2923" s="39"/>
      <c r="S2923" s="14"/>
      <c r="U2923" s="40"/>
      <c r="V2923" s="14"/>
      <c r="X2923" s="40"/>
      <c r="Y2923" s="14"/>
    </row>
    <row r="2924" spans="18:25" x14ac:dyDescent="0.35">
      <c r="R2924" s="39"/>
      <c r="S2924" s="14"/>
      <c r="U2924" s="40"/>
      <c r="V2924" s="14"/>
      <c r="X2924" s="40"/>
      <c r="Y2924" s="14"/>
    </row>
    <row r="2925" spans="18:25" x14ac:dyDescent="0.35">
      <c r="R2925" s="39"/>
      <c r="S2925" s="14"/>
      <c r="U2925" s="40"/>
      <c r="V2925" s="14"/>
      <c r="X2925" s="40"/>
      <c r="Y2925" s="14"/>
    </row>
    <row r="2926" spans="18:25" x14ac:dyDescent="0.35">
      <c r="R2926" s="39"/>
      <c r="S2926" s="14"/>
      <c r="U2926" s="40"/>
      <c r="V2926" s="14"/>
      <c r="X2926" s="40"/>
      <c r="Y2926" s="14"/>
    </row>
    <row r="2927" spans="18:25" x14ac:dyDescent="0.35">
      <c r="R2927" s="39"/>
      <c r="S2927" s="14"/>
      <c r="U2927" s="40"/>
      <c r="V2927" s="14"/>
      <c r="X2927" s="40"/>
      <c r="Y2927" s="14"/>
    </row>
    <row r="2928" spans="18:25" x14ac:dyDescent="0.35">
      <c r="R2928" s="39"/>
      <c r="S2928" s="14"/>
      <c r="U2928" s="40"/>
      <c r="V2928" s="14"/>
      <c r="X2928" s="40"/>
      <c r="Y2928" s="14"/>
    </row>
    <row r="2929" spans="18:25" x14ac:dyDescent="0.35">
      <c r="R2929" s="39"/>
      <c r="S2929" s="14"/>
      <c r="U2929" s="40"/>
      <c r="V2929" s="14"/>
      <c r="X2929" s="40"/>
      <c r="Y2929" s="14"/>
    </row>
    <row r="2930" spans="18:25" x14ac:dyDescent="0.35">
      <c r="R2930" s="39"/>
      <c r="S2930" s="14"/>
      <c r="U2930" s="40"/>
      <c r="V2930" s="14"/>
      <c r="X2930" s="40"/>
      <c r="Y2930" s="14"/>
    </row>
    <row r="2931" spans="18:25" x14ac:dyDescent="0.35">
      <c r="R2931" s="39"/>
      <c r="S2931" s="14"/>
      <c r="U2931" s="40"/>
      <c r="V2931" s="14"/>
      <c r="X2931" s="40"/>
      <c r="Y2931" s="14"/>
    </row>
    <row r="2932" spans="18:25" x14ac:dyDescent="0.35">
      <c r="R2932" s="39"/>
      <c r="S2932" s="14"/>
      <c r="U2932" s="40"/>
      <c r="V2932" s="14"/>
      <c r="X2932" s="40"/>
      <c r="Y2932" s="14"/>
    </row>
    <row r="2933" spans="18:25" x14ac:dyDescent="0.35">
      <c r="R2933" s="39"/>
      <c r="S2933" s="14"/>
      <c r="U2933" s="40"/>
      <c r="V2933" s="14"/>
      <c r="X2933" s="40"/>
      <c r="Y2933" s="14"/>
    </row>
    <row r="2934" spans="18:25" x14ac:dyDescent="0.35">
      <c r="R2934" s="39"/>
      <c r="S2934" s="14"/>
      <c r="U2934" s="40"/>
      <c r="V2934" s="14"/>
      <c r="X2934" s="40"/>
      <c r="Y2934" s="14"/>
    </row>
    <row r="2935" spans="18:25" x14ac:dyDescent="0.35">
      <c r="R2935" s="39"/>
      <c r="S2935" s="14"/>
      <c r="U2935" s="40"/>
      <c r="V2935" s="14"/>
      <c r="X2935" s="40"/>
      <c r="Y2935" s="14"/>
    </row>
    <row r="2936" spans="18:25" x14ac:dyDescent="0.35">
      <c r="R2936" s="39"/>
      <c r="S2936" s="14"/>
      <c r="U2936" s="40"/>
      <c r="V2936" s="14"/>
      <c r="X2936" s="40"/>
      <c r="Y2936" s="14"/>
    </row>
    <row r="2937" spans="18:25" x14ac:dyDescent="0.35">
      <c r="R2937" s="39"/>
      <c r="S2937" s="14"/>
      <c r="U2937" s="40"/>
      <c r="V2937" s="14"/>
      <c r="X2937" s="40"/>
      <c r="Y2937" s="14"/>
    </row>
    <row r="2938" spans="18:25" x14ac:dyDescent="0.35">
      <c r="R2938" s="39"/>
      <c r="S2938" s="14"/>
      <c r="U2938" s="40"/>
      <c r="V2938" s="14"/>
      <c r="X2938" s="40"/>
      <c r="Y2938" s="14"/>
    </row>
    <row r="2939" spans="18:25" x14ac:dyDescent="0.35">
      <c r="R2939" s="39"/>
      <c r="S2939" s="14"/>
      <c r="U2939" s="40"/>
      <c r="V2939" s="14"/>
      <c r="X2939" s="40"/>
      <c r="Y2939" s="14"/>
    </row>
    <row r="2940" spans="18:25" x14ac:dyDescent="0.35">
      <c r="R2940" s="39"/>
      <c r="S2940" s="14"/>
      <c r="U2940" s="40"/>
      <c r="V2940" s="14"/>
      <c r="X2940" s="40"/>
      <c r="Y2940" s="14"/>
    </row>
    <row r="2941" spans="18:25" x14ac:dyDescent="0.35">
      <c r="R2941" s="39"/>
      <c r="S2941" s="14"/>
      <c r="U2941" s="40"/>
      <c r="V2941" s="14"/>
      <c r="X2941" s="40"/>
      <c r="Y2941" s="14"/>
    </row>
    <row r="2942" spans="18:25" x14ac:dyDescent="0.35">
      <c r="R2942" s="39"/>
      <c r="S2942" s="14"/>
      <c r="U2942" s="40"/>
      <c r="V2942" s="14"/>
      <c r="X2942" s="40"/>
      <c r="Y2942" s="14"/>
    </row>
    <row r="2943" spans="18:25" x14ac:dyDescent="0.35">
      <c r="R2943" s="39"/>
      <c r="S2943" s="14"/>
      <c r="U2943" s="40"/>
      <c r="V2943" s="14"/>
      <c r="X2943" s="40"/>
      <c r="Y2943" s="14"/>
    </row>
    <row r="2944" spans="18:25" x14ac:dyDescent="0.35">
      <c r="R2944" s="39"/>
      <c r="S2944" s="14"/>
      <c r="U2944" s="40"/>
      <c r="V2944" s="14"/>
      <c r="X2944" s="40"/>
      <c r="Y2944" s="14"/>
    </row>
    <row r="2945" spans="18:25" x14ac:dyDescent="0.35">
      <c r="R2945" s="39"/>
      <c r="S2945" s="14"/>
      <c r="U2945" s="40"/>
      <c r="V2945" s="14"/>
      <c r="X2945" s="40"/>
      <c r="Y2945" s="14"/>
    </row>
    <row r="2946" spans="18:25" x14ac:dyDescent="0.35">
      <c r="R2946" s="39"/>
      <c r="S2946" s="14"/>
      <c r="U2946" s="40"/>
      <c r="V2946" s="14"/>
      <c r="X2946" s="40"/>
      <c r="Y2946" s="14"/>
    </row>
    <row r="2947" spans="18:25" x14ac:dyDescent="0.35">
      <c r="R2947" s="39"/>
      <c r="S2947" s="14"/>
      <c r="U2947" s="40"/>
      <c r="V2947" s="14"/>
      <c r="X2947" s="40"/>
      <c r="Y2947" s="14"/>
    </row>
    <row r="2948" spans="18:25" x14ac:dyDescent="0.35">
      <c r="R2948" s="39"/>
      <c r="S2948" s="14"/>
      <c r="U2948" s="40"/>
      <c r="V2948" s="14"/>
      <c r="X2948" s="40"/>
      <c r="Y2948" s="14"/>
    </row>
    <row r="2949" spans="18:25" x14ac:dyDescent="0.35">
      <c r="R2949" s="39"/>
      <c r="S2949" s="14"/>
      <c r="U2949" s="40"/>
      <c r="V2949" s="14"/>
      <c r="X2949" s="40"/>
      <c r="Y2949" s="14"/>
    </row>
    <row r="2950" spans="18:25" x14ac:dyDescent="0.35">
      <c r="R2950" s="39"/>
      <c r="S2950" s="14"/>
      <c r="U2950" s="40"/>
      <c r="V2950" s="14"/>
      <c r="X2950" s="40"/>
      <c r="Y2950" s="14"/>
    </row>
    <row r="2951" spans="18:25" x14ac:dyDescent="0.35">
      <c r="R2951" s="39"/>
      <c r="S2951" s="14"/>
      <c r="U2951" s="40"/>
      <c r="V2951" s="14"/>
      <c r="X2951" s="40"/>
      <c r="Y2951" s="14"/>
    </row>
    <row r="2952" spans="18:25" x14ac:dyDescent="0.35">
      <c r="R2952" s="39"/>
      <c r="S2952" s="14"/>
      <c r="U2952" s="40"/>
      <c r="V2952" s="14"/>
      <c r="X2952" s="40"/>
      <c r="Y2952" s="14"/>
    </row>
    <row r="2953" spans="18:25" x14ac:dyDescent="0.35">
      <c r="R2953" s="39"/>
      <c r="S2953" s="14"/>
      <c r="U2953" s="40"/>
      <c r="V2953" s="14"/>
      <c r="X2953" s="40"/>
      <c r="Y2953" s="14"/>
    </row>
    <row r="2954" spans="18:25" x14ac:dyDescent="0.35">
      <c r="R2954" s="39"/>
      <c r="S2954" s="14"/>
      <c r="U2954" s="40"/>
      <c r="V2954" s="14"/>
      <c r="X2954" s="40"/>
      <c r="Y2954" s="14"/>
    </row>
    <row r="2955" spans="18:25" x14ac:dyDescent="0.35">
      <c r="R2955" s="39"/>
      <c r="S2955" s="14"/>
      <c r="U2955" s="40"/>
      <c r="V2955" s="14"/>
      <c r="X2955" s="40"/>
      <c r="Y2955" s="14"/>
    </row>
    <row r="2956" spans="18:25" x14ac:dyDescent="0.35">
      <c r="R2956" s="39"/>
      <c r="S2956" s="14"/>
      <c r="U2956" s="40"/>
      <c r="V2956" s="14"/>
      <c r="X2956" s="40"/>
      <c r="Y2956" s="14"/>
    </row>
    <row r="2957" spans="18:25" x14ac:dyDescent="0.35">
      <c r="R2957" s="39"/>
      <c r="S2957" s="14"/>
      <c r="U2957" s="40"/>
      <c r="V2957" s="14"/>
      <c r="X2957" s="40"/>
      <c r="Y2957" s="14"/>
    </row>
    <row r="2958" spans="18:25" x14ac:dyDescent="0.35">
      <c r="R2958" s="39"/>
      <c r="S2958" s="14"/>
      <c r="U2958" s="40"/>
      <c r="V2958" s="14"/>
      <c r="X2958" s="40"/>
      <c r="Y2958" s="14"/>
    </row>
    <row r="2959" spans="18:25" x14ac:dyDescent="0.35">
      <c r="R2959" s="39"/>
      <c r="S2959" s="14"/>
      <c r="U2959" s="40"/>
      <c r="V2959" s="14"/>
      <c r="X2959" s="40"/>
      <c r="Y2959" s="14"/>
    </row>
    <row r="2960" spans="18:25" x14ac:dyDescent="0.35">
      <c r="R2960" s="39"/>
      <c r="S2960" s="14"/>
      <c r="U2960" s="40"/>
      <c r="V2960" s="14"/>
      <c r="X2960" s="40"/>
      <c r="Y2960" s="14"/>
    </row>
    <row r="2961" spans="18:25" x14ac:dyDescent="0.35">
      <c r="R2961" s="39"/>
      <c r="S2961" s="14"/>
      <c r="U2961" s="40"/>
      <c r="V2961" s="14"/>
      <c r="X2961" s="40"/>
      <c r="Y2961" s="14"/>
    </row>
    <row r="2962" spans="18:25" x14ac:dyDescent="0.35">
      <c r="R2962" s="39"/>
      <c r="S2962" s="14"/>
      <c r="U2962" s="40"/>
      <c r="V2962" s="14"/>
      <c r="X2962" s="40"/>
      <c r="Y2962" s="14"/>
    </row>
    <row r="2963" spans="18:25" x14ac:dyDescent="0.35">
      <c r="R2963" s="39"/>
      <c r="S2963" s="14"/>
      <c r="U2963" s="40"/>
      <c r="V2963" s="14"/>
      <c r="X2963" s="40"/>
      <c r="Y2963" s="14"/>
    </row>
    <row r="2964" spans="18:25" x14ac:dyDescent="0.35">
      <c r="R2964" s="39"/>
      <c r="S2964" s="14"/>
      <c r="U2964" s="40"/>
      <c r="V2964" s="14"/>
      <c r="X2964" s="40"/>
      <c r="Y2964" s="14"/>
    </row>
    <row r="2965" spans="18:25" x14ac:dyDescent="0.35">
      <c r="R2965" s="39"/>
      <c r="S2965" s="14"/>
      <c r="U2965" s="40"/>
      <c r="V2965" s="14"/>
      <c r="X2965" s="40"/>
      <c r="Y2965" s="14"/>
    </row>
    <row r="2966" spans="18:25" x14ac:dyDescent="0.35">
      <c r="R2966" s="39"/>
      <c r="S2966" s="14"/>
      <c r="U2966" s="40"/>
      <c r="V2966" s="14"/>
      <c r="X2966" s="40"/>
      <c r="Y2966" s="14"/>
    </row>
    <row r="2967" spans="18:25" x14ac:dyDescent="0.35">
      <c r="R2967" s="39"/>
      <c r="S2967" s="14"/>
      <c r="U2967" s="40"/>
      <c r="V2967" s="14"/>
      <c r="X2967" s="40"/>
      <c r="Y2967" s="14"/>
    </row>
    <row r="2968" spans="18:25" x14ac:dyDescent="0.35">
      <c r="R2968" s="39"/>
      <c r="S2968" s="14"/>
      <c r="U2968" s="40"/>
      <c r="V2968" s="14"/>
      <c r="X2968" s="40"/>
      <c r="Y2968" s="14"/>
    </row>
    <row r="2969" spans="18:25" x14ac:dyDescent="0.35">
      <c r="R2969" s="39"/>
      <c r="S2969" s="14"/>
      <c r="U2969" s="40"/>
      <c r="V2969" s="14"/>
      <c r="X2969" s="40"/>
      <c r="Y2969" s="14"/>
    </row>
    <row r="2970" spans="18:25" x14ac:dyDescent="0.35">
      <c r="R2970" s="39"/>
      <c r="S2970" s="14"/>
      <c r="U2970" s="40"/>
      <c r="V2970" s="14"/>
      <c r="X2970" s="40"/>
      <c r="Y2970" s="14"/>
    </row>
    <row r="2971" spans="18:25" x14ac:dyDescent="0.35">
      <c r="R2971" s="39"/>
      <c r="S2971" s="14"/>
      <c r="U2971" s="40"/>
      <c r="V2971" s="14"/>
      <c r="X2971" s="40"/>
      <c r="Y2971" s="14"/>
    </row>
    <row r="2972" spans="18:25" x14ac:dyDescent="0.35">
      <c r="R2972" s="39"/>
      <c r="S2972" s="14"/>
      <c r="U2972" s="40"/>
      <c r="V2972" s="14"/>
      <c r="X2972" s="40"/>
      <c r="Y2972" s="14"/>
    </row>
    <row r="2973" spans="18:25" x14ac:dyDescent="0.35">
      <c r="R2973" s="39"/>
      <c r="S2973" s="14"/>
      <c r="U2973" s="40"/>
      <c r="V2973" s="14"/>
      <c r="X2973" s="40"/>
      <c r="Y2973" s="14"/>
    </row>
    <row r="2974" spans="18:25" x14ac:dyDescent="0.35">
      <c r="R2974" s="39"/>
      <c r="S2974" s="14"/>
      <c r="U2974" s="40"/>
      <c r="V2974" s="14"/>
      <c r="X2974" s="40"/>
      <c r="Y2974" s="14"/>
    </row>
    <row r="2975" spans="18:25" x14ac:dyDescent="0.35">
      <c r="R2975" s="39"/>
      <c r="S2975" s="14"/>
      <c r="U2975" s="40"/>
      <c r="V2975" s="14"/>
      <c r="X2975" s="40"/>
      <c r="Y2975" s="14"/>
    </row>
    <row r="2976" spans="18:25" x14ac:dyDescent="0.35">
      <c r="R2976" s="39"/>
      <c r="S2976" s="14"/>
      <c r="U2976" s="40"/>
      <c r="V2976" s="14"/>
      <c r="X2976" s="40"/>
      <c r="Y2976" s="14"/>
    </row>
    <row r="2977" spans="18:25" x14ac:dyDescent="0.35">
      <c r="R2977" s="39"/>
      <c r="S2977" s="14"/>
      <c r="U2977" s="40"/>
      <c r="V2977" s="14"/>
      <c r="X2977" s="40"/>
      <c r="Y2977" s="14"/>
    </row>
    <row r="2978" spans="18:25" x14ac:dyDescent="0.35">
      <c r="R2978" s="39"/>
      <c r="S2978" s="14"/>
      <c r="U2978" s="40"/>
      <c r="V2978" s="14"/>
      <c r="X2978" s="40"/>
      <c r="Y2978" s="14"/>
    </row>
    <row r="2979" spans="18:25" x14ac:dyDescent="0.35">
      <c r="R2979" s="39"/>
      <c r="S2979" s="14"/>
      <c r="U2979" s="40"/>
      <c r="V2979" s="14"/>
      <c r="X2979" s="40"/>
      <c r="Y2979" s="14"/>
    </row>
    <row r="2980" spans="18:25" x14ac:dyDescent="0.35">
      <c r="R2980" s="39"/>
      <c r="S2980" s="14"/>
      <c r="U2980" s="40"/>
      <c r="V2980" s="14"/>
      <c r="X2980" s="40"/>
      <c r="Y2980" s="14"/>
    </row>
    <row r="2981" spans="18:25" x14ac:dyDescent="0.35">
      <c r="R2981" s="39"/>
      <c r="S2981" s="14"/>
      <c r="U2981" s="40"/>
      <c r="V2981" s="14"/>
      <c r="X2981" s="40"/>
      <c r="Y2981" s="14"/>
    </row>
    <row r="2982" spans="18:25" x14ac:dyDescent="0.35">
      <c r="R2982" s="39"/>
      <c r="S2982" s="14"/>
      <c r="U2982" s="40"/>
      <c r="V2982" s="14"/>
      <c r="X2982" s="40"/>
      <c r="Y2982" s="14"/>
    </row>
    <row r="2983" spans="18:25" x14ac:dyDescent="0.35">
      <c r="R2983" s="39"/>
      <c r="S2983" s="14"/>
      <c r="U2983" s="40"/>
      <c r="V2983" s="14"/>
      <c r="X2983" s="40"/>
      <c r="Y2983" s="14"/>
    </row>
    <row r="2984" spans="18:25" x14ac:dyDescent="0.35">
      <c r="R2984" s="39"/>
      <c r="S2984" s="14"/>
      <c r="U2984" s="40"/>
      <c r="V2984" s="14"/>
      <c r="X2984" s="40"/>
      <c r="Y2984" s="14"/>
    </row>
    <row r="2985" spans="18:25" x14ac:dyDescent="0.35">
      <c r="R2985" s="39"/>
      <c r="S2985" s="14"/>
      <c r="U2985" s="40"/>
      <c r="V2985" s="14"/>
      <c r="X2985" s="40"/>
      <c r="Y2985" s="14"/>
    </row>
    <row r="2986" spans="18:25" x14ac:dyDescent="0.35">
      <c r="R2986" s="39"/>
      <c r="S2986" s="14"/>
      <c r="U2986" s="40"/>
      <c r="V2986" s="14"/>
      <c r="X2986" s="40"/>
      <c r="Y2986" s="14"/>
    </row>
    <row r="2987" spans="18:25" x14ac:dyDescent="0.35">
      <c r="R2987" s="39"/>
      <c r="S2987" s="14"/>
      <c r="U2987" s="40"/>
      <c r="V2987" s="14"/>
      <c r="X2987" s="40"/>
      <c r="Y2987" s="14"/>
    </row>
    <row r="2988" spans="18:25" x14ac:dyDescent="0.35">
      <c r="R2988" s="39"/>
      <c r="S2988" s="14"/>
      <c r="U2988" s="40"/>
      <c r="V2988" s="14"/>
      <c r="X2988" s="40"/>
      <c r="Y2988" s="14"/>
    </row>
    <row r="2989" spans="18:25" x14ac:dyDescent="0.35">
      <c r="R2989" s="39"/>
      <c r="S2989" s="14"/>
      <c r="U2989" s="40"/>
      <c r="V2989" s="14"/>
      <c r="X2989" s="40"/>
      <c r="Y2989" s="14"/>
    </row>
    <row r="2990" spans="18:25" x14ac:dyDescent="0.35">
      <c r="R2990" s="39"/>
      <c r="S2990" s="14"/>
      <c r="U2990" s="40"/>
      <c r="V2990" s="14"/>
      <c r="X2990" s="40"/>
      <c r="Y2990" s="14"/>
    </row>
    <row r="2991" spans="18:25" x14ac:dyDescent="0.35">
      <c r="R2991" s="39"/>
      <c r="S2991" s="14"/>
      <c r="U2991" s="40"/>
      <c r="V2991" s="14"/>
      <c r="X2991" s="40"/>
      <c r="Y2991" s="14"/>
    </row>
    <row r="2992" spans="18:25" x14ac:dyDescent="0.35">
      <c r="R2992" s="39"/>
      <c r="S2992" s="14"/>
      <c r="U2992" s="40"/>
      <c r="V2992" s="14"/>
      <c r="X2992" s="40"/>
      <c r="Y2992" s="14"/>
    </row>
    <row r="2993" spans="18:25" x14ac:dyDescent="0.35">
      <c r="R2993" s="39"/>
      <c r="S2993" s="14"/>
      <c r="U2993" s="40"/>
      <c r="V2993" s="14"/>
      <c r="X2993" s="40"/>
      <c r="Y2993" s="14"/>
    </row>
    <row r="2994" spans="18:25" x14ac:dyDescent="0.35">
      <c r="R2994" s="39"/>
      <c r="S2994" s="14"/>
      <c r="U2994" s="40"/>
      <c r="V2994" s="14"/>
      <c r="X2994" s="40"/>
      <c r="Y2994" s="14"/>
    </row>
    <row r="2995" spans="18:25" x14ac:dyDescent="0.35">
      <c r="R2995" s="39"/>
      <c r="S2995" s="14"/>
      <c r="U2995" s="40"/>
      <c r="V2995" s="14"/>
      <c r="X2995" s="40"/>
      <c r="Y2995" s="14"/>
    </row>
    <row r="2996" spans="18:25" x14ac:dyDescent="0.35">
      <c r="R2996" s="39"/>
      <c r="S2996" s="14"/>
      <c r="U2996" s="40"/>
      <c r="V2996" s="14"/>
      <c r="X2996" s="40"/>
      <c r="Y2996" s="14"/>
    </row>
    <row r="2997" spans="18:25" x14ac:dyDescent="0.35">
      <c r="R2997" s="39"/>
      <c r="S2997" s="14"/>
      <c r="U2997" s="40"/>
      <c r="V2997" s="14"/>
      <c r="X2997" s="40"/>
      <c r="Y2997" s="14"/>
    </row>
    <row r="2998" spans="18:25" x14ac:dyDescent="0.35">
      <c r="R2998" s="39"/>
      <c r="S2998" s="14"/>
      <c r="U2998" s="40"/>
      <c r="V2998" s="14"/>
      <c r="X2998" s="40"/>
      <c r="Y2998" s="14"/>
    </row>
    <row r="2999" spans="18:25" x14ac:dyDescent="0.35">
      <c r="R2999" s="39"/>
      <c r="S2999" s="14"/>
      <c r="U2999" s="40"/>
      <c r="V2999" s="14"/>
      <c r="X2999" s="40"/>
      <c r="Y2999" s="14"/>
    </row>
    <row r="3000" spans="18:25" x14ac:dyDescent="0.35">
      <c r="R3000" s="39"/>
      <c r="S3000" s="14"/>
      <c r="U3000" s="40"/>
      <c r="V3000" s="14"/>
      <c r="X3000" s="40"/>
      <c r="Y3000" s="14"/>
    </row>
    <row r="3001" spans="18:25" x14ac:dyDescent="0.35">
      <c r="R3001" s="39"/>
      <c r="S3001" s="14"/>
      <c r="U3001" s="40"/>
      <c r="V3001" s="14"/>
      <c r="X3001" s="40"/>
      <c r="Y3001" s="14"/>
    </row>
    <row r="3002" spans="18:25" x14ac:dyDescent="0.35">
      <c r="R3002" s="39"/>
      <c r="S3002" s="14"/>
      <c r="U3002" s="40"/>
      <c r="V3002" s="14"/>
      <c r="X3002" s="40"/>
      <c r="Y3002" s="14"/>
    </row>
    <row r="3003" spans="18:25" x14ac:dyDescent="0.35">
      <c r="R3003" s="39"/>
      <c r="S3003" s="14"/>
      <c r="U3003" s="40"/>
      <c r="V3003" s="14"/>
      <c r="X3003" s="40"/>
      <c r="Y3003" s="14"/>
    </row>
    <row r="3004" spans="18:25" x14ac:dyDescent="0.35">
      <c r="R3004" s="39"/>
      <c r="S3004" s="14"/>
      <c r="U3004" s="40"/>
      <c r="V3004" s="14"/>
      <c r="X3004" s="40"/>
      <c r="Y3004" s="14"/>
    </row>
    <row r="3005" spans="18:25" x14ac:dyDescent="0.35">
      <c r="R3005" s="39"/>
      <c r="S3005" s="14"/>
      <c r="U3005" s="40"/>
      <c r="V3005" s="14"/>
      <c r="X3005" s="40"/>
      <c r="Y3005" s="14"/>
    </row>
    <row r="3006" spans="18:25" x14ac:dyDescent="0.35">
      <c r="R3006" s="39"/>
      <c r="S3006" s="14"/>
      <c r="U3006" s="40"/>
      <c r="V3006" s="14"/>
      <c r="X3006" s="40"/>
      <c r="Y3006" s="14"/>
    </row>
    <row r="3007" spans="18:25" x14ac:dyDescent="0.35">
      <c r="R3007" s="39"/>
      <c r="S3007" s="14"/>
      <c r="U3007" s="40"/>
      <c r="V3007" s="14"/>
      <c r="X3007" s="40"/>
      <c r="Y3007" s="14"/>
    </row>
    <row r="3008" spans="18:25" x14ac:dyDescent="0.35">
      <c r="R3008" s="39"/>
      <c r="S3008" s="14"/>
      <c r="U3008" s="40"/>
      <c r="V3008" s="14"/>
      <c r="X3008" s="40"/>
      <c r="Y3008" s="14"/>
    </row>
    <row r="3009" spans="18:25" x14ac:dyDescent="0.35">
      <c r="R3009" s="39"/>
      <c r="S3009" s="14"/>
      <c r="U3009" s="40"/>
      <c r="V3009" s="14"/>
      <c r="X3009" s="40"/>
      <c r="Y3009" s="14"/>
    </row>
    <row r="3010" spans="18:25" x14ac:dyDescent="0.35">
      <c r="R3010" s="39"/>
      <c r="S3010" s="14"/>
      <c r="U3010" s="40"/>
      <c r="V3010" s="14"/>
      <c r="X3010" s="40"/>
      <c r="Y3010" s="14"/>
    </row>
    <row r="3011" spans="18:25" x14ac:dyDescent="0.35">
      <c r="R3011" s="39"/>
      <c r="S3011" s="14"/>
      <c r="U3011" s="40"/>
      <c r="V3011" s="14"/>
      <c r="X3011" s="40"/>
      <c r="Y3011" s="14"/>
    </row>
    <row r="3012" spans="18:25" x14ac:dyDescent="0.35">
      <c r="R3012" s="39"/>
      <c r="S3012" s="14"/>
      <c r="U3012" s="40"/>
      <c r="V3012" s="14"/>
      <c r="X3012" s="40"/>
      <c r="Y3012" s="14"/>
    </row>
    <row r="3013" spans="18:25" x14ac:dyDescent="0.35">
      <c r="R3013" s="39"/>
      <c r="S3013" s="14"/>
      <c r="U3013" s="40"/>
      <c r="V3013" s="14"/>
      <c r="X3013" s="40"/>
      <c r="Y3013" s="14"/>
    </row>
    <row r="3014" spans="18:25" x14ac:dyDescent="0.35">
      <c r="R3014" s="39"/>
      <c r="S3014" s="14"/>
      <c r="U3014" s="40"/>
      <c r="V3014" s="14"/>
      <c r="X3014" s="40"/>
      <c r="Y3014" s="14"/>
    </row>
    <row r="3015" spans="18:25" x14ac:dyDescent="0.35">
      <c r="R3015" s="39"/>
      <c r="S3015" s="14"/>
      <c r="U3015" s="40"/>
      <c r="V3015" s="14"/>
      <c r="X3015" s="40"/>
      <c r="Y3015" s="14"/>
    </row>
    <row r="3016" spans="18:25" x14ac:dyDescent="0.35">
      <c r="R3016" s="39"/>
      <c r="S3016" s="14"/>
      <c r="U3016" s="40"/>
      <c r="V3016" s="14"/>
      <c r="X3016" s="40"/>
      <c r="Y3016" s="14"/>
    </row>
    <row r="3017" spans="18:25" x14ac:dyDescent="0.35">
      <c r="R3017" s="39"/>
      <c r="S3017" s="14"/>
      <c r="U3017" s="40"/>
      <c r="V3017" s="14"/>
      <c r="X3017" s="40"/>
      <c r="Y3017" s="14"/>
    </row>
    <row r="3018" spans="18:25" x14ac:dyDescent="0.35">
      <c r="R3018" s="39"/>
      <c r="S3018" s="14"/>
      <c r="U3018" s="40"/>
      <c r="V3018" s="14"/>
      <c r="X3018" s="40"/>
      <c r="Y3018" s="14"/>
    </row>
    <row r="3019" spans="18:25" x14ac:dyDescent="0.35">
      <c r="R3019" s="39"/>
      <c r="S3019" s="14"/>
      <c r="U3019" s="40"/>
      <c r="V3019" s="14"/>
      <c r="X3019" s="40"/>
      <c r="Y3019" s="14"/>
    </row>
    <row r="3020" spans="18:25" x14ac:dyDescent="0.35">
      <c r="R3020" s="39"/>
      <c r="S3020" s="14"/>
      <c r="U3020" s="40"/>
      <c r="V3020" s="14"/>
      <c r="X3020" s="40"/>
      <c r="Y3020" s="14"/>
    </row>
    <row r="3021" spans="18:25" x14ac:dyDescent="0.35">
      <c r="R3021" s="39"/>
      <c r="S3021" s="14"/>
      <c r="U3021" s="40"/>
      <c r="V3021" s="14"/>
      <c r="X3021" s="40"/>
      <c r="Y3021" s="14"/>
    </row>
    <row r="3022" spans="18:25" x14ac:dyDescent="0.35">
      <c r="R3022" s="39"/>
      <c r="S3022" s="14"/>
      <c r="U3022" s="40"/>
      <c r="V3022" s="14"/>
      <c r="X3022" s="40"/>
      <c r="Y3022" s="14"/>
    </row>
    <row r="3023" spans="18:25" x14ac:dyDescent="0.35">
      <c r="R3023" s="39"/>
      <c r="S3023" s="14"/>
      <c r="U3023" s="40"/>
      <c r="V3023" s="14"/>
      <c r="X3023" s="40"/>
      <c r="Y3023" s="14"/>
    </row>
    <row r="3024" spans="18:25" x14ac:dyDescent="0.35">
      <c r="R3024" s="39"/>
      <c r="S3024" s="14"/>
      <c r="U3024" s="40"/>
      <c r="V3024" s="14"/>
      <c r="X3024" s="40"/>
      <c r="Y3024" s="14"/>
    </row>
    <row r="3025" spans="18:25" x14ac:dyDescent="0.35">
      <c r="R3025" s="39"/>
      <c r="S3025" s="14"/>
      <c r="U3025" s="40"/>
      <c r="V3025" s="14"/>
      <c r="X3025" s="40"/>
      <c r="Y3025" s="14"/>
    </row>
    <row r="3026" spans="18:25" x14ac:dyDescent="0.35">
      <c r="R3026" s="39"/>
      <c r="S3026" s="14"/>
      <c r="U3026" s="40"/>
      <c r="V3026" s="14"/>
      <c r="X3026" s="40"/>
      <c r="Y3026" s="14"/>
    </row>
    <row r="3027" spans="18:25" x14ac:dyDescent="0.35">
      <c r="R3027" s="39"/>
      <c r="S3027" s="14"/>
      <c r="U3027" s="40"/>
      <c r="V3027" s="14"/>
      <c r="X3027" s="40"/>
      <c r="Y3027" s="14"/>
    </row>
    <row r="3028" spans="18:25" x14ac:dyDescent="0.35">
      <c r="R3028" s="39"/>
      <c r="S3028" s="14"/>
      <c r="U3028" s="40"/>
      <c r="V3028" s="14"/>
      <c r="X3028" s="40"/>
      <c r="Y3028" s="14"/>
    </row>
    <row r="3029" spans="18:25" x14ac:dyDescent="0.35">
      <c r="R3029" s="39"/>
      <c r="S3029" s="14"/>
      <c r="U3029" s="40"/>
      <c r="V3029" s="14"/>
      <c r="X3029" s="40"/>
      <c r="Y3029" s="14"/>
    </row>
    <row r="3030" spans="18:25" x14ac:dyDescent="0.35">
      <c r="R3030" s="39"/>
      <c r="S3030" s="14"/>
      <c r="U3030" s="40"/>
      <c r="V3030" s="14"/>
      <c r="X3030" s="40"/>
      <c r="Y3030" s="14"/>
    </row>
    <row r="3031" spans="18:25" x14ac:dyDescent="0.35">
      <c r="R3031" s="39"/>
      <c r="S3031" s="14"/>
      <c r="U3031" s="40"/>
      <c r="V3031" s="14"/>
      <c r="X3031" s="40"/>
      <c r="Y3031" s="14"/>
    </row>
    <row r="3032" spans="18:25" x14ac:dyDescent="0.35">
      <c r="R3032" s="39"/>
      <c r="S3032" s="14"/>
      <c r="U3032" s="40"/>
      <c r="V3032" s="14"/>
      <c r="X3032" s="40"/>
      <c r="Y3032" s="14"/>
    </row>
    <row r="3033" spans="18:25" x14ac:dyDescent="0.35">
      <c r="R3033" s="39"/>
      <c r="S3033" s="14"/>
      <c r="U3033" s="40"/>
      <c r="V3033" s="14"/>
      <c r="X3033" s="40"/>
      <c r="Y3033" s="14"/>
    </row>
    <row r="3034" spans="18:25" x14ac:dyDescent="0.35">
      <c r="R3034" s="39"/>
      <c r="S3034" s="14"/>
      <c r="U3034" s="40"/>
      <c r="V3034" s="14"/>
      <c r="X3034" s="40"/>
      <c r="Y3034" s="14"/>
    </row>
    <row r="3035" spans="18:25" x14ac:dyDescent="0.35">
      <c r="R3035" s="39"/>
      <c r="S3035" s="14"/>
      <c r="U3035" s="40"/>
      <c r="V3035" s="14"/>
      <c r="X3035" s="40"/>
      <c r="Y3035" s="14"/>
    </row>
    <row r="3036" spans="18:25" x14ac:dyDescent="0.35">
      <c r="R3036" s="39"/>
      <c r="S3036" s="14"/>
      <c r="U3036" s="40"/>
      <c r="V3036" s="14"/>
      <c r="X3036" s="40"/>
      <c r="Y3036" s="14"/>
    </row>
    <row r="3037" spans="18:25" x14ac:dyDescent="0.35">
      <c r="R3037" s="39"/>
      <c r="S3037" s="14"/>
      <c r="U3037" s="40"/>
      <c r="V3037" s="14"/>
      <c r="X3037" s="40"/>
      <c r="Y3037" s="14"/>
    </row>
    <row r="3038" spans="18:25" x14ac:dyDescent="0.35">
      <c r="R3038" s="39"/>
      <c r="S3038" s="14"/>
      <c r="U3038" s="40"/>
      <c r="V3038" s="14"/>
      <c r="X3038" s="40"/>
      <c r="Y3038" s="14"/>
    </row>
    <row r="3039" spans="18:25" x14ac:dyDescent="0.35">
      <c r="R3039" s="39"/>
      <c r="S3039" s="14"/>
      <c r="U3039" s="40"/>
      <c r="V3039" s="14"/>
      <c r="X3039" s="40"/>
      <c r="Y3039" s="14"/>
    </row>
    <row r="3040" spans="18:25" x14ac:dyDescent="0.35">
      <c r="R3040" s="39"/>
      <c r="S3040" s="14"/>
      <c r="U3040" s="40"/>
      <c r="V3040" s="14"/>
      <c r="X3040" s="40"/>
      <c r="Y3040" s="14"/>
    </row>
    <row r="3041" spans="18:25" x14ac:dyDescent="0.35">
      <c r="R3041" s="39"/>
      <c r="S3041" s="14"/>
      <c r="U3041" s="40"/>
      <c r="V3041" s="14"/>
      <c r="X3041" s="40"/>
      <c r="Y3041" s="14"/>
    </row>
    <row r="3042" spans="18:25" x14ac:dyDescent="0.35">
      <c r="R3042" s="39"/>
      <c r="S3042" s="14"/>
      <c r="U3042" s="40"/>
      <c r="V3042" s="14"/>
      <c r="X3042" s="40"/>
      <c r="Y3042" s="14"/>
    </row>
    <row r="3043" spans="18:25" x14ac:dyDescent="0.35">
      <c r="R3043" s="39"/>
      <c r="S3043" s="14"/>
      <c r="U3043" s="40"/>
      <c r="V3043" s="14"/>
      <c r="X3043" s="40"/>
      <c r="Y3043" s="14"/>
    </row>
    <row r="3044" spans="18:25" x14ac:dyDescent="0.35">
      <c r="R3044" s="39"/>
      <c r="S3044" s="14"/>
      <c r="U3044" s="40"/>
      <c r="V3044" s="14"/>
      <c r="X3044" s="40"/>
      <c r="Y3044" s="14"/>
    </row>
    <row r="3045" spans="18:25" x14ac:dyDescent="0.35">
      <c r="R3045" s="39"/>
      <c r="S3045" s="14"/>
      <c r="U3045" s="40"/>
      <c r="V3045" s="14"/>
      <c r="X3045" s="40"/>
      <c r="Y3045" s="14"/>
    </row>
    <row r="3046" spans="18:25" x14ac:dyDescent="0.35">
      <c r="R3046" s="39"/>
      <c r="S3046" s="14"/>
      <c r="U3046" s="40"/>
      <c r="V3046" s="14"/>
      <c r="X3046" s="40"/>
      <c r="Y3046" s="14"/>
    </row>
    <row r="3047" spans="18:25" x14ac:dyDescent="0.35">
      <c r="R3047" s="39"/>
      <c r="S3047" s="14"/>
      <c r="U3047" s="40"/>
      <c r="V3047" s="14"/>
      <c r="X3047" s="40"/>
      <c r="Y3047" s="14"/>
    </row>
    <row r="3048" spans="18:25" x14ac:dyDescent="0.35">
      <c r="R3048" s="39"/>
      <c r="S3048" s="14"/>
      <c r="U3048" s="40"/>
      <c r="V3048" s="14"/>
      <c r="X3048" s="40"/>
      <c r="Y3048" s="14"/>
    </row>
    <row r="3049" spans="18:25" x14ac:dyDescent="0.35">
      <c r="R3049" s="39"/>
      <c r="S3049" s="14"/>
      <c r="U3049" s="40"/>
      <c r="V3049" s="14"/>
      <c r="X3049" s="40"/>
      <c r="Y3049" s="14"/>
    </row>
    <row r="3050" spans="18:25" x14ac:dyDescent="0.35">
      <c r="R3050" s="39"/>
      <c r="S3050" s="14"/>
      <c r="U3050" s="40"/>
      <c r="V3050" s="14"/>
      <c r="X3050" s="40"/>
      <c r="Y3050" s="14"/>
    </row>
    <row r="3051" spans="18:25" x14ac:dyDescent="0.35">
      <c r="R3051" s="39"/>
      <c r="S3051" s="14"/>
      <c r="U3051" s="40"/>
      <c r="V3051" s="14"/>
      <c r="X3051" s="40"/>
      <c r="Y3051" s="14"/>
    </row>
    <row r="3052" spans="18:25" x14ac:dyDescent="0.35">
      <c r="R3052" s="39"/>
      <c r="S3052" s="14"/>
      <c r="U3052" s="40"/>
      <c r="V3052" s="14"/>
      <c r="X3052" s="40"/>
      <c r="Y3052" s="14"/>
    </row>
    <row r="3053" spans="18:25" x14ac:dyDescent="0.35">
      <c r="R3053" s="39"/>
      <c r="S3053" s="14"/>
      <c r="U3053" s="40"/>
      <c r="V3053" s="14"/>
      <c r="X3053" s="40"/>
      <c r="Y3053" s="14"/>
    </row>
    <row r="3054" spans="18:25" x14ac:dyDescent="0.35">
      <c r="R3054" s="39"/>
      <c r="S3054" s="14"/>
      <c r="U3054" s="40"/>
      <c r="V3054" s="14"/>
      <c r="X3054" s="40"/>
      <c r="Y3054" s="14"/>
    </row>
    <row r="3055" spans="18:25" x14ac:dyDescent="0.35">
      <c r="R3055" s="39"/>
      <c r="S3055" s="14"/>
      <c r="U3055" s="40"/>
      <c r="V3055" s="14"/>
      <c r="X3055" s="40"/>
      <c r="Y3055" s="14"/>
    </row>
    <row r="3056" spans="18:25" x14ac:dyDescent="0.35">
      <c r="R3056" s="39"/>
      <c r="S3056" s="14"/>
      <c r="U3056" s="40"/>
      <c r="V3056" s="14"/>
      <c r="X3056" s="40"/>
      <c r="Y3056" s="14"/>
    </row>
    <row r="3057" spans="18:25" x14ac:dyDescent="0.35">
      <c r="R3057" s="39"/>
      <c r="S3057" s="14"/>
      <c r="U3057" s="40"/>
      <c r="V3057" s="14"/>
      <c r="X3057" s="40"/>
      <c r="Y3057" s="14"/>
    </row>
    <row r="3058" spans="18:25" x14ac:dyDescent="0.35">
      <c r="R3058" s="39"/>
      <c r="S3058" s="14"/>
      <c r="U3058" s="40"/>
      <c r="V3058" s="14"/>
      <c r="X3058" s="40"/>
      <c r="Y3058" s="14"/>
    </row>
    <row r="3059" spans="18:25" x14ac:dyDescent="0.35">
      <c r="R3059" s="39"/>
      <c r="S3059" s="14"/>
      <c r="U3059" s="40"/>
      <c r="V3059" s="14"/>
      <c r="X3059" s="40"/>
      <c r="Y3059" s="14"/>
    </row>
    <row r="3060" spans="18:25" x14ac:dyDescent="0.35">
      <c r="R3060" s="39"/>
      <c r="S3060" s="14"/>
      <c r="U3060" s="40"/>
      <c r="V3060" s="14"/>
      <c r="X3060" s="40"/>
      <c r="Y3060" s="14"/>
    </row>
    <row r="3061" spans="18:25" x14ac:dyDescent="0.35">
      <c r="R3061" s="39"/>
      <c r="S3061" s="14"/>
      <c r="U3061" s="40"/>
      <c r="V3061" s="14"/>
      <c r="X3061" s="40"/>
      <c r="Y3061" s="14"/>
    </row>
    <row r="3062" spans="18:25" x14ac:dyDescent="0.35">
      <c r="R3062" s="39"/>
      <c r="S3062" s="14"/>
      <c r="U3062" s="40"/>
      <c r="V3062" s="14"/>
      <c r="X3062" s="40"/>
      <c r="Y3062" s="14"/>
    </row>
    <row r="3063" spans="18:25" x14ac:dyDescent="0.35">
      <c r="R3063" s="39"/>
      <c r="S3063" s="14"/>
      <c r="U3063" s="40"/>
      <c r="V3063" s="14"/>
      <c r="X3063" s="40"/>
      <c r="Y3063" s="14"/>
    </row>
    <row r="3064" spans="18:25" x14ac:dyDescent="0.35">
      <c r="R3064" s="39"/>
      <c r="S3064" s="14"/>
      <c r="U3064" s="40"/>
      <c r="V3064" s="14"/>
      <c r="X3064" s="40"/>
      <c r="Y3064" s="14"/>
    </row>
    <row r="3065" spans="18:25" x14ac:dyDescent="0.35">
      <c r="R3065" s="39"/>
      <c r="S3065" s="14"/>
      <c r="U3065" s="40"/>
      <c r="V3065" s="14"/>
      <c r="X3065" s="40"/>
      <c r="Y3065" s="14"/>
    </row>
    <row r="3066" spans="18:25" x14ac:dyDescent="0.35">
      <c r="R3066" s="39"/>
      <c r="S3066" s="14"/>
      <c r="U3066" s="40"/>
      <c r="V3066" s="14"/>
      <c r="X3066" s="40"/>
      <c r="Y3066" s="14"/>
    </row>
    <row r="3067" spans="18:25" x14ac:dyDescent="0.35">
      <c r="R3067" s="39"/>
      <c r="S3067" s="14"/>
      <c r="U3067" s="40"/>
      <c r="V3067" s="14"/>
      <c r="X3067" s="40"/>
      <c r="Y3067" s="14"/>
    </row>
    <row r="3068" spans="18:25" x14ac:dyDescent="0.35">
      <c r="R3068" s="39"/>
      <c r="S3068" s="14"/>
      <c r="U3068" s="40"/>
      <c r="V3068" s="14"/>
      <c r="X3068" s="40"/>
      <c r="Y3068" s="14"/>
    </row>
    <row r="3069" spans="18:25" x14ac:dyDescent="0.35">
      <c r="R3069" s="39"/>
      <c r="S3069" s="14"/>
      <c r="U3069" s="40"/>
      <c r="V3069" s="14"/>
      <c r="X3069" s="40"/>
      <c r="Y3069" s="14"/>
    </row>
    <row r="3070" spans="18:25" x14ac:dyDescent="0.35">
      <c r="R3070" s="39"/>
      <c r="S3070" s="14"/>
      <c r="U3070" s="40"/>
      <c r="V3070" s="14"/>
      <c r="X3070" s="40"/>
      <c r="Y3070" s="14"/>
    </row>
    <row r="3071" spans="18:25" x14ac:dyDescent="0.35">
      <c r="R3071" s="39"/>
      <c r="S3071" s="14"/>
      <c r="U3071" s="40"/>
      <c r="V3071" s="14"/>
      <c r="X3071" s="40"/>
      <c r="Y3071" s="14"/>
    </row>
    <row r="3072" spans="18:25" x14ac:dyDescent="0.35">
      <c r="R3072" s="39"/>
      <c r="S3072" s="14"/>
      <c r="U3072" s="40"/>
      <c r="V3072" s="14"/>
      <c r="X3072" s="40"/>
      <c r="Y3072" s="14"/>
    </row>
    <row r="3073" spans="18:25" x14ac:dyDescent="0.35">
      <c r="R3073" s="39"/>
      <c r="S3073" s="14"/>
      <c r="U3073" s="40"/>
      <c r="V3073" s="14"/>
      <c r="X3073" s="40"/>
      <c r="Y3073" s="14"/>
    </row>
    <row r="3074" spans="18:25" x14ac:dyDescent="0.35">
      <c r="R3074" s="39"/>
      <c r="S3074" s="14"/>
      <c r="U3074" s="40"/>
      <c r="V3074" s="14"/>
      <c r="X3074" s="40"/>
      <c r="Y3074" s="14"/>
    </row>
    <row r="3075" spans="18:25" x14ac:dyDescent="0.35">
      <c r="R3075" s="39"/>
      <c r="S3075" s="14"/>
      <c r="U3075" s="40"/>
      <c r="V3075" s="14"/>
      <c r="X3075" s="40"/>
      <c r="Y3075" s="14"/>
    </row>
    <row r="3076" spans="18:25" x14ac:dyDescent="0.35">
      <c r="R3076" s="39"/>
      <c r="S3076" s="14"/>
      <c r="U3076" s="40"/>
      <c r="V3076" s="14"/>
      <c r="X3076" s="40"/>
      <c r="Y3076" s="14"/>
    </row>
    <row r="3077" spans="18:25" x14ac:dyDescent="0.35">
      <c r="R3077" s="39"/>
      <c r="S3077" s="14"/>
      <c r="U3077" s="40"/>
      <c r="V3077" s="14"/>
      <c r="X3077" s="40"/>
      <c r="Y3077" s="14"/>
    </row>
    <row r="3078" spans="18:25" x14ac:dyDescent="0.35">
      <c r="R3078" s="39"/>
      <c r="S3078" s="14"/>
      <c r="U3078" s="40"/>
      <c r="V3078" s="14"/>
      <c r="X3078" s="40"/>
      <c r="Y3078" s="14"/>
    </row>
    <row r="3079" spans="18:25" x14ac:dyDescent="0.35">
      <c r="R3079" s="39"/>
      <c r="S3079" s="14"/>
      <c r="U3079" s="40"/>
      <c r="V3079" s="14"/>
      <c r="X3079" s="40"/>
      <c r="Y3079" s="14"/>
    </row>
    <row r="3080" spans="18:25" x14ac:dyDescent="0.35">
      <c r="R3080" s="39"/>
      <c r="S3080" s="14"/>
      <c r="U3080" s="40"/>
      <c r="V3080" s="14"/>
      <c r="X3080" s="40"/>
      <c r="Y3080" s="14"/>
    </row>
    <row r="3081" spans="18:25" x14ac:dyDescent="0.35">
      <c r="R3081" s="39"/>
      <c r="S3081" s="14"/>
      <c r="U3081" s="40"/>
      <c r="V3081" s="14"/>
      <c r="X3081" s="40"/>
      <c r="Y3081" s="14"/>
    </row>
    <row r="3082" spans="18:25" x14ac:dyDescent="0.35">
      <c r="R3082" s="39"/>
      <c r="S3082" s="14"/>
      <c r="U3082" s="40"/>
      <c r="V3082" s="14"/>
      <c r="X3082" s="40"/>
      <c r="Y3082" s="14"/>
    </row>
    <row r="3083" spans="18:25" x14ac:dyDescent="0.35">
      <c r="R3083" s="39"/>
      <c r="S3083" s="14"/>
      <c r="U3083" s="40"/>
      <c r="V3083" s="14"/>
      <c r="X3083" s="40"/>
      <c r="Y3083" s="14"/>
    </row>
    <row r="3084" spans="18:25" x14ac:dyDescent="0.35">
      <c r="R3084" s="39"/>
      <c r="S3084" s="14"/>
      <c r="U3084" s="40"/>
      <c r="V3084" s="14"/>
      <c r="X3084" s="40"/>
      <c r="Y3084" s="14"/>
    </row>
    <row r="3085" spans="18:25" x14ac:dyDescent="0.35">
      <c r="R3085" s="39"/>
      <c r="S3085" s="14"/>
      <c r="U3085" s="40"/>
      <c r="V3085" s="14"/>
      <c r="X3085" s="40"/>
      <c r="Y3085" s="14"/>
    </row>
    <row r="3086" spans="18:25" x14ac:dyDescent="0.35">
      <c r="R3086" s="39"/>
      <c r="S3086" s="14"/>
      <c r="U3086" s="40"/>
      <c r="V3086" s="14"/>
      <c r="X3086" s="40"/>
      <c r="Y3086" s="14"/>
    </row>
    <row r="3087" spans="18:25" x14ac:dyDescent="0.35">
      <c r="R3087" s="39"/>
      <c r="S3087" s="14"/>
      <c r="U3087" s="40"/>
      <c r="V3087" s="14"/>
      <c r="X3087" s="40"/>
      <c r="Y3087" s="14"/>
    </row>
    <row r="3088" spans="18:25" x14ac:dyDescent="0.35">
      <c r="R3088" s="39"/>
      <c r="S3088" s="14"/>
      <c r="U3088" s="40"/>
      <c r="V3088" s="14"/>
      <c r="X3088" s="40"/>
      <c r="Y3088" s="14"/>
    </row>
    <row r="3089" spans="18:25" x14ac:dyDescent="0.35">
      <c r="R3089" s="39"/>
      <c r="S3089" s="14"/>
      <c r="U3089" s="40"/>
      <c r="V3089" s="14"/>
      <c r="X3089" s="40"/>
      <c r="Y3089" s="14"/>
    </row>
    <row r="3090" spans="18:25" x14ac:dyDescent="0.35">
      <c r="R3090" s="39"/>
      <c r="S3090" s="14"/>
      <c r="U3090" s="40"/>
      <c r="V3090" s="14"/>
      <c r="X3090" s="40"/>
      <c r="Y3090" s="14"/>
    </row>
    <row r="3091" spans="18:25" x14ac:dyDescent="0.35">
      <c r="R3091" s="39"/>
      <c r="S3091" s="14"/>
      <c r="U3091" s="40"/>
      <c r="V3091" s="14"/>
      <c r="X3091" s="40"/>
      <c r="Y3091" s="14"/>
    </row>
    <row r="3092" spans="18:25" x14ac:dyDescent="0.35">
      <c r="R3092" s="39"/>
      <c r="S3092" s="14"/>
      <c r="U3092" s="40"/>
      <c r="V3092" s="14"/>
      <c r="X3092" s="40"/>
      <c r="Y3092" s="14"/>
    </row>
    <row r="3093" spans="18:25" x14ac:dyDescent="0.35">
      <c r="R3093" s="39"/>
      <c r="S3093" s="14"/>
      <c r="U3093" s="40"/>
      <c r="V3093" s="14"/>
      <c r="X3093" s="40"/>
      <c r="Y3093" s="14"/>
    </row>
    <row r="3094" spans="18:25" x14ac:dyDescent="0.35">
      <c r="R3094" s="39"/>
      <c r="S3094" s="14"/>
      <c r="U3094" s="40"/>
      <c r="V3094" s="14"/>
      <c r="X3094" s="40"/>
      <c r="Y3094" s="14"/>
    </row>
    <row r="3095" spans="18:25" x14ac:dyDescent="0.35">
      <c r="R3095" s="39"/>
      <c r="S3095" s="14"/>
      <c r="U3095" s="40"/>
      <c r="V3095" s="14"/>
      <c r="X3095" s="40"/>
      <c r="Y3095" s="14"/>
    </row>
    <row r="3096" spans="18:25" x14ac:dyDescent="0.35">
      <c r="R3096" s="39"/>
      <c r="S3096" s="14"/>
      <c r="U3096" s="40"/>
      <c r="V3096" s="14"/>
      <c r="X3096" s="40"/>
      <c r="Y3096" s="14"/>
    </row>
    <row r="3097" spans="18:25" x14ac:dyDescent="0.35">
      <c r="R3097" s="39"/>
      <c r="S3097" s="14"/>
      <c r="U3097" s="40"/>
      <c r="V3097" s="14"/>
      <c r="X3097" s="40"/>
      <c r="Y3097" s="14"/>
    </row>
    <row r="3098" spans="18:25" x14ac:dyDescent="0.35">
      <c r="R3098" s="39"/>
      <c r="S3098" s="14"/>
      <c r="U3098" s="40"/>
      <c r="V3098" s="14"/>
      <c r="X3098" s="40"/>
      <c r="Y3098" s="14"/>
    </row>
    <row r="3099" spans="18:25" x14ac:dyDescent="0.35">
      <c r="R3099" s="39"/>
      <c r="S3099" s="14"/>
      <c r="U3099" s="40"/>
      <c r="V3099" s="14"/>
      <c r="X3099" s="40"/>
      <c r="Y3099" s="14"/>
    </row>
    <row r="3100" spans="18:25" x14ac:dyDescent="0.35">
      <c r="R3100" s="39"/>
      <c r="S3100" s="14"/>
      <c r="U3100" s="40"/>
      <c r="V3100" s="14"/>
      <c r="X3100" s="40"/>
      <c r="Y3100" s="14"/>
    </row>
    <row r="3101" spans="18:25" x14ac:dyDescent="0.35">
      <c r="R3101" s="39"/>
      <c r="S3101" s="14"/>
      <c r="U3101" s="40"/>
      <c r="V3101" s="14"/>
      <c r="X3101" s="40"/>
      <c r="Y3101" s="14"/>
    </row>
    <row r="3102" spans="18:25" x14ac:dyDescent="0.35">
      <c r="R3102" s="39"/>
      <c r="S3102" s="14"/>
      <c r="U3102" s="40"/>
      <c r="V3102" s="14"/>
      <c r="X3102" s="40"/>
      <c r="Y3102" s="14"/>
    </row>
    <row r="3103" spans="18:25" x14ac:dyDescent="0.35">
      <c r="R3103" s="39"/>
      <c r="S3103" s="14"/>
      <c r="U3103" s="40"/>
      <c r="V3103" s="14"/>
      <c r="X3103" s="40"/>
      <c r="Y3103" s="14"/>
    </row>
    <row r="3104" spans="18:25" x14ac:dyDescent="0.35">
      <c r="R3104" s="39"/>
      <c r="S3104" s="14"/>
      <c r="U3104" s="40"/>
      <c r="V3104" s="14"/>
      <c r="X3104" s="40"/>
      <c r="Y3104" s="14"/>
    </row>
    <row r="3105" spans="18:25" x14ac:dyDescent="0.35">
      <c r="R3105" s="39"/>
      <c r="S3105" s="14"/>
      <c r="U3105" s="40"/>
      <c r="V3105" s="14"/>
      <c r="X3105" s="40"/>
      <c r="Y3105" s="14"/>
    </row>
    <row r="3106" spans="18:25" x14ac:dyDescent="0.35">
      <c r="R3106" s="39"/>
      <c r="S3106" s="14"/>
      <c r="U3106" s="40"/>
      <c r="V3106" s="14"/>
      <c r="X3106" s="40"/>
      <c r="Y3106" s="14"/>
    </row>
    <row r="3107" spans="18:25" x14ac:dyDescent="0.35">
      <c r="R3107" s="39"/>
      <c r="S3107" s="14"/>
      <c r="U3107" s="40"/>
      <c r="V3107" s="14"/>
      <c r="X3107" s="40"/>
      <c r="Y3107" s="14"/>
    </row>
    <row r="3108" spans="18:25" x14ac:dyDescent="0.35">
      <c r="R3108" s="39"/>
      <c r="S3108" s="14"/>
      <c r="U3108" s="40"/>
      <c r="V3108" s="14"/>
      <c r="X3108" s="40"/>
      <c r="Y3108" s="14"/>
    </row>
    <row r="3109" spans="18:25" x14ac:dyDescent="0.35">
      <c r="R3109" s="39"/>
      <c r="S3109" s="14"/>
      <c r="U3109" s="40"/>
      <c r="V3109" s="14"/>
      <c r="X3109" s="40"/>
      <c r="Y3109" s="14"/>
    </row>
    <row r="3110" spans="18:25" x14ac:dyDescent="0.35">
      <c r="R3110" s="39"/>
      <c r="S3110" s="14"/>
      <c r="U3110" s="40"/>
      <c r="V3110" s="14"/>
      <c r="X3110" s="40"/>
      <c r="Y3110" s="14"/>
    </row>
    <row r="3111" spans="18:25" x14ac:dyDescent="0.35">
      <c r="R3111" s="39"/>
      <c r="S3111" s="14"/>
      <c r="U3111" s="40"/>
      <c r="V3111" s="14"/>
      <c r="X3111" s="40"/>
      <c r="Y3111" s="14"/>
    </row>
    <row r="3112" spans="18:25" x14ac:dyDescent="0.35">
      <c r="R3112" s="39"/>
      <c r="S3112" s="14"/>
      <c r="U3112" s="40"/>
      <c r="V3112" s="14"/>
      <c r="X3112" s="40"/>
      <c r="Y3112" s="14"/>
    </row>
    <row r="3113" spans="18:25" x14ac:dyDescent="0.35">
      <c r="R3113" s="39"/>
      <c r="S3113" s="14"/>
      <c r="U3113" s="40"/>
      <c r="V3113" s="14"/>
      <c r="X3113" s="40"/>
      <c r="Y3113" s="14"/>
    </row>
    <row r="3114" spans="18:25" x14ac:dyDescent="0.35">
      <c r="R3114" s="39"/>
      <c r="S3114" s="14"/>
      <c r="U3114" s="40"/>
      <c r="V3114" s="14"/>
      <c r="X3114" s="40"/>
      <c r="Y3114" s="14"/>
    </row>
    <row r="3115" spans="18:25" x14ac:dyDescent="0.35">
      <c r="R3115" s="39"/>
      <c r="S3115" s="14"/>
      <c r="U3115" s="40"/>
      <c r="V3115" s="14"/>
      <c r="X3115" s="40"/>
      <c r="Y3115" s="14"/>
    </row>
    <row r="3116" spans="18:25" x14ac:dyDescent="0.35">
      <c r="R3116" s="39"/>
      <c r="S3116" s="14"/>
      <c r="U3116" s="40"/>
      <c r="V3116" s="14"/>
      <c r="X3116" s="40"/>
      <c r="Y3116" s="14"/>
    </row>
    <row r="3117" spans="18:25" x14ac:dyDescent="0.35">
      <c r="R3117" s="39"/>
      <c r="S3117" s="14"/>
      <c r="U3117" s="40"/>
      <c r="V3117" s="14"/>
      <c r="X3117" s="40"/>
      <c r="Y3117" s="14"/>
    </row>
    <row r="3118" spans="18:25" x14ac:dyDescent="0.35">
      <c r="R3118" s="39"/>
      <c r="S3118" s="14"/>
      <c r="U3118" s="40"/>
      <c r="V3118" s="14"/>
      <c r="X3118" s="40"/>
      <c r="Y3118" s="14"/>
    </row>
    <row r="3119" spans="18:25" x14ac:dyDescent="0.35">
      <c r="R3119" s="39"/>
      <c r="S3119" s="14"/>
      <c r="U3119" s="40"/>
      <c r="V3119" s="14"/>
      <c r="X3119" s="40"/>
      <c r="Y3119" s="14"/>
    </row>
    <row r="3120" spans="18:25" x14ac:dyDescent="0.35">
      <c r="R3120" s="39"/>
      <c r="S3120" s="14"/>
      <c r="U3120" s="40"/>
      <c r="V3120" s="14"/>
      <c r="X3120" s="40"/>
      <c r="Y3120" s="14"/>
    </row>
    <row r="3121" spans="18:25" x14ac:dyDescent="0.35">
      <c r="R3121" s="39"/>
      <c r="S3121" s="14"/>
      <c r="U3121" s="40"/>
      <c r="V3121" s="14"/>
      <c r="X3121" s="40"/>
      <c r="Y3121" s="14"/>
    </row>
    <row r="3122" spans="18:25" x14ac:dyDescent="0.35">
      <c r="R3122" s="39"/>
      <c r="S3122" s="14"/>
      <c r="U3122" s="40"/>
      <c r="V3122" s="14"/>
      <c r="X3122" s="40"/>
      <c r="Y3122" s="14"/>
    </row>
    <row r="3123" spans="18:25" x14ac:dyDescent="0.35">
      <c r="R3123" s="39"/>
      <c r="S3123" s="14"/>
      <c r="U3123" s="40"/>
      <c r="V3123" s="14"/>
      <c r="X3123" s="40"/>
      <c r="Y3123" s="14"/>
    </row>
    <row r="3124" spans="18:25" x14ac:dyDescent="0.35">
      <c r="R3124" s="39"/>
      <c r="S3124" s="14"/>
      <c r="U3124" s="40"/>
      <c r="V3124" s="14"/>
      <c r="X3124" s="40"/>
      <c r="Y3124" s="14"/>
    </row>
    <row r="3125" spans="18:25" x14ac:dyDescent="0.35">
      <c r="R3125" s="39"/>
      <c r="S3125" s="14"/>
      <c r="U3125" s="40"/>
      <c r="V3125" s="14"/>
      <c r="X3125" s="40"/>
      <c r="Y3125" s="14"/>
    </row>
    <row r="3126" spans="18:25" x14ac:dyDescent="0.35">
      <c r="R3126" s="39"/>
      <c r="S3126" s="14"/>
      <c r="U3126" s="40"/>
      <c r="V3126" s="14"/>
      <c r="X3126" s="40"/>
      <c r="Y3126" s="14"/>
    </row>
    <row r="3127" spans="18:25" x14ac:dyDescent="0.35">
      <c r="R3127" s="39"/>
      <c r="S3127" s="14"/>
      <c r="U3127" s="40"/>
      <c r="V3127" s="14"/>
      <c r="X3127" s="40"/>
      <c r="Y3127" s="14"/>
    </row>
    <row r="3128" spans="18:25" x14ac:dyDescent="0.35">
      <c r="R3128" s="39"/>
      <c r="S3128" s="14"/>
      <c r="U3128" s="40"/>
      <c r="V3128" s="14"/>
      <c r="X3128" s="40"/>
      <c r="Y3128" s="14"/>
    </row>
    <row r="3129" spans="18:25" x14ac:dyDescent="0.35">
      <c r="R3129" s="39"/>
      <c r="S3129" s="14"/>
      <c r="U3129" s="40"/>
      <c r="V3129" s="14"/>
      <c r="X3129" s="40"/>
      <c r="Y3129" s="14"/>
    </row>
    <row r="3130" spans="18:25" x14ac:dyDescent="0.35">
      <c r="R3130" s="39"/>
      <c r="S3130" s="14"/>
      <c r="U3130" s="40"/>
      <c r="V3130" s="14"/>
      <c r="X3130" s="40"/>
      <c r="Y3130" s="14"/>
    </row>
    <row r="3131" spans="18:25" x14ac:dyDescent="0.35">
      <c r="R3131" s="39"/>
      <c r="S3131" s="14"/>
      <c r="U3131" s="40"/>
      <c r="V3131" s="14"/>
      <c r="X3131" s="40"/>
      <c r="Y3131" s="14"/>
    </row>
    <row r="3132" spans="18:25" x14ac:dyDescent="0.35">
      <c r="R3132" s="39"/>
      <c r="S3132" s="14"/>
      <c r="U3132" s="40"/>
      <c r="V3132" s="14"/>
      <c r="X3132" s="40"/>
      <c r="Y3132" s="14"/>
    </row>
    <row r="3133" spans="18:25" x14ac:dyDescent="0.35">
      <c r="R3133" s="39"/>
      <c r="S3133" s="14"/>
      <c r="U3133" s="40"/>
      <c r="V3133" s="14"/>
      <c r="X3133" s="40"/>
      <c r="Y3133" s="14"/>
    </row>
    <row r="3134" spans="18:25" x14ac:dyDescent="0.35">
      <c r="R3134" s="39"/>
      <c r="S3134" s="14"/>
      <c r="U3134" s="40"/>
      <c r="V3134" s="14"/>
      <c r="X3134" s="40"/>
      <c r="Y3134" s="14"/>
    </row>
    <row r="3135" spans="18:25" x14ac:dyDescent="0.35">
      <c r="R3135" s="39"/>
      <c r="S3135" s="14"/>
      <c r="U3135" s="40"/>
      <c r="V3135" s="14"/>
      <c r="X3135" s="40"/>
      <c r="Y3135" s="14"/>
    </row>
    <row r="3136" spans="18:25" x14ac:dyDescent="0.35">
      <c r="R3136" s="39"/>
      <c r="S3136" s="14"/>
      <c r="U3136" s="40"/>
      <c r="V3136" s="14"/>
      <c r="X3136" s="40"/>
      <c r="Y3136" s="14"/>
    </row>
    <row r="3137" spans="18:25" x14ac:dyDescent="0.35">
      <c r="R3137" s="39"/>
      <c r="S3137" s="14"/>
      <c r="U3137" s="40"/>
      <c r="V3137" s="14"/>
      <c r="X3137" s="40"/>
      <c r="Y3137" s="14"/>
    </row>
    <row r="3138" spans="18:25" x14ac:dyDescent="0.35">
      <c r="R3138" s="39"/>
      <c r="S3138" s="14"/>
      <c r="U3138" s="40"/>
      <c r="V3138" s="14"/>
      <c r="X3138" s="40"/>
      <c r="Y3138" s="14"/>
    </row>
    <row r="3139" spans="18:25" x14ac:dyDescent="0.35">
      <c r="R3139" s="39"/>
      <c r="S3139" s="14"/>
      <c r="U3139" s="40"/>
      <c r="V3139" s="14"/>
      <c r="X3139" s="40"/>
      <c r="Y3139" s="14"/>
    </row>
    <row r="3140" spans="18:25" x14ac:dyDescent="0.35">
      <c r="R3140" s="39"/>
      <c r="S3140" s="14"/>
      <c r="U3140" s="40"/>
      <c r="V3140" s="14"/>
      <c r="X3140" s="40"/>
      <c r="Y3140" s="14"/>
    </row>
    <row r="3141" spans="18:25" x14ac:dyDescent="0.35">
      <c r="R3141" s="39"/>
      <c r="S3141" s="14"/>
      <c r="U3141" s="40"/>
      <c r="V3141" s="14"/>
      <c r="X3141" s="40"/>
      <c r="Y3141" s="14"/>
    </row>
    <row r="3142" spans="18:25" x14ac:dyDescent="0.35">
      <c r="R3142" s="39"/>
      <c r="S3142" s="14"/>
      <c r="U3142" s="40"/>
      <c r="V3142" s="14"/>
      <c r="X3142" s="40"/>
      <c r="Y3142" s="14"/>
    </row>
    <row r="3143" spans="18:25" x14ac:dyDescent="0.35">
      <c r="R3143" s="39"/>
      <c r="S3143" s="14"/>
      <c r="U3143" s="40"/>
      <c r="V3143" s="14"/>
      <c r="X3143" s="40"/>
      <c r="Y3143" s="14"/>
    </row>
    <row r="3144" spans="18:25" x14ac:dyDescent="0.35">
      <c r="R3144" s="39"/>
      <c r="S3144" s="14"/>
      <c r="U3144" s="40"/>
      <c r="V3144" s="14"/>
      <c r="X3144" s="40"/>
      <c r="Y3144" s="14"/>
    </row>
    <row r="3145" spans="18:25" x14ac:dyDescent="0.35">
      <c r="R3145" s="39"/>
      <c r="S3145" s="14"/>
      <c r="U3145" s="40"/>
      <c r="V3145" s="14"/>
      <c r="X3145" s="40"/>
      <c r="Y3145" s="14"/>
    </row>
    <row r="3146" spans="18:25" x14ac:dyDescent="0.35">
      <c r="R3146" s="39"/>
      <c r="S3146" s="14"/>
      <c r="U3146" s="40"/>
      <c r="V3146" s="14"/>
      <c r="X3146" s="40"/>
      <c r="Y3146" s="14"/>
    </row>
    <row r="3147" spans="18:25" x14ac:dyDescent="0.35">
      <c r="R3147" s="39"/>
      <c r="S3147" s="14"/>
      <c r="U3147" s="40"/>
      <c r="V3147" s="14"/>
      <c r="X3147" s="40"/>
      <c r="Y3147" s="14"/>
    </row>
    <row r="3148" spans="18:25" x14ac:dyDescent="0.35">
      <c r="R3148" s="39"/>
      <c r="S3148" s="14"/>
      <c r="U3148" s="40"/>
      <c r="V3148" s="14"/>
      <c r="X3148" s="40"/>
      <c r="Y3148" s="14"/>
    </row>
    <row r="3149" spans="18:25" x14ac:dyDescent="0.35">
      <c r="R3149" s="39"/>
      <c r="S3149" s="14"/>
      <c r="U3149" s="40"/>
      <c r="V3149" s="14"/>
      <c r="X3149" s="40"/>
      <c r="Y3149" s="14"/>
    </row>
    <row r="3150" spans="18:25" x14ac:dyDescent="0.35">
      <c r="R3150" s="39"/>
      <c r="S3150" s="14"/>
      <c r="U3150" s="40"/>
      <c r="V3150" s="14"/>
      <c r="X3150" s="40"/>
      <c r="Y3150" s="14"/>
    </row>
    <row r="3151" spans="18:25" x14ac:dyDescent="0.35">
      <c r="R3151" s="39"/>
      <c r="S3151" s="14"/>
      <c r="U3151" s="40"/>
      <c r="V3151" s="14"/>
      <c r="X3151" s="40"/>
      <c r="Y3151" s="14"/>
    </row>
    <row r="3152" spans="18:25" x14ac:dyDescent="0.35">
      <c r="R3152" s="39"/>
      <c r="S3152" s="14"/>
      <c r="U3152" s="40"/>
      <c r="V3152" s="14"/>
      <c r="X3152" s="40"/>
      <c r="Y3152" s="14"/>
    </row>
    <row r="3153" spans="18:25" x14ac:dyDescent="0.35">
      <c r="R3153" s="39"/>
      <c r="S3153" s="14"/>
      <c r="U3153" s="40"/>
      <c r="V3153" s="14"/>
      <c r="X3153" s="40"/>
      <c r="Y3153" s="14"/>
    </row>
    <row r="3154" spans="18:25" x14ac:dyDescent="0.35">
      <c r="R3154" s="39"/>
      <c r="S3154" s="14"/>
      <c r="U3154" s="40"/>
      <c r="V3154" s="14"/>
      <c r="X3154" s="40"/>
      <c r="Y3154" s="14"/>
    </row>
    <row r="3155" spans="18:25" x14ac:dyDescent="0.35">
      <c r="R3155" s="39"/>
      <c r="S3155" s="14"/>
      <c r="U3155" s="40"/>
      <c r="V3155" s="14"/>
      <c r="X3155" s="40"/>
      <c r="Y3155" s="14"/>
    </row>
    <row r="3156" spans="18:25" x14ac:dyDescent="0.35">
      <c r="R3156" s="39"/>
      <c r="S3156" s="14"/>
      <c r="U3156" s="40"/>
      <c r="V3156" s="14"/>
      <c r="X3156" s="40"/>
      <c r="Y3156" s="14"/>
    </row>
    <row r="3157" spans="18:25" x14ac:dyDescent="0.35">
      <c r="R3157" s="39"/>
      <c r="S3157" s="14"/>
      <c r="U3157" s="40"/>
      <c r="V3157" s="14"/>
      <c r="X3157" s="40"/>
      <c r="Y3157" s="14"/>
    </row>
    <row r="3158" spans="18:25" x14ac:dyDescent="0.35">
      <c r="R3158" s="39"/>
      <c r="S3158" s="14"/>
      <c r="U3158" s="40"/>
      <c r="V3158" s="14"/>
      <c r="X3158" s="40"/>
      <c r="Y3158" s="14"/>
    </row>
    <row r="3159" spans="18:25" x14ac:dyDescent="0.35">
      <c r="R3159" s="39"/>
      <c r="S3159" s="14"/>
      <c r="U3159" s="40"/>
      <c r="V3159" s="14"/>
      <c r="X3159" s="40"/>
      <c r="Y3159" s="14"/>
    </row>
    <row r="3160" spans="18:25" x14ac:dyDescent="0.35">
      <c r="R3160" s="39"/>
      <c r="S3160" s="14"/>
      <c r="U3160" s="40"/>
      <c r="V3160" s="14"/>
      <c r="X3160" s="40"/>
      <c r="Y3160" s="14"/>
    </row>
    <row r="3161" spans="18:25" x14ac:dyDescent="0.35">
      <c r="R3161" s="39"/>
      <c r="S3161" s="14"/>
      <c r="U3161" s="40"/>
      <c r="V3161" s="14"/>
      <c r="X3161" s="40"/>
      <c r="Y3161" s="14"/>
    </row>
    <row r="3162" spans="18:25" x14ac:dyDescent="0.35">
      <c r="R3162" s="39"/>
      <c r="S3162" s="14"/>
      <c r="U3162" s="40"/>
      <c r="V3162" s="14"/>
      <c r="X3162" s="40"/>
      <c r="Y3162" s="14"/>
    </row>
    <row r="3163" spans="18:25" x14ac:dyDescent="0.35">
      <c r="R3163" s="39"/>
      <c r="S3163" s="14"/>
      <c r="U3163" s="40"/>
      <c r="V3163" s="14"/>
      <c r="X3163" s="40"/>
      <c r="Y3163" s="14"/>
    </row>
    <row r="3164" spans="18:25" x14ac:dyDescent="0.35">
      <c r="R3164" s="39"/>
      <c r="S3164" s="14"/>
      <c r="U3164" s="40"/>
      <c r="V3164" s="14"/>
      <c r="X3164" s="40"/>
      <c r="Y3164" s="14"/>
    </row>
    <row r="3165" spans="18:25" x14ac:dyDescent="0.35">
      <c r="R3165" s="39"/>
      <c r="S3165" s="14"/>
      <c r="U3165" s="40"/>
      <c r="V3165" s="14"/>
      <c r="X3165" s="40"/>
      <c r="Y3165" s="14"/>
    </row>
    <row r="3166" spans="18:25" x14ac:dyDescent="0.35">
      <c r="R3166" s="39"/>
      <c r="S3166" s="14"/>
      <c r="U3166" s="40"/>
      <c r="V3166" s="14"/>
      <c r="X3166" s="40"/>
      <c r="Y3166" s="14"/>
    </row>
    <row r="3167" spans="18:25" x14ac:dyDescent="0.35">
      <c r="R3167" s="39"/>
      <c r="S3167" s="14"/>
      <c r="U3167" s="40"/>
      <c r="V3167" s="14"/>
      <c r="X3167" s="40"/>
      <c r="Y3167" s="14"/>
    </row>
    <row r="3168" spans="18:25" x14ac:dyDescent="0.35">
      <c r="R3168" s="39"/>
      <c r="S3168" s="14"/>
      <c r="U3168" s="40"/>
      <c r="V3168" s="14"/>
      <c r="X3168" s="40"/>
      <c r="Y3168" s="14"/>
    </row>
    <row r="3169" spans="18:25" x14ac:dyDescent="0.35">
      <c r="R3169" s="39"/>
      <c r="S3169" s="14"/>
      <c r="U3169" s="40"/>
      <c r="V3169" s="14"/>
      <c r="X3169" s="40"/>
      <c r="Y3169" s="14"/>
    </row>
    <row r="3170" spans="18:25" x14ac:dyDescent="0.35">
      <c r="R3170" s="39"/>
      <c r="S3170" s="14"/>
      <c r="U3170" s="40"/>
      <c r="V3170" s="14"/>
      <c r="X3170" s="40"/>
      <c r="Y3170" s="14"/>
    </row>
    <row r="3171" spans="18:25" x14ac:dyDescent="0.35">
      <c r="R3171" s="39"/>
      <c r="S3171" s="14"/>
      <c r="U3171" s="40"/>
      <c r="V3171" s="14"/>
      <c r="X3171" s="40"/>
      <c r="Y3171" s="14"/>
    </row>
    <row r="3172" spans="18:25" x14ac:dyDescent="0.35">
      <c r="R3172" s="39"/>
      <c r="S3172" s="14"/>
      <c r="U3172" s="40"/>
      <c r="V3172" s="14"/>
      <c r="X3172" s="40"/>
      <c r="Y3172" s="14"/>
    </row>
    <row r="3173" spans="18:25" x14ac:dyDescent="0.35">
      <c r="R3173" s="39"/>
      <c r="S3173" s="14"/>
      <c r="U3173" s="40"/>
      <c r="V3173" s="14"/>
      <c r="X3173" s="40"/>
      <c r="Y3173" s="14"/>
    </row>
    <row r="3174" spans="18:25" x14ac:dyDescent="0.35">
      <c r="R3174" s="39"/>
      <c r="S3174" s="14"/>
      <c r="U3174" s="40"/>
      <c r="V3174" s="14"/>
      <c r="X3174" s="40"/>
      <c r="Y3174" s="14"/>
    </row>
    <row r="3175" spans="18:25" x14ac:dyDescent="0.35">
      <c r="R3175" s="39"/>
      <c r="S3175" s="14"/>
      <c r="U3175" s="40"/>
      <c r="V3175" s="14"/>
      <c r="X3175" s="40"/>
      <c r="Y3175" s="14"/>
    </row>
    <row r="3176" spans="18:25" x14ac:dyDescent="0.35">
      <c r="R3176" s="39"/>
      <c r="S3176" s="14"/>
      <c r="U3176" s="40"/>
      <c r="V3176" s="14"/>
      <c r="X3176" s="40"/>
      <c r="Y3176" s="14"/>
    </row>
    <row r="3177" spans="18:25" x14ac:dyDescent="0.35">
      <c r="R3177" s="39"/>
      <c r="S3177" s="14"/>
      <c r="U3177" s="40"/>
      <c r="V3177" s="14"/>
      <c r="X3177" s="40"/>
      <c r="Y3177" s="14"/>
    </row>
    <row r="3178" spans="18:25" x14ac:dyDescent="0.35">
      <c r="R3178" s="39"/>
      <c r="S3178" s="14"/>
      <c r="U3178" s="40"/>
      <c r="V3178" s="14"/>
      <c r="X3178" s="40"/>
      <c r="Y3178" s="14"/>
    </row>
    <row r="3179" spans="18:25" x14ac:dyDescent="0.35">
      <c r="R3179" s="39"/>
      <c r="S3179" s="14"/>
      <c r="U3179" s="40"/>
      <c r="V3179" s="14"/>
      <c r="X3179" s="40"/>
      <c r="Y3179" s="14"/>
    </row>
    <row r="3180" spans="18:25" x14ac:dyDescent="0.35">
      <c r="R3180" s="39"/>
      <c r="S3180" s="14"/>
      <c r="U3180" s="40"/>
      <c r="V3180" s="14"/>
      <c r="X3180" s="40"/>
      <c r="Y3180" s="14"/>
    </row>
    <row r="3181" spans="18:25" x14ac:dyDescent="0.35">
      <c r="R3181" s="39"/>
      <c r="S3181" s="14"/>
      <c r="U3181" s="40"/>
      <c r="V3181" s="14"/>
      <c r="X3181" s="40"/>
      <c r="Y3181" s="14"/>
    </row>
    <row r="3182" spans="18:25" x14ac:dyDescent="0.35">
      <c r="R3182" s="39"/>
      <c r="S3182" s="14"/>
      <c r="U3182" s="40"/>
      <c r="V3182" s="14"/>
      <c r="X3182" s="40"/>
      <c r="Y3182" s="14"/>
    </row>
    <row r="3183" spans="18:25" x14ac:dyDescent="0.35">
      <c r="R3183" s="39"/>
      <c r="S3183" s="14"/>
      <c r="U3183" s="40"/>
      <c r="V3183" s="14"/>
      <c r="X3183" s="40"/>
      <c r="Y3183" s="14"/>
    </row>
    <row r="3184" spans="18:25" x14ac:dyDescent="0.35">
      <c r="R3184" s="39"/>
      <c r="S3184" s="14"/>
      <c r="U3184" s="40"/>
      <c r="V3184" s="14"/>
      <c r="X3184" s="40"/>
      <c r="Y3184" s="14"/>
    </row>
    <row r="3185" spans="18:25" x14ac:dyDescent="0.35">
      <c r="R3185" s="39"/>
      <c r="S3185" s="14"/>
      <c r="U3185" s="40"/>
      <c r="V3185" s="14"/>
      <c r="X3185" s="40"/>
      <c r="Y3185" s="14"/>
    </row>
    <row r="3186" spans="18:25" x14ac:dyDescent="0.35">
      <c r="R3186" s="39"/>
      <c r="S3186" s="14"/>
      <c r="U3186" s="40"/>
      <c r="V3186" s="14"/>
      <c r="X3186" s="40"/>
      <c r="Y3186" s="14"/>
    </row>
    <row r="3187" spans="18:25" x14ac:dyDescent="0.35">
      <c r="R3187" s="39"/>
      <c r="S3187" s="14"/>
      <c r="U3187" s="40"/>
      <c r="V3187" s="14"/>
      <c r="X3187" s="40"/>
      <c r="Y3187" s="14"/>
    </row>
    <row r="3188" spans="18:25" x14ac:dyDescent="0.35">
      <c r="R3188" s="39"/>
      <c r="S3188" s="14"/>
      <c r="U3188" s="40"/>
      <c r="V3188" s="14"/>
      <c r="X3188" s="40"/>
      <c r="Y3188" s="14"/>
    </row>
    <row r="3189" spans="18:25" x14ac:dyDescent="0.35">
      <c r="R3189" s="39"/>
      <c r="S3189" s="14"/>
      <c r="U3189" s="40"/>
      <c r="V3189" s="14"/>
      <c r="X3189" s="40"/>
      <c r="Y3189" s="14"/>
    </row>
    <row r="3190" spans="18:25" x14ac:dyDescent="0.35">
      <c r="R3190" s="39"/>
      <c r="S3190" s="14"/>
      <c r="U3190" s="40"/>
      <c r="V3190" s="14"/>
      <c r="X3190" s="40"/>
      <c r="Y3190" s="14"/>
    </row>
    <row r="3191" spans="18:25" x14ac:dyDescent="0.35">
      <c r="R3191" s="39"/>
      <c r="S3191" s="14"/>
      <c r="U3191" s="40"/>
      <c r="V3191" s="14"/>
      <c r="X3191" s="40"/>
      <c r="Y3191" s="14"/>
    </row>
    <row r="3192" spans="18:25" x14ac:dyDescent="0.35">
      <c r="R3192" s="39"/>
      <c r="S3192" s="14"/>
      <c r="U3192" s="40"/>
      <c r="V3192" s="14"/>
      <c r="X3192" s="40"/>
      <c r="Y3192" s="14"/>
    </row>
    <row r="3193" spans="18:25" x14ac:dyDescent="0.35">
      <c r="R3193" s="39"/>
      <c r="S3193" s="14"/>
      <c r="U3193" s="40"/>
      <c r="V3193" s="14"/>
      <c r="X3193" s="40"/>
      <c r="Y3193" s="14"/>
    </row>
    <row r="3194" spans="18:25" x14ac:dyDescent="0.35">
      <c r="R3194" s="39"/>
      <c r="S3194" s="14"/>
      <c r="U3194" s="40"/>
      <c r="V3194" s="14"/>
      <c r="X3194" s="40"/>
      <c r="Y3194" s="14"/>
    </row>
    <row r="3195" spans="18:25" x14ac:dyDescent="0.35">
      <c r="R3195" s="39"/>
      <c r="S3195" s="14"/>
      <c r="U3195" s="40"/>
      <c r="V3195" s="14"/>
      <c r="X3195" s="40"/>
      <c r="Y3195" s="14"/>
    </row>
    <row r="3196" spans="18:25" x14ac:dyDescent="0.35">
      <c r="R3196" s="39"/>
      <c r="S3196" s="14"/>
      <c r="U3196" s="40"/>
      <c r="V3196" s="14"/>
      <c r="X3196" s="40"/>
      <c r="Y3196" s="14"/>
    </row>
    <row r="3197" spans="18:25" x14ac:dyDescent="0.35">
      <c r="R3197" s="39"/>
      <c r="S3197" s="14"/>
      <c r="U3197" s="40"/>
      <c r="V3197" s="14"/>
      <c r="X3197" s="40"/>
      <c r="Y3197" s="14"/>
    </row>
    <row r="3198" spans="18:25" x14ac:dyDescent="0.35">
      <c r="R3198" s="39"/>
      <c r="S3198" s="14"/>
      <c r="U3198" s="40"/>
      <c r="V3198" s="14"/>
      <c r="X3198" s="40"/>
      <c r="Y3198" s="14"/>
    </row>
    <row r="3199" spans="18:25" x14ac:dyDescent="0.35">
      <c r="R3199" s="39"/>
      <c r="S3199" s="14"/>
      <c r="U3199" s="40"/>
      <c r="V3199" s="14"/>
      <c r="X3199" s="40"/>
      <c r="Y3199" s="14"/>
    </row>
    <row r="3200" spans="18:25" x14ac:dyDescent="0.35">
      <c r="R3200" s="39"/>
      <c r="S3200" s="14"/>
      <c r="U3200" s="40"/>
      <c r="V3200" s="14"/>
      <c r="X3200" s="40"/>
      <c r="Y3200" s="14"/>
    </row>
    <row r="3201" spans="18:25" x14ac:dyDescent="0.35">
      <c r="R3201" s="39"/>
      <c r="S3201" s="14"/>
      <c r="U3201" s="40"/>
      <c r="V3201" s="14"/>
      <c r="X3201" s="40"/>
      <c r="Y3201" s="14"/>
    </row>
    <row r="3202" spans="18:25" x14ac:dyDescent="0.35">
      <c r="R3202" s="39"/>
      <c r="S3202" s="14"/>
      <c r="U3202" s="40"/>
      <c r="V3202" s="14"/>
      <c r="X3202" s="40"/>
      <c r="Y3202" s="14"/>
    </row>
    <row r="3203" spans="18:25" x14ac:dyDescent="0.35">
      <c r="R3203" s="39"/>
      <c r="S3203" s="14"/>
      <c r="U3203" s="40"/>
      <c r="V3203" s="14"/>
      <c r="X3203" s="40"/>
      <c r="Y3203" s="14"/>
    </row>
    <row r="3204" spans="18:25" x14ac:dyDescent="0.35">
      <c r="R3204" s="39"/>
      <c r="S3204" s="14"/>
      <c r="U3204" s="40"/>
      <c r="V3204" s="14"/>
      <c r="X3204" s="40"/>
      <c r="Y3204" s="14"/>
    </row>
    <row r="3205" spans="18:25" x14ac:dyDescent="0.35">
      <c r="R3205" s="39"/>
      <c r="S3205" s="14"/>
      <c r="U3205" s="40"/>
      <c r="V3205" s="14"/>
      <c r="X3205" s="40"/>
      <c r="Y3205" s="14"/>
    </row>
    <row r="3206" spans="18:25" x14ac:dyDescent="0.35">
      <c r="R3206" s="39"/>
      <c r="S3206" s="14"/>
      <c r="U3206" s="40"/>
      <c r="V3206" s="14"/>
      <c r="X3206" s="40"/>
      <c r="Y3206" s="14"/>
    </row>
    <row r="3207" spans="18:25" x14ac:dyDescent="0.35">
      <c r="R3207" s="39"/>
      <c r="S3207" s="14"/>
      <c r="U3207" s="40"/>
      <c r="V3207" s="14"/>
      <c r="X3207" s="40"/>
      <c r="Y3207" s="14"/>
    </row>
    <row r="3208" spans="18:25" x14ac:dyDescent="0.35">
      <c r="R3208" s="39"/>
      <c r="S3208" s="14"/>
      <c r="U3208" s="40"/>
      <c r="V3208" s="14"/>
      <c r="X3208" s="40"/>
      <c r="Y3208" s="14"/>
    </row>
    <row r="3209" spans="18:25" x14ac:dyDescent="0.35">
      <c r="R3209" s="39"/>
      <c r="S3209" s="14"/>
      <c r="U3209" s="40"/>
      <c r="V3209" s="14"/>
      <c r="X3209" s="40"/>
      <c r="Y3209" s="14"/>
    </row>
    <row r="3210" spans="18:25" x14ac:dyDescent="0.35">
      <c r="R3210" s="39"/>
      <c r="S3210" s="14"/>
      <c r="U3210" s="40"/>
      <c r="V3210" s="14"/>
      <c r="X3210" s="40"/>
      <c r="Y3210" s="14"/>
    </row>
    <row r="3211" spans="18:25" x14ac:dyDescent="0.35">
      <c r="R3211" s="39"/>
      <c r="S3211" s="14"/>
      <c r="U3211" s="40"/>
      <c r="V3211" s="14"/>
      <c r="X3211" s="40"/>
      <c r="Y3211" s="14"/>
    </row>
    <row r="3212" spans="18:25" x14ac:dyDescent="0.35">
      <c r="R3212" s="39"/>
      <c r="S3212" s="14"/>
      <c r="U3212" s="40"/>
      <c r="V3212" s="14"/>
      <c r="X3212" s="40"/>
      <c r="Y3212" s="14"/>
    </row>
    <row r="3213" spans="18:25" x14ac:dyDescent="0.35">
      <c r="R3213" s="39"/>
      <c r="S3213" s="14"/>
      <c r="U3213" s="40"/>
      <c r="V3213" s="14"/>
      <c r="X3213" s="40"/>
      <c r="Y3213" s="14"/>
    </row>
    <row r="3214" spans="18:25" x14ac:dyDescent="0.35">
      <c r="R3214" s="39"/>
      <c r="S3214" s="14"/>
      <c r="U3214" s="40"/>
      <c r="V3214" s="14"/>
      <c r="X3214" s="40"/>
      <c r="Y3214" s="14"/>
    </row>
    <row r="3215" spans="18:25" x14ac:dyDescent="0.35">
      <c r="R3215" s="39"/>
      <c r="S3215" s="14"/>
      <c r="U3215" s="40"/>
      <c r="V3215" s="14"/>
      <c r="X3215" s="40"/>
      <c r="Y3215" s="14"/>
    </row>
    <row r="3216" spans="18:25" x14ac:dyDescent="0.35">
      <c r="R3216" s="39"/>
      <c r="S3216" s="14"/>
      <c r="U3216" s="40"/>
      <c r="V3216" s="14"/>
      <c r="X3216" s="40"/>
      <c r="Y3216" s="14"/>
    </row>
    <row r="3217" spans="18:25" x14ac:dyDescent="0.35">
      <c r="R3217" s="39"/>
      <c r="S3217" s="14"/>
      <c r="U3217" s="40"/>
      <c r="V3217" s="14"/>
      <c r="X3217" s="40"/>
      <c r="Y3217" s="14"/>
    </row>
    <row r="3218" spans="18:25" x14ac:dyDescent="0.35">
      <c r="R3218" s="39"/>
      <c r="S3218" s="14"/>
      <c r="U3218" s="40"/>
      <c r="V3218" s="14"/>
      <c r="X3218" s="40"/>
      <c r="Y3218" s="14"/>
    </row>
    <row r="3219" spans="18:25" x14ac:dyDescent="0.35">
      <c r="R3219" s="39"/>
      <c r="S3219" s="14"/>
      <c r="U3219" s="40"/>
      <c r="V3219" s="14"/>
      <c r="X3219" s="40"/>
      <c r="Y3219" s="14"/>
    </row>
    <row r="3220" spans="18:25" x14ac:dyDescent="0.35">
      <c r="R3220" s="39"/>
      <c r="S3220" s="14"/>
      <c r="U3220" s="40"/>
      <c r="V3220" s="14"/>
      <c r="X3220" s="40"/>
      <c r="Y3220" s="14"/>
    </row>
    <row r="3221" spans="18:25" x14ac:dyDescent="0.35">
      <c r="R3221" s="39"/>
      <c r="S3221" s="14"/>
      <c r="U3221" s="40"/>
      <c r="V3221" s="14"/>
      <c r="X3221" s="40"/>
      <c r="Y3221" s="14"/>
    </row>
    <row r="3222" spans="18:25" x14ac:dyDescent="0.35">
      <c r="R3222" s="39"/>
      <c r="S3222" s="14"/>
      <c r="U3222" s="40"/>
      <c r="V3222" s="14"/>
      <c r="X3222" s="40"/>
      <c r="Y3222" s="14"/>
    </row>
    <row r="3223" spans="18:25" x14ac:dyDescent="0.35">
      <c r="R3223" s="39"/>
      <c r="S3223" s="14"/>
      <c r="U3223" s="40"/>
      <c r="V3223" s="14"/>
      <c r="X3223" s="40"/>
      <c r="Y3223" s="14"/>
    </row>
    <row r="3224" spans="18:25" x14ac:dyDescent="0.35">
      <c r="R3224" s="39"/>
      <c r="S3224" s="14"/>
      <c r="U3224" s="40"/>
      <c r="V3224" s="14"/>
      <c r="X3224" s="40"/>
      <c r="Y3224" s="14"/>
    </row>
    <row r="3225" spans="18:25" x14ac:dyDescent="0.35">
      <c r="R3225" s="39"/>
      <c r="S3225" s="14"/>
      <c r="U3225" s="40"/>
      <c r="V3225" s="14"/>
      <c r="X3225" s="40"/>
      <c r="Y3225" s="14"/>
    </row>
    <row r="3226" spans="18:25" x14ac:dyDescent="0.35">
      <c r="R3226" s="39"/>
      <c r="S3226" s="14"/>
      <c r="U3226" s="40"/>
      <c r="V3226" s="14"/>
      <c r="X3226" s="40"/>
      <c r="Y3226" s="14"/>
    </row>
    <row r="3227" spans="18:25" x14ac:dyDescent="0.35">
      <c r="R3227" s="39"/>
      <c r="S3227" s="14"/>
      <c r="U3227" s="40"/>
      <c r="V3227" s="14"/>
      <c r="X3227" s="40"/>
      <c r="Y3227" s="14"/>
    </row>
    <row r="3228" spans="18:25" x14ac:dyDescent="0.35">
      <c r="R3228" s="39"/>
      <c r="S3228" s="14"/>
      <c r="U3228" s="40"/>
      <c r="V3228" s="14"/>
      <c r="X3228" s="40"/>
      <c r="Y3228" s="14"/>
    </row>
    <row r="3229" spans="18:25" x14ac:dyDescent="0.35">
      <c r="R3229" s="39"/>
      <c r="S3229" s="14"/>
      <c r="U3229" s="40"/>
      <c r="V3229" s="14"/>
      <c r="X3229" s="40"/>
      <c r="Y3229" s="14"/>
    </row>
    <row r="3230" spans="18:25" x14ac:dyDescent="0.35">
      <c r="R3230" s="39"/>
      <c r="S3230" s="14"/>
      <c r="U3230" s="40"/>
      <c r="V3230" s="14"/>
      <c r="X3230" s="40"/>
      <c r="Y3230" s="14"/>
    </row>
    <row r="3231" spans="18:25" x14ac:dyDescent="0.35">
      <c r="R3231" s="39"/>
      <c r="S3231" s="14"/>
      <c r="U3231" s="40"/>
      <c r="V3231" s="14"/>
      <c r="X3231" s="40"/>
      <c r="Y3231" s="14"/>
    </row>
    <row r="3232" spans="18:25" x14ac:dyDescent="0.35">
      <c r="R3232" s="39"/>
      <c r="S3232" s="14"/>
      <c r="U3232" s="40"/>
      <c r="V3232" s="14"/>
      <c r="X3232" s="40"/>
      <c r="Y3232" s="14"/>
    </row>
    <row r="3233" spans="18:25" x14ac:dyDescent="0.35">
      <c r="R3233" s="39"/>
      <c r="S3233" s="14"/>
      <c r="U3233" s="40"/>
      <c r="V3233" s="14"/>
      <c r="X3233" s="40"/>
      <c r="Y3233" s="14"/>
    </row>
    <row r="3234" spans="18:25" x14ac:dyDescent="0.35">
      <c r="R3234" s="39"/>
      <c r="S3234" s="14"/>
      <c r="U3234" s="40"/>
      <c r="V3234" s="14"/>
      <c r="X3234" s="40"/>
      <c r="Y3234" s="14"/>
    </row>
    <row r="3235" spans="18:25" x14ac:dyDescent="0.35">
      <c r="R3235" s="39"/>
      <c r="S3235" s="14"/>
      <c r="U3235" s="40"/>
      <c r="V3235" s="14"/>
      <c r="X3235" s="40"/>
      <c r="Y3235" s="14"/>
    </row>
    <row r="3236" spans="18:25" x14ac:dyDescent="0.35">
      <c r="R3236" s="39"/>
      <c r="S3236" s="14"/>
      <c r="U3236" s="40"/>
      <c r="V3236" s="14"/>
      <c r="X3236" s="40"/>
      <c r="Y3236" s="14"/>
    </row>
    <row r="3237" spans="18:25" x14ac:dyDescent="0.35">
      <c r="R3237" s="39"/>
      <c r="S3237" s="14"/>
      <c r="U3237" s="40"/>
      <c r="V3237" s="14"/>
      <c r="X3237" s="40"/>
      <c r="Y3237" s="14"/>
    </row>
    <row r="3238" spans="18:25" x14ac:dyDescent="0.35">
      <c r="R3238" s="39"/>
      <c r="S3238" s="14"/>
      <c r="U3238" s="40"/>
      <c r="V3238" s="14"/>
      <c r="X3238" s="40"/>
      <c r="Y3238" s="14"/>
    </row>
    <row r="3239" spans="18:25" x14ac:dyDescent="0.35">
      <c r="R3239" s="39"/>
      <c r="S3239" s="14"/>
      <c r="U3239" s="40"/>
      <c r="V3239" s="14"/>
      <c r="X3239" s="40"/>
      <c r="Y3239" s="14"/>
    </row>
    <row r="3240" spans="18:25" x14ac:dyDescent="0.35">
      <c r="R3240" s="39"/>
      <c r="S3240" s="14"/>
      <c r="U3240" s="40"/>
      <c r="V3240" s="14"/>
      <c r="X3240" s="40"/>
      <c r="Y3240" s="14"/>
    </row>
    <row r="3241" spans="18:25" x14ac:dyDescent="0.35">
      <c r="R3241" s="39"/>
      <c r="S3241" s="14"/>
      <c r="U3241" s="40"/>
      <c r="V3241" s="14"/>
      <c r="X3241" s="40"/>
      <c r="Y3241" s="14"/>
    </row>
    <row r="3242" spans="18:25" x14ac:dyDescent="0.35">
      <c r="R3242" s="39"/>
      <c r="S3242" s="14"/>
      <c r="U3242" s="40"/>
      <c r="V3242" s="14"/>
      <c r="X3242" s="40"/>
      <c r="Y3242" s="14"/>
    </row>
    <row r="3243" spans="18:25" x14ac:dyDescent="0.35">
      <c r="R3243" s="39"/>
      <c r="S3243" s="14"/>
      <c r="U3243" s="40"/>
      <c r="V3243" s="14"/>
      <c r="X3243" s="40"/>
      <c r="Y3243" s="14"/>
    </row>
    <row r="3244" spans="18:25" x14ac:dyDescent="0.35">
      <c r="R3244" s="39"/>
      <c r="S3244" s="14"/>
      <c r="U3244" s="40"/>
      <c r="V3244" s="14"/>
      <c r="X3244" s="40"/>
      <c r="Y3244" s="14"/>
    </row>
    <row r="3245" spans="18:25" x14ac:dyDescent="0.35">
      <c r="R3245" s="39"/>
      <c r="S3245" s="14"/>
      <c r="U3245" s="40"/>
      <c r="V3245" s="14"/>
      <c r="X3245" s="40"/>
      <c r="Y3245" s="14"/>
    </row>
    <row r="3246" spans="18:25" x14ac:dyDescent="0.35">
      <c r="R3246" s="39"/>
      <c r="S3246" s="14"/>
      <c r="U3246" s="40"/>
      <c r="V3246" s="14"/>
      <c r="X3246" s="40"/>
      <c r="Y3246" s="14"/>
    </row>
    <row r="3247" spans="18:25" x14ac:dyDescent="0.35">
      <c r="R3247" s="39"/>
      <c r="S3247" s="14"/>
      <c r="U3247" s="40"/>
      <c r="V3247" s="14"/>
      <c r="X3247" s="40"/>
      <c r="Y3247" s="14"/>
    </row>
    <row r="3248" spans="18:25" x14ac:dyDescent="0.35">
      <c r="R3248" s="39"/>
      <c r="S3248" s="14"/>
      <c r="U3248" s="40"/>
      <c r="V3248" s="14"/>
      <c r="X3248" s="40"/>
      <c r="Y3248" s="14"/>
    </row>
    <row r="3249" spans="18:25" x14ac:dyDescent="0.35">
      <c r="R3249" s="39"/>
      <c r="S3249" s="14"/>
      <c r="U3249" s="40"/>
      <c r="V3249" s="14"/>
      <c r="X3249" s="40"/>
      <c r="Y3249" s="14"/>
    </row>
    <row r="3250" spans="18:25" x14ac:dyDescent="0.35">
      <c r="R3250" s="39"/>
      <c r="S3250" s="14"/>
      <c r="U3250" s="40"/>
      <c r="V3250" s="14"/>
      <c r="X3250" s="40"/>
      <c r="Y3250" s="14"/>
    </row>
    <row r="3251" spans="18:25" x14ac:dyDescent="0.35">
      <c r="R3251" s="39"/>
      <c r="S3251" s="14"/>
      <c r="U3251" s="40"/>
      <c r="V3251" s="14"/>
      <c r="X3251" s="40"/>
      <c r="Y3251" s="14"/>
    </row>
    <row r="3252" spans="18:25" x14ac:dyDescent="0.35">
      <c r="R3252" s="39"/>
      <c r="S3252" s="14"/>
      <c r="U3252" s="40"/>
      <c r="V3252" s="14"/>
      <c r="X3252" s="40"/>
      <c r="Y3252" s="14"/>
    </row>
    <row r="3253" spans="18:25" x14ac:dyDescent="0.35">
      <c r="R3253" s="39"/>
      <c r="S3253" s="14"/>
      <c r="U3253" s="40"/>
      <c r="V3253" s="14"/>
      <c r="X3253" s="40"/>
      <c r="Y3253" s="14"/>
    </row>
    <row r="3254" spans="18:25" x14ac:dyDescent="0.35">
      <c r="R3254" s="39"/>
      <c r="S3254" s="14"/>
      <c r="U3254" s="40"/>
      <c r="V3254" s="14"/>
      <c r="X3254" s="40"/>
      <c r="Y3254" s="14"/>
    </row>
    <row r="3255" spans="18:25" x14ac:dyDescent="0.35">
      <c r="R3255" s="39"/>
      <c r="S3255" s="14"/>
      <c r="U3255" s="40"/>
      <c r="V3255" s="14"/>
      <c r="X3255" s="40"/>
      <c r="Y3255" s="14"/>
    </row>
    <row r="3256" spans="18:25" x14ac:dyDescent="0.35">
      <c r="R3256" s="39"/>
      <c r="S3256" s="14"/>
      <c r="U3256" s="40"/>
      <c r="V3256" s="14"/>
      <c r="X3256" s="40"/>
      <c r="Y3256" s="14"/>
    </row>
    <row r="3257" spans="18:25" x14ac:dyDescent="0.35">
      <c r="R3257" s="39"/>
      <c r="S3257" s="14"/>
      <c r="U3257" s="40"/>
      <c r="V3257" s="14"/>
      <c r="X3257" s="40"/>
      <c r="Y3257" s="14"/>
    </row>
    <row r="3258" spans="18:25" x14ac:dyDescent="0.35">
      <c r="R3258" s="39"/>
      <c r="S3258" s="14"/>
      <c r="U3258" s="40"/>
      <c r="V3258" s="14"/>
      <c r="X3258" s="40"/>
      <c r="Y3258" s="14"/>
    </row>
    <row r="3259" spans="18:25" x14ac:dyDescent="0.35">
      <c r="U3259" s="40"/>
      <c r="V3259" s="14"/>
      <c r="X3259" s="40"/>
      <c r="Y3259" s="14"/>
    </row>
    <row r="3260" spans="18:25" x14ac:dyDescent="0.35">
      <c r="U3260" s="40"/>
      <c r="V3260" s="14"/>
      <c r="X3260" s="40"/>
      <c r="Y3260" s="14"/>
    </row>
    <row r="3261" spans="18:25" x14ac:dyDescent="0.35">
      <c r="U3261" s="40"/>
      <c r="V3261" s="14"/>
      <c r="X3261" s="40"/>
      <c r="Y3261" s="14"/>
    </row>
    <row r="3262" spans="18:25" x14ac:dyDescent="0.35">
      <c r="U3262" s="40"/>
      <c r="V3262" s="14"/>
      <c r="X3262" s="40"/>
      <c r="Y3262" s="14"/>
    </row>
    <row r="3263" spans="18:25" x14ac:dyDescent="0.35">
      <c r="U3263" s="40"/>
      <c r="V3263" s="14"/>
      <c r="X3263" s="40"/>
      <c r="Y3263" s="14"/>
    </row>
    <row r="3264" spans="18:25" x14ac:dyDescent="0.35">
      <c r="U3264" s="40"/>
      <c r="V3264" s="14"/>
      <c r="X3264" s="40"/>
      <c r="Y3264" s="14"/>
    </row>
    <row r="3265" spans="21:25" x14ac:dyDescent="0.35">
      <c r="U3265" s="40"/>
      <c r="V3265" s="14"/>
      <c r="X3265" s="40"/>
      <c r="Y3265" s="14"/>
    </row>
    <row r="3266" spans="21:25" x14ac:dyDescent="0.35">
      <c r="U3266" s="40"/>
      <c r="V3266" s="14"/>
      <c r="X3266" s="40"/>
      <c r="Y3266" s="14"/>
    </row>
    <row r="3267" spans="21:25" x14ac:dyDescent="0.35">
      <c r="U3267" s="40"/>
      <c r="V3267" s="14"/>
      <c r="X3267" s="40"/>
      <c r="Y3267" s="14"/>
    </row>
    <row r="3268" spans="21:25" x14ac:dyDescent="0.35">
      <c r="U3268" s="40"/>
      <c r="V3268" s="14"/>
      <c r="X3268" s="40"/>
      <c r="Y3268" s="14"/>
    </row>
    <row r="3269" spans="21:25" x14ac:dyDescent="0.35">
      <c r="U3269" s="40"/>
      <c r="V3269" s="14"/>
      <c r="X3269" s="40"/>
      <c r="Y3269" s="14"/>
    </row>
    <row r="3270" spans="21:25" x14ac:dyDescent="0.35">
      <c r="U3270" s="40"/>
      <c r="V3270" s="14"/>
      <c r="X3270" s="40"/>
      <c r="Y3270" s="14"/>
    </row>
    <row r="3271" spans="21:25" x14ac:dyDescent="0.35">
      <c r="U3271" s="40"/>
      <c r="V3271" s="14"/>
      <c r="X3271" s="40"/>
      <c r="Y3271" s="14"/>
    </row>
    <row r="3272" spans="21:25" x14ac:dyDescent="0.35">
      <c r="U3272" s="40"/>
      <c r="V3272" s="14"/>
      <c r="X3272" s="40"/>
      <c r="Y3272" s="14"/>
    </row>
    <row r="3273" spans="21:25" x14ac:dyDescent="0.35">
      <c r="U3273" s="40"/>
      <c r="V3273" s="14"/>
      <c r="X3273" s="40"/>
      <c r="Y3273" s="14"/>
    </row>
    <row r="3274" spans="21:25" x14ac:dyDescent="0.35">
      <c r="U3274" s="40"/>
      <c r="V3274" s="14"/>
      <c r="X3274" s="40"/>
      <c r="Y3274" s="14"/>
    </row>
    <row r="3275" spans="21:25" x14ac:dyDescent="0.35">
      <c r="U3275" s="40"/>
      <c r="V3275" s="14"/>
      <c r="X3275" s="40"/>
      <c r="Y3275" s="14"/>
    </row>
    <row r="3276" spans="21:25" x14ac:dyDescent="0.35">
      <c r="U3276" s="40"/>
      <c r="V3276" s="14"/>
      <c r="X3276" s="40"/>
      <c r="Y3276" s="14"/>
    </row>
    <row r="3277" spans="21:25" x14ac:dyDescent="0.35">
      <c r="U3277" s="40"/>
      <c r="V3277" s="14"/>
      <c r="X3277" s="40"/>
      <c r="Y3277" s="14"/>
    </row>
    <row r="3278" spans="21:25" x14ac:dyDescent="0.35">
      <c r="U3278" s="40"/>
      <c r="V3278" s="14"/>
      <c r="X3278" s="40"/>
      <c r="Y3278" s="14"/>
    </row>
    <row r="3279" spans="21:25" x14ac:dyDescent="0.35">
      <c r="U3279" s="40"/>
      <c r="V3279" s="14"/>
      <c r="X3279" s="40"/>
      <c r="Y3279" s="14"/>
    </row>
    <row r="3280" spans="21:25" x14ac:dyDescent="0.35">
      <c r="U3280" s="40"/>
      <c r="V3280" s="14"/>
      <c r="X3280" s="40"/>
      <c r="Y3280" s="14"/>
    </row>
    <row r="3281" spans="21:25" x14ac:dyDescent="0.35">
      <c r="U3281" s="40"/>
      <c r="V3281" s="14"/>
      <c r="X3281" s="40"/>
      <c r="Y3281" s="14"/>
    </row>
    <row r="3282" spans="21:25" x14ac:dyDescent="0.35">
      <c r="U3282" s="40"/>
      <c r="V3282" s="14"/>
      <c r="X3282" s="40"/>
      <c r="Y3282" s="14"/>
    </row>
    <row r="3283" spans="21:25" x14ac:dyDescent="0.35">
      <c r="U3283" s="40"/>
      <c r="V3283" s="14"/>
      <c r="X3283" s="40"/>
      <c r="Y3283" s="14"/>
    </row>
    <row r="3284" spans="21:25" x14ac:dyDescent="0.35">
      <c r="U3284" s="40"/>
      <c r="V3284" s="14"/>
      <c r="X3284" s="40"/>
      <c r="Y3284" s="14"/>
    </row>
    <row r="3285" spans="21:25" x14ac:dyDescent="0.35">
      <c r="U3285" s="40"/>
      <c r="V3285" s="14"/>
      <c r="X3285" s="40"/>
      <c r="Y3285" s="14"/>
    </row>
    <row r="3286" spans="21:25" x14ac:dyDescent="0.35">
      <c r="U3286" s="40"/>
      <c r="V3286" s="14"/>
      <c r="X3286" s="40"/>
      <c r="Y3286" s="14"/>
    </row>
    <row r="3287" spans="21:25" x14ac:dyDescent="0.35">
      <c r="U3287" s="40"/>
      <c r="V3287" s="14"/>
      <c r="X3287" s="40"/>
      <c r="Y3287" s="14"/>
    </row>
    <row r="3288" spans="21:25" x14ac:dyDescent="0.35">
      <c r="U3288" s="40"/>
      <c r="V3288" s="14"/>
      <c r="X3288" s="40"/>
      <c r="Y3288" s="14"/>
    </row>
    <row r="3289" spans="21:25" x14ac:dyDescent="0.35">
      <c r="U3289" s="40"/>
      <c r="V3289" s="14"/>
      <c r="X3289" s="40"/>
      <c r="Y3289" s="14"/>
    </row>
    <row r="3290" spans="21:25" x14ac:dyDescent="0.35">
      <c r="U3290" s="40"/>
      <c r="V3290" s="14"/>
      <c r="X3290" s="40"/>
      <c r="Y3290" s="14"/>
    </row>
    <row r="3291" spans="21:25" x14ac:dyDescent="0.35">
      <c r="U3291" s="40"/>
      <c r="V3291" s="14"/>
      <c r="X3291" s="40"/>
      <c r="Y3291" s="14"/>
    </row>
    <row r="3292" spans="21:25" x14ac:dyDescent="0.35">
      <c r="U3292" s="40"/>
      <c r="V3292" s="14"/>
      <c r="X3292" s="40"/>
      <c r="Y3292" s="14"/>
    </row>
    <row r="3293" spans="21:25" x14ac:dyDescent="0.35">
      <c r="U3293" s="40"/>
      <c r="V3293" s="14"/>
      <c r="X3293" s="40"/>
      <c r="Y3293" s="14"/>
    </row>
    <row r="3294" spans="21:25" x14ac:dyDescent="0.35">
      <c r="U3294" s="40"/>
      <c r="V3294" s="14"/>
      <c r="X3294" s="40"/>
      <c r="Y3294" s="14"/>
    </row>
    <row r="3295" spans="21:25" x14ac:dyDescent="0.35">
      <c r="U3295" s="40"/>
      <c r="V3295" s="14"/>
      <c r="X3295" s="40"/>
      <c r="Y3295" s="14"/>
    </row>
    <row r="3296" spans="21:25" x14ac:dyDescent="0.35">
      <c r="U3296" s="40"/>
      <c r="V3296" s="14"/>
      <c r="X3296" s="40"/>
      <c r="Y3296" s="14"/>
    </row>
    <row r="3297" spans="21:25" x14ac:dyDescent="0.35">
      <c r="U3297" s="40"/>
      <c r="V3297" s="14"/>
      <c r="X3297" s="40"/>
      <c r="Y3297" s="14"/>
    </row>
    <row r="3298" spans="21:25" x14ac:dyDescent="0.35">
      <c r="U3298" s="40"/>
      <c r="V3298" s="14"/>
      <c r="X3298" s="40"/>
      <c r="Y3298" s="14"/>
    </row>
    <row r="3299" spans="21:25" x14ac:dyDescent="0.35">
      <c r="U3299" s="40"/>
      <c r="V3299" s="14"/>
      <c r="X3299" s="40"/>
      <c r="Y3299" s="14"/>
    </row>
    <row r="3300" spans="21:25" x14ac:dyDescent="0.35">
      <c r="U3300" s="40"/>
      <c r="V3300" s="14"/>
      <c r="X3300" s="40"/>
      <c r="Y3300" s="14"/>
    </row>
    <row r="3301" spans="21:25" x14ac:dyDescent="0.35">
      <c r="U3301" s="40"/>
      <c r="V3301" s="14"/>
      <c r="X3301" s="40"/>
      <c r="Y3301" s="14"/>
    </row>
    <row r="3302" spans="21:25" x14ac:dyDescent="0.35">
      <c r="U3302" s="40"/>
      <c r="V3302" s="14"/>
      <c r="X3302" s="40"/>
      <c r="Y3302" s="14"/>
    </row>
    <row r="3303" spans="21:25" x14ac:dyDescent="0.35">
      <c r="U3303" s="40"/>
      <c r="V3303" s="14"/>
      <c r="X3303" s="40"/>
      <c r="Y3303" s="14"/>
    </row>
    <row r="3304" spans="21:25" x14ac:dyDescent="0.35">
      <c r="U3304" s="40"/>
      <c r="V3304" s="14"/>
      <c r="X3304" s="40"/>
      <c r="Y3304" s="14"/>
    </row>
    <row r="3305" spans="21:25" x14ac:dyDescent="0.35">
      <c r="U3305" s="40"/>
      <c r="V3305" s="14"/>
      <c r="X3305" s="40"/>
      <c r="Y3305" s="14"/>
    </row>
    <row r="3306" spans="21:25" x14ac:dyDescent="0.35">
      <c r="U3306" s="40"/>
      <c r="V3306" s="14"/>
      <c r="X3306" s="40"/>
      <c r="Y3306" s="14"/>
    </row>
    <row r="3307" spans="21:25" x14ac:dyDescent="0.35">
      <c r="U3307" s="40"/>
      <c r="V3307" s="14"/>
      <c r="X3307" s="40"/>
      <c r="Y3307" s="14"/>
    </row>
    <row r="3308" spans="21:25" x14ac:dyDescent="0.35">
      <c r="U3308" s="40"/>
      <c r="V3308" s="14"/>
      <c r="X3308" s="40"/>
      <c r="Y3308" s="14"/>
    </row>
    <row r="3309" spans="21:25" x14ac:dyDescent="0.35">
      <c r="U3309" s="40"/>
      <c r="V3309" s="14"/>
      <c r="X3309" s="40"/>
      <c r="Y3309" s="14"/>
    </row>
    <row r="3310" spans="21:25" x14ac:dyDescent="0.35">
      <c r="U3310" s="40"/>
      <c r="V3310" s="14"/>
      <c r="X3310" s="40"/>
      <c r="Y3310" s="14"/>
    </row>
    <row r="3311" spans="21:25" x14ac:dyDescent="0.35">
      <c r="U3311" s="40"/>
      <c r="V3311" s="14"/>
      <c r="X3311" s="40"/>
      <c r="Y3311" s="14"/>
    </row>
    <row r="3312" spans="21:25" x14ac:dyDescent="0.35">
      <c r="U3312" s="40"/>
      <c r="V3312" s="14"/>
      <c r="X3312" s="40"/>
      <c r="Y3312" s="14"/>
    </row>
    <row r="3313" spans="21:25" x14ac:dyDescent="0.35">
      <c r="U3313" s="40"/>
      <c r="V3313" s="14"/>
      <c r="X3313" s="40"/>
      <c r="Y3313" s="14"/>
    </row>
    <row r="3314" spans="21:25" x14ac:dyDescent="0.35">
      <c r="U3314" s="40"/>
      <c r="V3314" s="14"/>
      <c r="X3314" s="40"/>
      <c r="Y3314" s="14"/>
    </row>
    <row r="3315" spans="21:25" x14ac:dyDescent="0.35">
      <c r="U3315" s="40"/>
      <c r="V3315" s="14"/>
      <c r="X3315" s="40"/>
      <c r="Y3315" s="14"/>
    </row>
    <row r="3316" spans="21:25" x14ac:dyDescent="0.35">
      <c r="U3316" s="40"/>
      <c r="V3316" s="14"/>
      <c r="X3316" s="40"/>
      <c r="Y3316" s="14"/>
    </row>
    <row r="3317" spans="21:25" x14ac:dyDescent="0.35">
      <c r="U3317" s="40"/>
      <c r="V3317" s="14"/>
      <c r="X3317" s="40"/>
      <c r="Y3317" s="14"/>
    </row>
    <row r="3318" spans="21:25" x14ac:dyDescent="0.35">
      <c r="U3318" s="40"/>
      <c r="V3318" s="14"/>
      <c r="X3318" s="40"/>
      <c r="Y3318" s="14"/>
    </row>
    <row r="3319" spans="21:25" x14ac:dyDescent="0.35">
      <c r="U3319" s="40"/>
      <c r="V3319" s="14"/>
      <c r="X3319" s="40"/>
      <c r="Y3319" s="14"/>
    </row>
    <row r="3320" spans="21:25" x14ac:dyDescent="0.35">
      <c r="U3320" s="40"/>
      <c r="V3320" s="14"/>
      <c r="X3320" s="40"/>
      <c r="Y3320" s="14"/>
    </row>
    <row r="3321" spans="21:25" x14ac:dyDescent="0.35">
      <c r="U3321" s="40"/>
      <c r="V3321" s="14"/>
      <c r="X3321" s="40"/>
      <c r="Y3321" s="14"/>
    </row>
    <row r="3322" spans="21:25" x14ac:dyDescent="0.35">
      <c r="U3322" s="40"/>
      <c r="V3322" s="14"/>
      <c r="X3322" s="40"/>
      <c r="Y3322" s="14"/>
    </row>
    <row r="3323" spans="21:25" x14ac:dyDescent="0.35">
      <c r="U3323" s="40"/>
      <c r="V3323" s="14"/>
      <c r="X3323" s="40"/>
      <c r="Y3323" s="14"/>
    </row>
    <row r="3324" spans="21:25" x14ac:dyDescent="0.35">
      <c r="U3324" s="40"/>
      <c r="V3324" s="14"/>
      <c r="X3324" s="40"/>
      <c r="Y3324" s="14"/>
    </row>
    <row r="3325" spans="21:25" x14ac:dyDescent="0.35">
      <c r="U3325" s="40"/>
      <c r="V3325" s="14"/>
      <c r="X3325" s="40"/>
      <c r="Y3325" s="14"/>
    </row>
    <row r="3326" spans="21:25" x14ac:dyDescent="0.35">
      <c r="U3326" s="40"/>
      <c r="V3326" s="14"/>
      <c r="X3326" s="40"/>
      <c r="Y3326" s="14"/>
    </row>
    <row r="3327" spans="21:25" x14ac:dyDescent="0.35">
      <c r="U3327" s="40"/>
      <c r="V3327" s="14"/>
      <c r="X3327" s="40"/>
      <c r="Y3327" s="14"/>
    </row>
    <row r="3328" spans="21:25" x14ac:dyDescent="0.35">
      <c r="U3328" s="40"/>
      <c r="V3328" s="14"/>
      <c r="X3328" s="40"/>
      <c r="Y3328" s="14"/>
    </row>
    <row r="3329" spans="21:25" x14ac:dyDescent="0.35">
      <c r="U3329" s="40"/>
      <c r="V3329" s="14"/>
      <c r="X3329" s="40"/>
      <c r="Y3329" s="14"/>
    </row>
    <row r="3330" spans="21:25" x14ac:dyDescent="0.35">
      <c r="U3330" s="40"/>
      <c r="V3330" s="14"/>
      <c r="X3330" s="40"/>
      <c r="Y3330" s="14"/>
    </row>
    <row r="3331" spans="21:25" x14ac:dyDescent="0.35">
      <c r="U3331" s="40"/>
      <c r="V3331" s="14"/>
      <c r="X3331" s="40"/>
      <c r="Y3331" s="14"/>
    </row>
    <row r="3332" spans="21:25" x14ac:dyDescent="0.35">
      <c r="U3332" s="40"/>
      <c r="V3332" s="14"/>
      <c r="X3332" s="40"/>
      <c r="Y3332" s="14"/>
    </row>
    <row r="3333" spans="21:25" x14ac:dyDescent="0.35">
      <c r="U3333" s="40"/>
      <c r="V3333" s="14"/>
      <c r="X3333" s="40"/>
      <c r="Y3333" s="14"/>
    </row>
    <row r="3334" spans="21:25" x14ac:dyDescent="0.35">
      <c r="U3334" s="40"/>
      <c r="V3334" s="14"/>
      <c r="X3334" s="40"/>
      <c r="Y3334" s="14"/>
    </row>
    <row r="3335" spans="21:25" x14ac:dyDescent="0.35">
      <c r="U3335" s="40"/>
      <c r="V3335" s="14"/>
      <c r="X3335" s="40"/>
      <c r="Y3335" s="14"/>
    </row>
    <row r="3336" spans="21:25" x14ac:dyDescent="0.35">
      <c r="U3336" s="40"/>
      <c r="V3336" s="14"/>
      <c r="X3336" s="40"/>
      <c r="Y3336" s="14"/>
    </row>
    <row r="3337" spans="21:25" x14ac:dyDescent="0.35">
      <c r="U3337" s="40"/>
      <c r="V3337" s="14"/>
      <c r="X3337" s="40"/>
      <c r="Y3337" s="14"/>
    </row>
    <row r="3338" spans="21:25" x14ac:dyDescent="0.35">
      <c r="U3338" s="40"/>
      <c r="V3338" s="14"/>
      <c r="X3338" s="40"/>
      <c r="Y3338" s="14"/>
    </row>
    <row r="3339" spans="21:25" x14ac:dyDescent="0.35">
      <c r="U3339" s="40"/>
      <c r="V3339" s="14"/>
      <c r="X3339" s="40"/>
      <c r="Y3339" s="14"/>
    </row>
    <row r="3340" spans="21:25" x14ac:dyDescent="0.35">
      <c r="U3340" s="40"/>
      <c r="V3340" s="14"/>
      <c r="X3340" s="40"/>
      <c r="Y3340" s="14"/>
    </row>
    <row r="3341" spans="21:25" x14ac:dyDescent="0.35">
      <c r="U3341" s="40"/>
      <c r="V3341" s="14"/>
      <c r="X3341" s="40"/>
      <c r="Y3341" s="14"/>
    </row>
    <row r="3342" spans="21:25" x14ac:dyDescent="0.35">
      <c r="U3342" s="40"/>
      <c r="V3342" s="14"/>
      <c r="X3342" s="40"/>
      <c r="Y3342" s="14"/>
    </row>
    <row r="3343" spans="21:25" x14ac:dyDescent="0.35">
      <c r="U3343" s="40"/>
      <c r="V3343" s="14"/>
      <c r="X3343" s="40"/>
      <c r="Y3343" s="14"/>
    </row>
    <row r="3344" spans="21:25" x14ac:dyDescent="0.35">
      <c r="U3344" s="40"/>
      <c r="V3344" s="14"/>
      <c r="X3344" s="40"/>
      <c r="Y3344" s="14"/>
    </row>
    <row r="3345" spans="21:25" x14ac:dyDescent="0.35">
      <c r="U3345" s="40"/>
      <c r="V3345" s="14"/>
      <c r="X3345" s="40"/>
      <c r="Y3345" s="14"/>
    </row>
    <row r="3346" spans="21:25" x14ac:dyDescent="0.35">
      <c r="U3346" s="40"/>
      <c r="V3346" s="14"/>
      <c r="X3346" s="40"/>
      <c r="Y3346" s="14"/>
    </row>
    <row r="3347" spans="21:25" x14ac:dyDescent="0.35">
      <c r="U3347" s="40"/>
      <c r="V3347" s="14"/>
      <c r="X3347" s="40"/>
      <c r="Y3347" s="14"/>
    </row>
    <row r="3348" spans="21:25" x14ac:dyDescent="0.35">
      <c r="U3348" s="40"/>
      <c r="V3348" s="14"/>
      <c r="X3348" s="40"/>
      <c r="Y3348" s="14"/>
    </row>
    <row r="3349" spans="21:25" x14ac:dyDescent="0.35">
      <c r="U3349" s="40"/>
      <c r="V3349" s="14"/>
      <c r="X3349" s="40"/>
      <c r="Y3349" s="14"/>
    </row>
    <row r="3350" spans="21:25" x14ac:dyDescent="0.35">
      <c r="U3350" s="40"/>
      <c r="V3350" s="14"/>
      <c r="X3350" s="40"/>
      <c r="Y3350" s="14"/>
    </row>
    <row r="3351" spans="21:25" x14ac:dyDescent="0.35">
      <c r="U3351" s="40"/>
      <c r="V3351" s="14"/>
      <c r="X3351" s="40"/>
      <c r="Y3351" s="14"/>
    </row>
    <row r="3352" spans="21:25" x14ac:dyDescent="0.35">
      <c r="U3352" s="40"/>
      <c r="V3352" s="14"/>
      <c r="X3352" s="40"/>
      <c r="Y3352" s="14"/>
    </row>
    <row r="3353" spans="21:25" x14ac:dyDescent="0.35">
      <c r="U3353" s="40"/>
      <c r="V3353" s="14"/>
      <c r="X3353" s="40"/>
      <c r="Y3353" s="14"/>
    </row>
    <row r="3354" spans="21:25" x14ac:dyDescent="0.35">
      <c r="U3354" s="40"/>
      <c r="V3354" s="14"/>
      <c r="X3354" s="40"/>
      <c r="Y3354" s="14"/>
    </row>
    <row r="3355" spans="21:25" x14ac:dyDescent="0.35">
      <c r="U3355" s="40"/>
      <c r="V3355" s="14"/>
      <c r="X3355" s="40"/>
      <c r="Y3355" s="14"/>
    </row>
    <row r="3356" spans="21:25" x14ac:dyDescent="0.35">
      <c r="U3356" s="40"/>
      <c r="V3356" s="14"/>
      <c r="X3356" s="40"/>
      <c r="Y3356" s="14"/>
    </row>
    <row r="3357" spans="21:25" x14ac:dyDescent="0.35">
      <c r="U3357" s="40"/>
      <c r="V3357" s="14"/>
      <c r="X3357" s="40"/>
      <c r="Y3357" s="14"/>
    </row>
    <row r="3358" spans="21:25" x14ac:dyDescent="0.35">
      <c r="U3358" s="40"/>
      <c r="V3358" s="14"/>
      <c r="X3358" s="40"/>
      <c r="Y3358" s="14"/>
    </row>
    <row r="3359" spans="21:25" x14ac:dyDescent="0.35">
      <c r="U3359" s="40"/>
      <c r="V3359" s="14"/>
      <c r="X3359" s="40"/>
      <c r="Y3359" s="14"/>
    </row>
    <row r="3360" spans="21:25" x14ac:dyDescent="0.35">
      <c r="U3360" s="40"/>
      <c r="V3360" s="14"/>
      <c r="X3360" s="40"/>
      <c r="Y3360" s="14"/>
    </row>
    <row r="3361" spans="21:25" x14ac:dyDescent="0.35">
      <c r="U3361" s="40"/>
      <c r="V3361" s="14"/>
      <c r="X3361" s="40"/>
      <c r="Y3361" s="14"/>
    </row>
    <row r="3362" spans="21:25" x14ac:dyDescent="0.35">
      <c r="U3362" s="40"/>
      <c r="V3362" s="14"/>
      <c r="X3362" s="40"/>
      <c r="Y3362" s="14"/>
    </row>
    <row r="3363" spans="21:25" x14ac:dyDescent="0.35">
      <c r="U3363" s="40"/>
      <c r="V3363" s="14"/>
      <c r="X3363" s="40"/>
      <c r="Y3363" s="14"/>
    </row>
    <row r="3364" spans="21:25" x14ac:dyDescent="0.35">
      <c r="U3364" s="40"/>
      <c r="V3364" s="14"/>
      <c r="X3364" s="40"/>
      <c r="Y3364" s="14"/>
    </row>
    <row r="3365" spans="21:25" x14ac:dyDescent="0.35">
      <c r="U3365" s="40"/>
      <c r="V3365" s="14"/>
      <c r="X3365" s="40"/>
      <c r="Y3365" s="14"/>
    </row>
    <row r="3366" spans="21:25" x14ac:dyDescent="0.35">
      <c r="U3366" s="40"/>
      <c r="V3366" s="14"/>
      <c r="X3366" s="40"/>
      <c r="Y3366" s="14"/>
    </row>
    <row r="3367" spans="21:25" x14ac:dyDescent="0.35">
      <c r="U3367" s="40"/>
      <c r="V3367" s="14"/>
      <c r="X3367" s="40"/>
      <c r="Y3367" s="14"/>
    </row>
    <row r="3368" spans="21:25" x14ac:dyDescent="0.35">
      <c r="U3368" s="40"/>
      <c r="V3368" s="14"/>
      <c r="X3368" s="40"/>
      <c r="Y3368" s="14"/>
    </row>
    <row r="3369" spans="21:25" x14ac:dyDescent="0.35">
      <c r="U3369" s="40"/>
      <c r="V3369" s="14"/>
      <c r="X3369" s="40"/>
      <c r="Y3369" s="14"/>
    </row>
    <row r="3370" spans="21:25" x14ac:dyDescent="0.35">
      <c r="U3370" s="40"/>
      <c r="V3370" s="14"/>
      <c r="X3370" s="40"/>
      <c r="Y3370" s="14"/>
    </row>
    <row r="3371" spans="21:25" x14ac:dyDescent="0.35">
      <c r="U3371" s="40"/>
      <c r="V3371" s="14"/>
      <c r="X3371" s="40"/>
      <c r="Y3371" s="14"/>
    </row>
    <row r="3372" spans="21:25" x14ac:dyDescent="0.35">
      <c r="U3372" s="40"/>
      <c r="V3372" s="14"/>
      <c r="X3372" s="40"/>
      <c r="Y3372" s="14"/>
    </row>
    <row r="3373" spans="21:25" x14ac:dyDescent="0.35">
      <c r="U3373" s="40"/>
      <c r="V3373" s="14"/>
      <c r="X3373" s="40"/>
      <c r="Y3373" s="14"/>
    </row>
    <row r="3374" spans="21:25" x14ac:dyDescent="0.35">
      <c r="U3374" s="40"/>
      <c r="V3374" s="14"/>
      <c r="X3374" s="40"/>
      <c r="Y3374" s="14"/>
    </row>
    <row r="3375" spans="21:25" x14ac:dyDescent="0.35">
      <c r="U3375" s="40"/>
      <c r="V3375" s="14"/>
      <c r="X3375" s="40"/>
      <c r="Y3375" s="14"/>
    </row>
    <row r="3376" spans="21:25" x14ac:dyDescent="0.35">
      <c r="U3376" s="40"/>
      <c r="V3376" s="14"/>
      <c r="X3376" s="40"/>
      <c r="Y3376" s="14"/>
    </row>
    <row r="3377" spans="21:25" x14ac:dyDescent="0.35">
      <c r="U3377" s="40"/>
      <c r="V3377" s="14"/>
      <c r="X3377" s="40"/>
      <c r="Y3377" s="14"/>
    </row>
    <row r="3378" spans="21:25" x14ac:dyDescent="0.35">
      <c r="U3378" s="40"/>
      <c r="V3378" s="14"/>
      <c r="X3378" s="40"/>
      <c r="Y3378" s="14"/>
    </row>
    <row r="3379" spans="21:25" x14ac:dyDescent="0.35">
      <c r="U3379" s="40"/>
      <c r="V3379" s="14"/>
      <c r="X3379" s="40"/>
      <c r="Y3379" s="14"/>
    </row>
    <row r="3380" spans="21:25" x14ac:dyDescent="0.35">
      <c r="U3380" s="40"/>
      <c r="V3380" s="14"/>
      <c r="X3380" s="40"/>
      <c r="Y3380" s="14"/>
    </row>
    <row r="3381" spans="21:25" x14ac:dyDescent="0.35">
      <c r="U3381" s="40"/>
      <c r="V3381" s="14"/>
      <c r="X3381" s="40"/>
      <c r="Y3381" s="14"/>
    </row>
    <row r="3382" spans="21:25" x14ac:dyDescent="0.35">
      <c r="U3382" s="40"/>
      <c r="V3382" s="14"/>
      <c r="X3382" s="40"/>
      <c r="Y3382" s="14"/>
    </row>
    <row r="3383" spans="21:25" x14ac:dyDescent="0.35">
      <c r="U3383" s="40"/>
      <c r="V3383" s="14"/>
      <c r="X3383" s="40"/>
      <c r="Y3383" s="14"/>
    </row>
    <row r="3384" spans="21:25" x14ac:dyDescent="0.35">
      <c r="U3384" s="40"/>
      <c r="V3384" s="14"/>
      <c r="X3384" s="40"/>
      <c r="Y3384" s="14"/>
    </row>
    <row r="3385" spans="21:25" x14ac:dyDescent="0.35">
      <c r="U3385" s="40"/>
      <c r="V3385" s="14"/>
      <c r="X3385" s="40"/>
      <c r="Y3385" s="14"/>
    </row>
    <row r="3386" spans="21:25" x14ac:dyDescent="0.35">
      <c r="U3386" s="40"/>
      <c r="V3386" s="14"/>
      <c r="X3386" s="40"/>
      <c r="Y3386" s="14"/>
    </row>
    <row r="3387" spans="21:25" x14ac:dyDescent="0.35">
      <c r="U3387" s="40"/>
      <c r="V3387" s="14"/>
      <c r="X3387" s="40"/>
      <c r="Y3387" s="14"/>
    </row>
    <row r="3388" spans="21:25" x14ac:dyDescent="0.35">
      <c r="U3388" s="40"/>
      <c r="V3388" s="14"/>
      <c r="X3388" s="40"/>
      <c r="Y3388" s="14"/>
    </row>
    <row r="3389" spans="21:25" x14ac:dyDescent="0.35">
      <c r="U3389" s="40"/>
      <c r="V3389" s="14"/>
      <c r="X3389" s="40"/>
      <c r="Y3389" s="14"/>
    </row>
    <row r="3390" spans="21:25" x14ac:dyDescent="0.35">
      <c r="U3390" s="40"/>
      <c r="V3390" s="14"/>
      <c r="X3390" s="40"/>
      <c r="Y3390" s="14"/>
    </row>
    <row r="3391" spans="21:25" x14ac:dyDescent="0.35">
      <c r="U3391" s="40"/>
      <c r="V3391" s="14"/>
      <c r="X3391" s="40"/>
      <c r="Y3391" s="14"/>
    </row>
    <row r="3392" spans="21:25" x14ac:dyDescent="0.35">
      <c r="U3392" s="40"/>
      <c r="V3392" s="14"/>
      <c r="X3392" s="40"/>
      <c r="Y3392" s="14"/>
    </row>
    <row r="3393" spans="21:25" x14ac:dyDescent="0.35">
      <c r="U3393" s="40"/>
      <c r="V3393" s="14"/>
      <c r="X3393" s="40"/>
      <c r="Y3393" s="14"/>
    </row>
    <row r="3394" spans="21:25" x14ac:dyDescent="0.35">
      <c r="U3394" s="40"/>
      <c r="V3394" s="14"/>
      <c r="X3394" s="40"/>
      <c r="Y3394" s="14"/>
    </row>
    <row r="3395" spans="21:25" x14ac:dyDescent="0.35">
      <c r="U3395" s="40"/>
      <c r="V3395" s="14"/>
      <c r="X3395" s="40"/>
      <c r="Y3395" s="14"/>
    </row>
    <row r="3396" spans="21:25" x14ac:dyDescent="0.35">
      <c r="U3396" s="40"/>
      <c r="V3396" s="14"/>
      <c r="X3396" s="40"/>
      <c r="Y3396" s="14"/>
    </row>
    <row r="3397" spans="21:25" x14ac:dyDescent="0.35">
      <c r="U3397" s="40"/>
      <c r="V3397" s="14"/>
      <c r="X3397" s="40"/>
      <c r="Y3397" s="14"/>
    </row>
    <row r="3398" spans="21:25" x14ac:dyDescent="0.35">
      <c r="U3398" s="40"/>
      <c r="V3398" s="14"/>
      <c r="X3398" s="40"/>
      <c r="Y3398" s="14"/>
    </row>
    <row r="3399" spans="21:25" x14ac:dyDescent="0.35">
      <c r="U3399" s="40"/>
      <c r="V3399" s="14"/>
      <c r="X3399" s="40"/>
      <c r="Y3399" s="14"/>
    </row>
    <row r="3400" spans="21:25" x14ac:dyDescent="0.35">
      <c r="U3400" s="40"/>
      <c r="V3400" s="14"/>
      <c r="X3400" s="40"/>
      <c r="Y3400" s="14"/>
    </row>
    <row r="3401" spans="21:25" x14ac:dyDescent="0.35">
      <c r="U3401" s="40"/>
      <c r="V3401" s="14"/>
      <c r="X3401" s="40"/>
      <c r="Y3401" s="14"/>
    </row>
    <row r="3402" spans="21:25" x14ac:dyDescent="0.35">
      <c r="U3402" s="40"/>
      <c r="V3402" s="14"/>
      <c r="X3402" s="40"/>
      <c r="Y3402" s="14"/>
    </row>
    <row r="3403" spans="21:25" x14ac:dyDescent="0.35">
      <c r="U3403" s="40"/>
      <c r="V3403" s="14"/>
      <c r="X3403" s="40"/>
      <c r="Y3403" s="14"/>
    </row>
    <row r="3404" spans="21:25" x14ac:dyDescent="0.35">
      <c r="U3404" s="40"/>
      <c r="V3404" s="14"/>
      <c r="X3404" s="40"/>
      <c r="Y3404" s="14"/>
    </row>
    <row r="3405" spans="21:25" x14ac:dyDescent="0.35">
      <c r="U3405" s="40"/>
      <c r="V3405" s="14"/>
      <c r="X3405" s="40"/>
      <c r="Y3405" s="14"/>
    </row>
    <row r="3406" spans="21:25" x14ac:dyDescent="0.35">
      <c r="U3406" s="40"/>
      <c r="V3406" s="14"/>
      <c r="X3406" s="40"/>
      <c r="Y3406" s="14"/>
    </row>
    <row r="3407" spans="21:25" x14ac:dyDescent="0.35">
      <c r="U3407" s="40"/>
      <c r="V3407" s="14"/>
      <c r="X3407" s="40"/>
      <c r="Y3407" s="14"/>
    </row>
    <row r="3408" spans="21:25" x14ac:dyDescent="0.35">
      <c r="U3408" s="40"/>
      <c r="V3408" s="14"/>
      <c r="X3408" s="40"/>
      <c r="Y3408" s="14"/>
    </row>
    <row r="3409" spans="21:25" x14ac:dyDescent="0.35">
      <c r="U3409" s="40"/>
      <c r="V3409" s="14"/>
      <c r="X3409" s="40"/>
      <c r="Y3409" s="14"/>
    </row>
    <row r="3410" spans="21:25" x14ac:dyDescent="0.35">
      <c r="U3410" s="40"/>
      <c r="V3410" s="14"/>
      <c r="X3410" s="40"/>
      <c r="Y3410" s="14"/>
    </row>
    <row r="3411" spans="21:25" x14ac:dyDescent="0.35">
      <c r="U3411" s="40"/>
      <c r="V3411" s="14"/>
      <c r="X3411" s="40"/>
      <c r="Y3411" s="14"/>
    </row>
    <row r="3412" spans="21:25" x14ac:dyDescent="0.35">
      <c r="U3412" s="40"/>
      <c r="V3412" s="14"/>
      <c r="X3412" s="40"/>
      <c r="Y3412" s="14"/>
    </row>
    <row r="3413" spans="21:25" x14ac:dyDescent="0.35">
      <c r="U3413" s="40"/>
      <c r="V3413" s="14"/>
      <c r="X3413" s="40"/>
      <c r="Y3413" s="14"/>
    </row>
    <row r="3414" spans="21:25" x14ac:dyDescent="0.35">
      <c r="U3414" s="40"/>
      <c r="V3414" s="14"/>
      <c r="X3414" s="40"/>
      <c r="Y3414" s="14"/>
    </row>
    <row r="3415" spans="21:25" x14ac:dyDescent="0.35">
      <c r="U3415" s="40"/>
      <c r="V3415" s="14"/>
      <c r="X3415" s="40"/>
      <c r="Y3415" s="14"/>
    </row>
    <row r="3416" spans="21:25" x14ac:dyDescent="0.35">
      <c r="U3416" s="40"/>
      <c r="V3416" s="14"/>
      <c r="X3416" s="40"/>
      <c r="Y3416" s="14"/>
    </row>
    <row r="3417" spans="21:25" x14ac:dyDescent="0.35">
      <c r="U3417" s="40"/>
      <c r="V3417" s="14"/>
      <c r="X3417" s="40"/>
      <c r="Y3417" s="14"/>
    </row>
    <row r="3418" spans="21:25" x14ac:dyDescent="0.35">
      <c r="U3418" s="40"/>
      <c r="V3418" s="14"/>
      <c r="X3418" s="40"/>
      <c r="Y3418" s="14"/>
    </row>
    <row r="3419" spans="21:25" x14ac:dyDescent="0.35">
      <c r="U3419" s="40"/>
      <c r="V3419" s="14"/>
      <c r="X3419" s="40"/>
      <c r="Y3419" s="14"/>
    </row>
    <row r="3420" spans="21:25" x14ac:dyDescent="0.35">
      <c r="U3420" s="40"/>
      <c r="V3420" s="14"/>
      <c r="X3420" s="40"/>
      <c r="Y3420" s="14"/>
    </row>
    <row r="3421" spans="21:25" x14ac:dyDescent="0.35">
      <c r="U3421" s="40"/>
      <c r="V3421" s="14"/>
      <c r="X3421" s="40"/>
      <c r="Y3421" s="14"/>
    </row>
    <row r="3422" spans="21:25" x14ac:dyDescent="0.35">
      <c r="U3422" s="40"/>
      <c r="V3422" s="14"/>
      <c r="X3422" s="40"/>
      <c r="Y3422" s="14"/>
    </row>
    <row r="3423" spans="21:25" x14ac:dyDescent="0.35">
      <c r="U3423" s="40"/>
      <c r="V3423" s="14"/>
      <c r="X3423" s="40"/>
      <c r="Y3423" s="14"/>
    </row>
    <row r="3424" spans="21:25" x14ac:dyDescent="0.35">
      <c r="U3424" s="40"/>
      <c r="V3424" s="14"/>
      <c r="X3424" s="40"/>
      <c r="Y3424" s="14"/>
    </row>
    <row r="3425" spans="21:25" x14ac:dyDescent="0.35">
      <c r="U3425" s="40"/>
      <c r="V3425" s="14"/>
      <c r="X3425" s="40"/>
      <c r="Y3425" s="14"/>
    </row>
    <row r="3426" spans="21:25" x14ac:dyDescent="0.35">
      <c r="U3426" s="40"/>
      <c r="V3426" s="14"/>
      <c r="X3426" s="40"/>
      <c r="Y3426" s="14"/>
    </row>
    <row r="3427" spans="21:25" x14ac:dyDescent="0.35">
      <c r="U3427" s="40"/>
      <c r="V3427" s="14"/>
      <c r="X3427" s="40"/>
      <c r="Y3427" s="14"/>
    </row>
    <row r="3428" spans="21:25" x14ac:dyDescent="0.35">
      <c r="U3428" s="40"/>
      <c r="V3428" s="14"/>
      <c r="X3428" s="40"/>
      <c r="Y3428" s="14"/>
    </row>
    <row r="3429" spans="21:25" x14ac:dyDescent="0.35">
      <c r="U3429" s="40"/>
      <c r="V3429" s="14"/>
      <c r="X3429" s="40"/>
      <c r="Y3429" s="14"/>
    </row>
    <row r="3430" spans="21:25" x14ac:dyDescent="0.35">
      <c r="U3430" s="40"/>
      <c r="V3430" s="14"/>
      <c r="X3430" s="40"/>
      <c r="Y3430" s="14"/>
    </row>
    <row r="3431" spans="21:25" x14ac:dyDescent="0.35">
      <c r="U3431" s="40"/>
      <c r="V3431" s="14"/>
      <c r="X3431" s="40"/>
      <c r="Y3431" s="14"/>
    </row>
    <row r="3432" spans="21:25" x14ac:dyDescent="0.35">
      <c r="U3432" s="40"/>
      <c r="V3432" s="14"/>
      <c r="X3432" s="40"/>
      <c r="Y3432" s="14"/>
    </row>
    <row r="3433" spans="21:25" x14ac:dyDescent="0.35">
      <c r="U3433" s="40"/>
      <c r="V3433" s="14"/>
      <c r="X3433" s="40"/>
      <c r="Y3433" s="14"/>
    </row>
    <row r="3434" spans="21:25" x14ac:dyDescent="0.35">
      <c r="U3434" s="40"/>
      <c r="V3434" s="14"/>
      <c r="X3434" s="40"/>
      <c r="Y3434" s="14"/>
    </row>
    <row r="3435" spans="21:25" x14ac:dyDescent="0.35">
      <c r="U3435" s="40"/>
      <c r="V3435" s="14"/>
      <c r="X3435" s="40"/>
      <c r="Y3435" s="14"/>
    </row>
    <row r="3436" spans="21:25" x14ac:dyDescent="0.35">
      <c r="U3436" s="40"/>
      <c r="V3436" s="14"/>
      <c r="X3436" s="40"/>
      <c r="Y3436" s="14"/>
    </row>
    <row r="3437" spans="21:25" x14ac:dyDescent="0.35">
      <c r="U3437" s="40"/>
      <c r="V3437" s="14"/>
      <c r="X3437" s="40"/>
      <c r="Y3437" s="14"/>
    </row>
    <row r="3438" spans="21:25" x14ac:dyDescent="0.35">
      <c r="U3438" s="40"/>
      <c r="V3438" s="14"/>
      <c r="X3438" s="40"/>
      <c r="Y3438" s="14"/>
    </row>
    <row r="3439" spans="21:25" x14ac:dyDescent="0.35">
      <c r="U3439" s="40"/>
      <c r="V3439" s="14"/>
      <c r="X3439" s="40"/>
      <c r="Y3439" s="14"/>
    </row>
    <row r="3440" spans="21:25" x14ac:dyDescent="0.35">
      <c r="U3440" s="40"/>
      <c r="V3440" s="14"/>
      <c r="X3440" s="40"/>
      <c r="Y3440" s="14"/>
    </row>
    <row r="3441" spans="21:25" x14ac:dyDescent="0.35">
      <c r="U3441" s="40"/>
      <c r="V3441" s="14"/>
      <c r="X3441" s="40"/>
      <c r="Y3441" s="14"/>
    </row>
    <row r="3442" spans="21:25" x14ac:dyDescent="0.35">
      <c r="U3442" s="40"/>
      <c r="V3442" s="14"/>
      <c r="X3442" s="40"/>
      <c r="Y3442" s="14"/>
    </row>
    <row r="3443" spans="21:25" x14ac:dyDescent="0.35">
      <c r="U3443" s="40"/>
      <c r="V3443" s="14"/>
      <c r="X3443" s="40"/>
      <c r="Y3443" s="14"/>
    </row>
    <row r="3444" spans="21:25" x14ac:dyDescent="0.35">
      <c r="U3444" s="40"/>
      <c r="V3444" s="14"/>
      <c r="X3444" s="40"/>
      <c r="Y3444" s="14"/>
    </row>
    <row r="3445" spans="21:25" x14ac:dyDescent="0.35">
      <c r="U3445" s="40"/>
      <c r="V3445" s="14"/>
      <c r="X3445" s="40"/>
      <c r="Y3445" s="14"/>
    </row>
    <row r="3446" spans="21:25" x14ac:dyDescent="0.35">
      <c r="U3446" s="40"/>
      <c r="V3446" s="14"/>
      <c r="X3446" s="40"/>
      <c r="Y3446" s="14"/>
    </row>
    <row r="3447" spans="21:25" x14ac:dyDescent="0.35">
      <c r="U3447" s="40"/>
      <c r="V3447" s="14"/>
      <c r="X3447" s="40"/>
      <c r="Y3447" s="14"/>
    </row>
    <row r="3448" spans="21:25" x14ac:dyDescent="0.35">
      <c r="U3448" s="40"/>
      <c r="V3448" s="14"/>
      <c r="X3448" s="40"/>
      <c r="Y3448" s="14"/>
    </row>
    <row r="3449" spans="21:25" x14ac:dyDescent="0.35">
      <c r="U3449" s="40"/>
      <c r="V3449" s="14"/>
      <c r="X3449" s="40"/>
      <c r="Y3449" s="14"/>
    </row>
    <row r="3450" spans="21:25" x14ac:dyDescent="0.35">
      <c r="U3450" s="40"/>
      <c r="V3450" s="14"/>
      <c r="X3450" s="40"/>
      <c r="Y3450" s="14"/>
    </row>
    <row r="3451" spans="21:25" x14ac:dyDescent="0.35">
      <c r="U3451" s="40"/>
      <c r="V3451" s="14"/>
      <c r="X3451" s="40"/>
      <c r="Y3451" s="14"/>
    </row>
    <row r="3452" spans="21:25" x14ac:dyDescent="0.35">
      <c r="U3452" s="40"/>
      <c r="V3452" s="14"/>
      <c r="X3452" s="40"/>
      <c r="Y3452" s="14"/>
    </row>
    <row r="3453" spans="21:25" x14ac:dyDescent="0.35">
      <c r="U3453" s="40"/>
      <c r="V3453" s="14"/>
      <c r="X3453" s="40"/>
      <c r="Y3453" s="14"/>
    </row>
    <row r="3454" spans="21:25" x14ac:dyDescent="0.35">
      <c r="U3454" s="40"/>
      <c r="V3454" s="14"/>
      <c r="X3454" s="40"/>
      <c r="Y3454" s="14"/>
    </row>
    <row r="3455" spans="21:25" x14ac:dyDescent="0.35">
      <c r="U3455" s="40"/>
      <c r="V3455" s="14"/>
      <c r="X3455" s="40"/>
      <c r="Y3455" s="14"/>
    </row>
    <row r="3456" spans="21:25" x14ac:dyDescent="0.35">
      <c r="U3456" s="40"/>
      <c r="V3456" s="14"/>
      <c r="X3456" s="40"/>
      <c r="Y3456" s="14"/>
    </row>
    <row r="3457" spans="21:25" x14ac:dyDescent="0.35">
      <c r="U3457" s="40"/>
      <c r="V3457" s="14"/>
      <c r="X3457" s="40"/>
      <c r="Y3457" s="14"/>
    </row>
    <row r="3458" spans="21:25" x14ac:dyDescent="0.35">
      <c r="U3458" s="40"/>
      <c r="V3458" s="14"/>
      <c r="X3458" s="40"/>
      <c r="Y3458" s="14"/>
    </row>
    <row r="3459" spans="21:25" x14ac:dyDescent="0.35">
      <c r="U3459" s="40"/>
      <c r="V3459" s="14"/>
      <c r="X3459" s="40"/>
      <c r="Y3459" s="14"/>
    </row>
    <row r="3460" spans="21:25" x14ac:dyDescent="0.35">
      <c r="U3460" s="40"/>
      <c r="V3460" s="14"/>
      <c r="X3460" s="40"/>
      <c r="Y3460" s="14"/>
    </row>
    <row r="3461" spans="21:25" x14ac:dyDescent="0.35">
      <c r="U3461" s="40"/>
      <c r="V3461" s="14"/>
      <c r="X3461" s="40"/>
      <c r="Y3461" s="14"/>
    </row>
    <row r="3462" spans="21:25" x14ac:dyDescent="0.35">
      <c r="U3462" s="40"/>
      <c r="V3462" s="14"/>
      <c r="X3462" s="40"/>
      <c r="Y3462" s="14"/>
    </row>
    <row r="3463" spans="21:25" x14ac:dyDescent="0.35">
      <c r="U3463" s="40"/>
      <c r="V3463" s="14"/>
      <c r="X3463" s="40"/>
      <c r="Y3463" s="14"/>
    </row>
    <row r="3464" spans="21:25" x14ac:dyDescent="0.35">
      <c r="U3464" s="40"/>
      <c r="V3464" s="14"/>
      <c r="X3464" s="40"/>
      <c r="Y3464" s="14"/>
    </row>
    <row r="3465" spans="21:25" x14ac:dyDescent="0.35">
      <c r="U3465" s="40"/>
      <c r="V3465" s="14"/>
      <c r="X3465" s="40"/>
      <c r="Y3465" s="14"/>
    </row>
    <row r="3466" spans="21:25" x14ac:dyDescent="0.35">
      <c r="U3466" s="40"/>
      <c r="V3466" s="14"/>
      <c r="X3466" s="40"/>
      <c r="Y3466" s="14"/>
    </row>
    <row r="3467" spans="21:25" x14ac:dyDescent="0.35">
      <c r="U3467" s="40"/>
      <c r="V3467" s="14"/>
      <c r="X3467" s="40"/>
      <c r="Y3467" s="14"/>
    </row>
    <row r="3468" spans="21:25" x14ac:dyDescent="0.35">
      <c r="U3468" s="40"/>
      <c r="V3468" s="14"/>
      <c r="X3468" s="40"/>
      <c r="Y3468" s="14"/>
    </row>
    <row r="3469" spans="21:25" x14ac:dyDescent="0.35">
      <c r="U3469" s="40"/>
      <c r="V3469" s="14"/>
      <c r="X3469" s="40"/>
      <c r="Y3469" s="14"/>
    </row>
    <row r="3470" spans="21:25" x14ac:dyDescent="0.35">
      <c r="U3470" s="40"/>
      <c r="V3470" s="14"/>
      <c r="X3470" s="40"/>
      <c r="Y3470" s="14"/>
    </row>
    <row r="3471" spans="21:25" x14ac:dyDescent="0.35">
      <c r="U3471" s="40"/>
      <c r="V3471" s="14"/>
      <c r="X3471" s="40"/>
      <c r="Y3471" s="14"/>
    </row>
    <row r="3472" spans="21:25" x14ac:dyDescent="0.35">
      <c r="U3472" s="40"/>
      <c r="V3472" s="14"/>
      <c r="X3472" s="40"/>
      <c r="Y3472" s="14"/>
    </row>
    <row r="3473" spans="21:25" x14ac:dyDescent="0.35">
      <c r="U3473" s="40"/>
      <c r="V3473" s="14"/>
      <c r="X3473" s="40"/>
      <c r="Y3473" s="14"/>
    </row>
    <row r="3474" spans="21:25" x14ac:dyDescent="0.35">
      <c r="U3474" s="40"/>
      <c r="V3474" s="14"/>
      <c r="X3474" s="40"/>
      <c r="Y3474" s="14"/>
    </row>
    <row r="3475" spans="21:25" x14ac:dyDescent="0.35">
      <c r="U3475" s="40"/>
      <c r="V3475" s="14"/>
      <c r="X3475" s="40"/>
      <c r="Y3475" s="14"/>
    </row>
    <row r="3476" spans="21:25" x14ac:dyDescent="0.35">
      <c r="U3476" s="40"/>
      <c r="V3476" s="14"/>
      <c r="X3476" s="40"/>
      <c r="Y3476" s="14"/>
    </row>
    <row r="3477" spans="21:25" x14ac:dyDescent="0.35">
      <c r="U3477" s="40"/>
      <c r="V3477" s="14"/>
      <c r="X3477" s="40"/>
      <c r="Y3477" s="14"/>
    </row>
    <row r="3478" spans="21:25" x14ac:dyDescent="0.35">
      <c r="U3478" s="40"/>
      <c r="V3478" s="14"/>
      <c r="X3478" s="40"/>
      <c r="Y3478" s="14"/>
    </row>
    <row r="3479" spans="21:25" x14ac:dyDescent="0.35">
      <c r="U3479" s="40"/>
      <c r="V3479" s="14"/>
      <c r="X3479" s="40"/>
      <c r="Y3479" s="14"/>
    </row>
    <row r="3480" spans="21:25" x14ac:dyDescent="0.35">
      <c r="U3480" s="40"/>
      <c r="V3480" s="14"/>
      <c r="X3480" s="40"/>
      <c r="Y3480" s="14"/>
    </row>
    <row r="3481" spans="21:25" x14ac:dyDescent="0.35">
      <c r="U3481" s="40"/>
      <c r="V3481" s="14"/>
      <c r="X3481" s="40"/>
      <c r="Y3481" s="14"/>
    </row>
    <row r="3482" spans="21:25" x14ac:dyDescent="0.35">
      <c r="U3482" s="40"/>
      <c r="V3482" s="14"/>
      <c r="X3482" s="40"/>
      <c r="Y3482" s="14"/>
    </row>
    <row r="3483" spans="21:25" x14ac:dyDescent="0.35">
      <c r="U3483" s="40"/>
      <c r="V3483" s="14"/>
      <c r="X3483" s="40"/>
      <c r="Y3483" s="14"/>
    </row>
    <row r="3484" spans="21:25" x14ac:dyDescent="0.35">
      <c r="U3484" s="40"/>
      <c r="V3484" s="14"/>
      <c r="X3484" s="40"/>
      <c r="Y3484" s="14"/>
    </row>
    <row r="3485" spans="21:25" x14ac:dyDescent="0.35">
      <c r="U3485" s="40"/>
      <c r="V3485" s="14"/>
      <c r="X3485" s="40"/>
      <c r="Y3485" s="14"/>
    </row>
    <row r="3486" spans="21:25" x14ac:dyDescent="0.35">
      <c r="U3486" s="40"/>
      <c r="V3486" s="14"/>
      <c r="X3486" s="40"/>
      <c r="Y3486" s="14"/>
    </row>
    <row r="3487" spans="21:25" x14ac:dyDescent="0.35">
      <c r="U3487" s="40"/>
      <c r="V3487" s="14"/>
      <c r="X3487" s="40"/>
      <c r="Y3487" s="14"/>
    </row>
    <row r="3488" spans="21:25" x14ac:dyDescent="0.35">
      <c r="U3488" s="40"/>
      <c r="V3488" s="14"/>
      <c r="X3488" s="40"/>
      <c r="Y3488" s="14"/>
    </row>
    <row r="3489" spans="21:25" x14ac:dyDescent="0.35">
      <c r="U3489" s="40"/>
      <c r="V3489" s="14"/>
      <c r="X3489" s="40"/>
      <c r="Y3489" s="14"/>
    </row>
    <row r="3490" spans="21:25" x14ac:dyDescent="0.35">
      <c r="U3490" s="40"/>
      <c r="V3490" s="14"/>
      <c r="X3490" s="40"/>
      <c r="Y3490" s="14"/>
    </row>
    <row r="3491" spans="21:25" x14ac:dyDescent="0.35">
      <c r="U3491" s="40"/>
      <c r="V3491" s="14"/>
      <c r="X3491" s="40"/>
      <c r="Y3491" s="14"/>
    </row>
    <row r="3492" spans="21:25" x14ac:dyDescent="0.35">
      <c r="U3492" s="40"/>
      <c r="V3492" s="14"/>
      <c r="X3492" s="40"/>
      <c r="Y3492" s="14"/>
    </row>
    <row r="3493" spans="21:25" x14ac:dyDescent="0.35">
      <c r="U3493" s="40"/>
      <c r="V3493" s="14"/>
      <c r="X3493" s="40"/>
      <c r="Y3493" s="14"/>
    </row>
    <row r="3494" spans="21:25" x14ac:dyDescent="0.35">
      <c r="U3494" s="40"/>
      <c r="V3494" s="14"/>
      <c r="X3494" s="40"/>
      <c r="Y3494" s="14"/>
    </row>
    <row r="3495" spans="21:25" x14ac:dyDescent="0.35">
      <c r="U3495" s="40"/>
      <c r="V3495" s="14"/>
      <c r="X3495" s="40"/>
      <c r="Y3495" s="14"/>
    </row>
    <row r="3496" spans="21:25" x14ac:dyDescent="0.35">
      <c r="U3496" s="40"/>
      <c r="V3496" s="14"/>
      <c r="X3496" s="40"/>
      <c r="Y3496" s="14"/>
    </row>
    <row r="3497" spans="21:25" x14ac:dyDescent="0.35">
      <c r="U3497" s="40"/>
      <c r="V3497" s="14"/>
      <c r="X3497" s="40"/>
      <c r="Y3497" s="14"/>
    </row>
    <row r="3498" spans="21:25" x14ac:dyDescent="0.35">
      <c r="U3498" s="40"/>
      <c r="V3498" s="14"/>
      <c r="X3498" s="40"/>
      <c r="Y3498" s="14"/>
    </row>
    <row r="3499" spans="21:25" x14ac:dyDescent="0.35">
      <c r="U3499" s="40"/>
      <c r="V3499" s="14"/>
      <c r="X3499" s="40"/>
      <c r="Y3499" s="14"/>
    </row>
    <row r="3500" spans="21:25" x14ac:dyDescent="0.35">
      <c r="U3500" s="40"/>
      <c r="V3500" s="14"/>
      <c r="X3500" s="40"/>
      <c r="Y3500" s="14"/>
    </row>
    <row r="3501" spans="21:25" x14ac:dyDescent="0.35">
      <c r="U3501" s="40"/>
      <c r="V3501" s="14"/>
      <c r="X3501" s="40"/>
      <c r="Y3501" s="14"/>
    </row>
    <row r="3502" spans="21:25" x14ac:dyDescent="0.35">
      <c r="U3502" s="40"/>
      <c r="V3502" s="14"/>
      <c r="X3502" s="40"/>
      <c r="Y3502" s="14"/>
    </row>
    <row r="3503" spans="21:25" x14ac:dyDescent="0.35">
      <c r="U3503" s="40"/>
      <c r="V3503" s="14"/>
      <c r="X3503" s="40"/>
      <c r="Y3503" s="14"/>
    </row>
    <row r="3504" spans="21:25" x14ac:dyDescent="0.35">
      <c r="U3504" s="40"/>
      <c r="V3504" s="14"/>
      <c r="X3504" s="40"/>
      <c r="Y3504" s="14"/>
    </row>
    <row r="3505" spans="21:25" x14ac:dyDescent="0.35">
      <c r="U3505" s="40"/>
      <c r="V3505" s="14"/>
      <c r="X3505" s="40"/>
      <c r="Y3505" s="14"/>
    </row>
    <row r="3506" spans="21:25" x14ac:dyDescent="0.35">
      <c r="U3506" s="40"/>
      <c r="V3506" s="14"/>
      <c r="X3506" s="40"/>
      <c r="Y3506" s="14"/>
    </row>
    <row r="3507" spans="21:25" x14ac:dyDescent="0.35">
      <c r="U3507" s="40"/>
      <c r="V3507" s="14"/>
      <c r="X3507" s="40"/>
      <c r="Y3507" s="14"/>
    </row>
    <row r="3508" spans="21:25" x14ac:dyDescent="0.35">
      <c r="U3508" s="40"/>
      <c r="V3508" s="14"/>
      <c r="X3508" s="40"/>
      <c r="Y3508" s="14"/>
    </row>
    <row r="3509" spans="21:25" x14ac:dyDescent="0.35">
      <c r="U3509" s="40"/>
      <c r="V3509" s="14"/>
      <c r="X3509" s="40"/>
      <c r="Y3509" s="14"/>
    </row>
    <row r="3510" spans="21:25" x14ac:dyDescent="0.35">
      <c r="U3510" s="40"/>
      <c r="V3510" s="14"/>
      <c r="X3510" s="40"/>
      <c r="Y3510" s="14"/>
    </row>
    <row r="3511" spans="21:25" x14ac:dyDescent="0.35">
      <c r="U3511" s="40"/>
      <c r="V3511" s="14"/>
      <c r="X3511" s="40"/>
      <c r="Y3511" s="14"/>
    </row>
    <row r="3512" spans="21:25" x14ac:dyDescent="0.35">
      <c r="U3512" s="40"/>
      <c r="V3512" s="14"/>
      <c r="X3512" s="40"/>
      <c r="Y3512" s="14"/>
    </row>
    <row r="3513" spans="21:25" x14ac:dyDescent="0.35">
      <c r="U3513" s="40"/>
      <c r="V3513" s="14"/>
      <c r="X3513" s="40"/>
      <c r="Y3513" s="14"/>
    </row>
    <row r="3514" spans="21:25" x14ac:dyDescent="0.35">
      <c r="U3514" s="40"/>
      <c r="V3514" s="14"/>
      <c r="X3514" s="40"/>
      <c r="Y3514" s="14"/>
    </row>
    <row r="3515" spans="21:25" x14ac:dyDescent="0.35">
      <c r="U3515" s="40"/>
      <c r="V3515" s="14"/>
      <c r="X3515" s="40"/>
      <c r="Y3515" s="14"/>
    </row>
    <row r="3516" spans="21:25" x14ac:dyDescent="0.35">
      <c r="U3516" s="40"/>
      <c r="V3516" s="14"/>
      <c r="X3516" s="40"/>
      <c r="Y3516" s="14"/>
    </row>
    <row r="3517" spans="21:25" x14ac:dyDescent="0.35">
      <c r="U3517" s="40"/>
      <c r="V3517" s="14"/>
      <c r="X3517" s="40"/>
      <c r="Y3517" s="14"/>
    </row>
    <row r="3518" spans="21:25" x14ac:dyDescent="0.35">
      <c r="U3518" s="40"/>
      <c r="V3518" s="14"/>
      <c r="X3518" s="40"/>
      <c r="Y3518" s="14"/>
    </row>
    <row r="3519" spans="21:25" x14ac:dyDescent="0.35">
      <c r="U3519" s="40"/>
      <c r="V3519" s="14"/>
      <c r="X3519" s="40"/>
      <c r="Y3519" s="14"/>
    </row>
    <row r="3520" spans="21:25" x14ac:dyDescent="0.35">
      <c r="U3520" s="40"/>
      <c r="V3520" s="14"/>
      <c r="X3520" s="40"/>
      <c r="Y3520" s="14"/>
    </row>
    <row r="3521" spans="21:25" x14ac:dyDescent="0.35">
      <c r="U3521" s="40"/>
      <c r="V3521" s="14"/>
      <c r="X3521" s="40"/>
      <c r="Y3521" s="14"/>
    </row>
    <row r="3522" spans="21:25" x14ac:dyDescent="0.35">
      <c r="U3522" s="40"/>
      <c r="V3522" s="14"/>
      <c r="X3522" s="40"/>
      <c r="Y3522" s="14"/>
    </row>
    <row r="3523" spans="21:25" x14ac:dyDescent="0.35">
      <c r="U3523" s="40"/>
      <c r="V3523" s="14"/>
      <c r="X3523" s="40"/>
      <c r="Y3523" s="14"/>
    </row>
    <row r="3524" spans="21:25" x14ac:dyDescent="0.35">
      <c r="U3524" s="40"/>
      <c r="V3524" s="14"/>
      <c r="X3524" s="40"/>
      <c r="Y3524" s="14"/>
    </row>
    <row r="3525" spans="21:25" x14ac:dyDescent="0.35">
      <c r="U3525" s="40"/>
      <c r="V3525" s="14"/>
      <c r="X3525" s="40"/>
      <c r="Y3525" s="14"/>
    </row>
    <row r="3526" spans="21:25" x14ac:dyDescent="0.35">
      <c r="U3526" s="40"/>
      <c r="V3526" s="14"/>
      <c r="X3526" s="40"/>
      <c r="Y3526" s="14"/>
    </row>
    <row r="3527" spans="21:25" x14ac:dyDescent="0.35">
      <c r="U3527" s="40"/>
      <c r="V3527" s="14"/>
      <c r="X3527" s="40"/>
      <c r="Y3527" s="14"/>
    </row>
    <row r="3528" spans="21:25" x14ac:dyDescent="0.35">
      <c r="U3528" s="40"/>
      <c r="V3528" s="14"/>
      <c r="X3528" s="40"/>
      <c r="Y3528" s="14"/>
    </row>
    <row r="3529" spans="21:25" x14ac:dyDescent="0.35">
      <c r="U3529" s="40"/>
      <c r="V3529" s="14"/>
      <c r="X3529" s="40"/>
      <c r="Y3529" s="14"/>
    </row>
    <row r="3530" spans="21:25" x14ac:dyDescent="0.35">
      <c r="U3530" s="40"/>
      <c r="V3530" s="14"/>
      <c r="X3530" s="40"/>
      <c r="Y3530" s="14"/>
    </row>
    <row r="3531" spans="21:25" x14ac:dyDescent="0.35">
      <c r="U3531" s="40"/>
      <c r="V3531" s="14"/>
      <c r="X3531" s="40"/>
      <c r="Y3531" s="14"/>
    </row>
    <row r="3532" spans="21:25" x14ac:dyDescent="0.35">
      <c r="U3532" s="40"/>
      <c r="V3532" s="14"/>
      <c r="X3532" s="40"/>
      <c r="Y3532" s="14"/>
    </row>
    <row r="3533" spans="21:25" x14ac:dyDescent="0.35">
      <c r="U3533" s="40"/>
      <c r="V3533" s="14"/>
      <c r="X3533" s="40"/>
      <c r="Y3533" s="14"/>
    </row>
    <row r="3534" spans="21:25" x14ac:dyDescent="0.35">
      <c r="U3534" s="40"/>
      <c r="V3534" s="14"/>
      <c r="X3534" s="40"/>
      <c r="Y3534" s="14"/>
    </row>
    <row r="3535" spans="21:25" x14ac:dyDescent="0.35">
      <c r="U3535" s="40"/>
      <c r="V3535" s="14"/>
      <c r="X3535" s="40"/>
      <c r="Y3535" s="14"/>
    </row>
    <row r="3536" spans="21:25" x14ac:dyDescent="0.35">
      <c r="U3536" s="40"/>
      <c r="V3536" s="14"/>
      <c r="X3536" s="40"/>
      <c r="Y3536" s="14"/>
    </row>
    <row r="3537" spans="21:25" x14ac:dyDescent="0.35">
      <c r="U3537" s="40"/>
      <c r="V3537" s="14"/>
      <c r="X3537" s="40"/>
      <c r="Y3537" s="14"/>
    </row>
    <row r="3538" spans="21:25" x14ac:dyDescent="0.35">
      <c r="U3538" s="40"/>
      <c r="V3538" s="14"/>
      <c r="X3538" s="40"/>
      <c r="Y3538" s="14"/>
    </row>
    <row r="3539" spans="21:25" x14ac:dyDescent="0.35">
      <c r="U3539" s="40"/>
      <c r="V3539" s="14"/>
      <c r="X3539" s="40"/>
      <c r="Y3539" s="14"/>
    </row>
    <row r="3540" spans="21:25" x14ac:dyDescent="0.35">
      <c r="U3540" s="40"/>
      <c r="V3540" s="14"/>
      <c r="X3540" s="40"/>
      <c r="Y3540" s="14"/>
    </row>
    <row r="3541" spans="21:25" x14ac:dyDescent="0.35">
      <c r="U3541" s="40"/>
      <c r="V3541" s="14"/>
      <c r="X3541" s="40"/>
      <c r="Y3541" s="14"/>
    </row>
    <row r="3542" spans="21:25" x14ac:dyDescent="0.35">
      <c r="U3542" s="40"/>
      <c r="V3542" s="14"/>
      <c r="X3542" s="40"/>
      <c r="Y3542" s="14"/>
    </row>
    <row r="3543" spans="21:25" x14ac:dyDescent="0.35">
      <c r="U3543" s="40"/>
      <c r="V3543" s="14"/>
      <c r="X3543" s="40"/>
      <c r="Y3543" s="14"/>
    </row>
    <row r="3544" spans="21:25" x14ac:dyDescent="0.35">
      <c r="U3544" s="40"/>
      <c r="V3544" s="14"/>
      <c r="X3544" s="40"/>
      <c r="Y3544" s="14"/>
    </row>
    <row r="3545" spans="21:25" x14ac:dyDescent="0.35">
      <c r="U3545" s="40"/>
      <c r="V3545" s="14"/>
      <c r="X3545" s="40"/>
      <c r="Y3545" s="14"/>
    </row>
    <row r="3546" spans="21:25" x14ac:dyDescent="0.35">
      <c r="U3546" s="40"/>
      <c r="V3546" s="14"/>
      <c r="X3546" s="40"/>
      <c r="Y3546" s="14"/>
    </row>
    <row r="3547" spans="21:25" x14ac:dyDescent="0.35">
      <c r="U3547" s="40"/>
      <c r="V3547" s="14"/>
      <c r="X3547" s="40"/>
      <c r="Y3547" s="14"/>
    </row>
    <row r="3548" spans="21:25" x14ac:dyDescent="0.35">
      <c r="U3548" s="40"/>
      <c r="V3548" s="14"/>
      <c r="X3548" s="40"/>
      <c r="Y3548" s="14"/>
    </row>
    <row r="3549" spans="21:25" x14ac:dyDescent="0.35">
      <c r="U3549" s="40"/>
      <c r="V3549" s="14"/>
      <c r="X3549" s="40"/>
      <c r="Y3549" s="14"/>
    </row>
    <row r="3550" spans="21:25" x14ac:dyDescent="0.35">
      <c r="U3550" s="40"/>
      <c r="V3550" s="14"/>
      <c r="X3550" s="40"/>
      <c r="Y3550" s="14"/>
    </row>
    <row r="3551" spans="21:25" x14ac:dyDescent="0.35">
      <c r="U3551" s="40"/>
      <c r="V3551" s="14"/>
      <c r="X3551" s="40"/>
      <c r="Y3551" s="14"/>
    </row>
    <row r="3552" spans="21:25" x14ac:dyDescent="0.35">
      <c r="U3552" s="40"/>
      <c r="V3552" s="14"/>
      <c r="X3552" s="40"/>
      <c r="Y3552" s="14"/>
    </row>
    <row r="3553" spans="21:25" x14ac:dyDescent="0.35">
      <c r="U3553" s="40"/>
      <c r="V3553" s="14"/>
      <c r="X3553" s="40"/>
      <c r="Y3553" s="14"/>
    </row>
    <row r="3554" spans="21:25" x14ac:dyDescent="0.35">
      <c r="U3554" s="40"/>
      <c r="V3554" s="14"/>
      <c r="X3554" s="40"/>
      <c r="Y3554" s="14"/>
    </row>
    <row r="3555" spans="21:25" x14ac:dyDescent="0.35">
      <c r="U3555" s="40"/>
      <c r="V3555" s="14"/>
      <c r="X3555" s="40"/>
      <c r="Y3555" s="14"/>
    </row>
    <row r="3556" spans="21:25" x14ac:dyDescent="0.35">
      <c r="U3556" s="40"/>
      <c r="V3556" s="14"/>
      <c r="X3556" s="40"/>
      <c r="Y3556" s="14"/>
    </row>
    <row r="3557" spans="21:25" x14ac:dyDescent="0.35">
      <c r="U3557" s="40"/>
      <c r="V3557" s="14"/>
      <c r="X3557" s="40"/>
      <c r="Y3557" s="14"/>
    </row>
    <row r="3558" spans="21:25" x14ac:dyDescent="0.35">
      <c r="U3558" s="40"/>
      <c r="V3558" s="14"/>
      <c r="X3558" s="40"/>
      <c r="Y3558" s="14"/>
    </row>
    <row r="3559" spans="21:25" x14ac:dyDescent="0.35">
      <c r="U3559" s="40"/>
      <c r="V3559" s="14"/>
      <c r="X3559" s="40"/>
      <c r="Y3559" s="14"/>
    </row>
    <row r="3560" spans="21:25" x14ac:dyDescent="0.35">
      <c r="U3560" s="40"/>
      <c r="V3560" s="14"/>
      <c r="X3560" s="40"/>
      <c r="Y3560" s="14"/>
    </row>
    <row r="3561" spans="21:25" x14ac:dyDescent="0.35">
      <c r="U3561" s="40"/>
      <c r="V3561" s="14"/>
      <c r="X3561" s="40"/>
      <c r="Y3561" s="14"/>
    </row>
    <row r="3562" spans="21:25" x14ac:dyDescent="0.35">
      <c r="U3562" s="40"/>
      <c r="V3562" s="14"/>
      <c r="X3562" s="40"/>
      <c r="Y3562" s="14"/>
    </row>
    <row r="3563" spans="21:25" x14ac:dyDescent="0.35">
      <c r="U3563" s="40"/>
      <c r="V3563" s="14"/>
      <c r="X3563" s="40"/>
      <c r="Y3563" s="14"/>
    </row>
    <row r="3564" spans="21:25" x14ac:dyDescent="0.35">
      <c r="U3564" s="40"/>
      <c r="V3564" s="14"/>
      <c r="X3564" s="40"/>
      <c r="Y3564" s="14"/>
    </row>
    <row r="3565" spans="21:25" x14ac:dyDescent="0.35">
      <c r="U3565" s="40"/>
      <c r="V3565" s="14"/>
      <c r="X3565" s="40"/>
      <c r="Y3565" s="14"/>
    </row>
    <row r="3566" spans="21:25" x14ac:dyDescent="0.35">
      <c r="U3566" s="40"/>
      <c r="V3566" s="14"/>
      <c r="X3566" s="40"/>
      <c r="Y3566" s="14"/>
    </row>
    <row r="3567" spans="21:25" x14ac:dyDescent="0.35">
      <c r="U3567" s="40"/>
      <c r="V3567" s="14"/>
      <c r="X3567" s="40"/>
      <c r="Y3567" s="14"/>
    </row>
    <row r="3568" spans="21:25" x14ac:dyDescent="0.35">
      <c r="U3568" s="40"/>
      <c r="V3568" s="14"/>
      <c r="X3568" s="40"/>
      <c r="Y3568" s="14"/>
    </row>
    <row r="3569" spans="21:25" x14ac:dyDescent="0.35">
      <c r="U3569" s="40"/>
      <c r="V3569" s="14"/>
      <c r="X3569" s="40"/>
      <c r="Y3569" s="14"/>
    </row>
    <row r="3570" spans="21:25" x14ac:dyDescent="0.35">
      <c r="U3570" s="40"/>
      <c r="V3570" s="14"/>
      <c r="X3570" s="40"/>
      <c r="Y3570" s="14"/>
    </row>
    <row r="3571" spans="21:25" x14ac:dyDescent="0.35">
      <c r="U3571" s="40"/>
      <c r="V3571" s="14"/>
      <c r="X3571" s="40"/>
      <c r="Y3571" s="14"/>
    </row>
    <row r="3572" spans="21:25" x14ac:dyDescent="0.35">
      <c r="U3572" s="40"/>
      <c r="V3572" s="14"/>
      <c r="X3572" s="40"/>
      <c r="Y3572" s="14"/>
    </row>
    <row r="3573" spans="21:25" x14ac:dyDescent="0.35">
      <c r="U3573" s="40"/>
      <c r="V3573" s="14"/>
      <c r="X3573" s="40"/>
      <c r="Y3573" s="14"/>
    </row>
    <row r="3574" spans="21:25" x14ac:dyDescent="0.35">
      <c r="U3574" s="40"/>
      <c r="V3574" s="14"/>
      <c r="X3574" s="40"/>
      <c r="Y3574" s="14"/>
    </row>
    <row r="3575" spans="21:25" x14ac:dyDescent="0.35">
      <c r="U3575" s="40"/>
      <c r="V3575" s="14"/>
      <c r="X3575" s="40"/>
      <c r="Y3575" s="14"/>
    </row>
    <row r="3576" spans="21:25" x14ac:dyDescent="0.35">
      <c r="U3576" s="40"/>
      <c r="V3576" s="14"/>
      <c r="X3576" s="40"/>
      <c r="Y3576" s="14"/>
    </row>
    <row r="3577" spans="21:25" x14ac:dyDescent="0.35">
      <c r="U3577" s="40"/>
      <c r="V3577" s="14"/>
      <c r="X3577" s="40"/>
      <c r="Y3577" s="14"/>
    </row>
    <row r="3578" spans="21:25" x14ac:dyDescent="0.35">
      <c r="U3578" s="40"/>
      <c r="V3578" s="14"/>
      <c r="X3578" s="40"/>
      <c r="Y3578" s="14"/>
    </row>
    <row r="3579" spans="21:25" x14ac:dyDescent="0.35">
      <c r="U3579" s="40"/>
      <c r="V3579" s="14"/>
      <c r="X3579" s="40"/>
      <c r="Y3579" s="14"/>
    </row>
    <row r="3580" spans="21:25" x14ac:dyDescent="0.35">
      <c r="U3580" s="40"/>
      <c r="V3580" s="14"/>
      <c r="X3580" s="40"/>
      <c r="Y3580" s="14"/>
    </row>
    <row r="3581" spans="21:25" x14ac:dyDescent="0.35">
      <c r="U3581" s="40"/>
      <c r="V3581" s="14"/>
      <c r="X3581" s="40"/>
      <c r="Y3581" s="14"/>
    </row>
    <row r="3582" spans="21:25" x14ac:dyDescent="0.35">
      <c r="U3582" s="40"/>
      <c r="V3582" s="14"/>
      <c r="X3582" s="40"/>
      <c r="Y3582" s="14"/>
    </row>
    <row r="3583" spans="21:25" x14ac:dyDescent="0.35">
      <c r="U3583" s="40"/>
      <c r="V3583" s="14"/>
      <c r="X3583" s="40"/>
      <c r="Y3583" s="14"/>
    </row>
    <row r="3584" spans="21:25" x14ac:dyDescent="0.35">
      <c r="U3584" s="40"/>
      <c r="V3584" s="14"/>
      <c r="X3584" s="40"/>
      <c r="Y3584" s="14"/>
    </row>
    <row r="3585" spans="21:25" x14ac:dyDescent="0.35">
      <c r="U3585" s="40"/>
      <c r="V3585" s="14"/>
      <c r="X3585" s="40"/>
      <c r="Y3585" s="14"/>
    </row>
    <row r="3586" spans="21:25" x14ac:dyDescent="0.35">
      <c r="U3586" s="40"/>
      <c r="V3586" s="14"/>
      <c r="X3586" s="40"/>
      <c r="Y3586" s="14"/>
    </row>
    <row r="3587" spans="21:25" x14ac:dyDescent="0.35">
      <c r="U3587" s="40"/>
      <c r="V3587" s="14"/>
      <c r="X3587" s="40"/>
      <c r="Y3587" s="14"/>
    </row>
    <row r="3588" spans="21:25" x14ac:dyDescent="0.35">
      <c r="U3588" s="40"/>
      <c r="V3588" s="14"/>
      <c r="X3588" s="40"/>
      <c r="Y3588" s="14"/>
    </row>
    <row r="3589" spans="21:25" x14ac:dyDescent="0.35">
      <c r="U3589" s="40"/>
      <c r="V3589" s="14"/>
      <c r="X3589" s="40"/>
      <c r="Y3589" s="14"/>
    </row>
    <row r="3590" spans="21:25" x14ac:dyDescent="0.35">
      <c r="U3590" s="40"/>
      <c r="V3590" s="14"/>
      <c r="X3590" s="40"/>
      <c r="Y3590" s="14"/>
    </row>
    <row r="3591" spans="21:25" x14ac:dyDescent="0.35">
      <c r="U3591" s="40"/>
      <c r="V3591" s="14"/>
      <c r="X3591" s="40"/>
      <c r="Y3591" s="14"/>
    </row>
    <row r="3592" spans="21:25" x14ac:dyDescent="0.35">
      <c r="U3592" s="40"/>
      <c r="V3592" s="14"/>
      <c r="X3592" s="40"/>
      <c r="Y3592" s="14"/>
    </row>
    <row r="3593" spans="21:25" x14ac:dyDescent="0.35">
      <c r="U3593" s="40"/>
      <c r="V3593" s="14"/>
      <c r="X3593" s="40"/>
      <c r="Y3593" s="14"/>
    </row>
    <row r="3594" spans="21:25" x14ac:dyDescent="0.35">
      <c r="U3594" s="40"/>
      <c r="V3594" s="14"/>
      <c r="X3594" s="40"/>
      <c r="Y3594" s="14"/>
    </row>
    <row r="3595" spans="21:25" x14ac:dyDescent="0.35">
      <c r="U3595" s="40"/>
      <c r="V3595" s="14"/>
      <c r="X3595" s="40"/>
      <c r="Y3595" s="14"/>
    </row>
    <row r="3596" spans="21:25" x14ac:dyDescent="0.35">
      <c r="U3596" s="40"/>
      <c r="V3596" s="14"/>
      <c r="X3596" s="40"/>
      <c r="Y3596" s="14"/>
    </row>
    <row r="3597" spans="21:25" x14ac:dyDescent="0.35">
      <c r="U3597" s="40"/>
      <c r="V3597" s="14"/>
      <c r="X3597" s="40"/>
      <c r="Y3597" s="14"/>
    </row>
    <row r="3598" spans="21:25" x14ac:dyDescent="0.35">
      <c r="U3598" s="40"/>
      <c r="V3598" s="14"/>
      <c r="X3598" s="40"/>
      <c r="Y3598" s="14"/>
    </row>
    <row r="3599" spans="21:25" x14ac:dyDescent="0.35">
      <c r="U3599" s="40"/>
      <c r="V3599" s="14"/>
      <c r="X3599" s="40"/>
      <c r="Y3599" s="14"/>
    </row>
    <row r="3600" spans="21:25" x14ac:dyDescent="0.35">
      <c r="U3600" s="40"/>
      <c r="V3600" s="14"/>
      <c r="X3600" s="40"/>
      <c r="Y3600" s="14"/>
    </row>
    <row r="3601" spans="21:25" x14ac:dyDescent="0.35">
      <c r="U3601" s="40"/>
      <c r="V3601" s="14"/>
      <c r="X3601" s="40"/>
      <c r="Y3601" s="14"/>
    </row>
    <row r="3602" spans="21:25" x14ac:dyDescent="0.35">
      <c r="U3602" s="40"/>
      <c r="V3602" s="14"/>
      <c r="X3602" s="40"/>
      <c r="Y3602" s="14"/>
    </row>
    <row r="3603" spans="21:25" x14ac:dyDescent="0.35">
      <c r="U3603" s="40"/>
      <c r="V3603" s="14"/>
      <c r="X3603" s="40"/>
      <c r="Y3603" s="14"/>
    </row>
    <row r="3604" spans="21:25" x14ac:dyDescent="0.35">
      <c r="U3604" s="40"/>
      <c r="V3604" s="14"/>
      <c r="X3604" s="40"/>
      <c r="Y3604" s="14"/>
    </row>
    <row r="3605" spans="21:25" x14ac:dyDescent="0.35">
      <c r="U3605" s="40"/>
      <c r="V3605" s="14"/>
      <c r="X3605" s="40"/>
      <c r="Y3605" s="14"/>
    </row>
    <row r="3606" spans="21:25" x14ac:dyDescent="0.35">
      <c r="U3606" s="40"/>
      <c r="V3606" s="14"/>
      <c r="X3606" s="40"/>
      <c r="Y3606" s="14"/>
    </row>
    <row r="3607" spans="21:25" x14ac:dyDescent="0.35">
      <c r="U3607" s="40"/>
      <c r="V3607" s="14"/>
      <c r="X3607" s="40"/>
      <c r="Y3607" s="14"/>
    </row>
    <row r="3608" spans="21:25" x14ac:dyDescent="0.35">
      <c r="U3608" s="40"/>
      <c r="V3608" s="14"/>
      <c r="X3608" s="40"/>
      <c r="Y3608" s="14"/>
    </row>
    <row r="3609" spans="21:25" x14ac:dyDescent="0.35">
      <c r="U3609" s="40"/>
      <c r="V3609" s="14"/>
      <c r="X3609" s="40"/>
      <c r="Y3609" s="14"/>
    </row>
    <row r="3610" spans="21:25" x14ac:dyDescent="0.35">
      <c r="U3610" s="40"/>
      <c r="V3610" s="14"/>
      <c r="X3610" s="40"/>
      <c r="Y3610" s="14"/>
    </row>
    <row r="3611" spans="21:25" x14ac:dyDescent="0.35">
      <c r="U3611" s="40"/>
      <c r="V3611" s="14"/>
      <c r="X3611" s="40"/>
      <c r="Y3611" s="14"/>
    </row>
    <row r="3612" spans="21:25" x14ac:dyDescent="0.35">
      <c r="U3612" s="40"/>
      <c r="V3612" s="14"/>
      <c r="X3612" s="40"/>
      <c r="Y3612" s="14"/>
    </row>
    <row r="3613" spans="21:25" x14ac:dyDescent="0.35">
      <c r="U3613" s="40"/>
      <c r="V3613" s="14"/>
      <c r="X3613" s="40"/>
      <c r="Y3613" s="14"/>
    </row>
    <row r="3614" spans="21:25" x14ac:dyDescent="0.35">
      <c r="U3614" s="40"/>
      <c r="V3614" s="14"/>
      <c r="X3614" s="40"/>
      <c r="Y3614" s="14"/>
    </row>
    <row r="3615" spans="21:25" x14ac:dyDescent="0.35">
      <c r="U3615" s="40"/>
      <c r="V3615" s="14"/>
      <c r="X3615" s="40"/>
      <c r="Y3615" s="14"/>
    </row>
    <row r="3616" spans="21:25" x14ac:dyDescent="0.35">
      <c r="U3616" s="40"/>
      <c r="V3616" s="14"/>
      <c r="X3616" s="40"/>
      <c r="Y3616" s="14"/>
    </row>
    <row r="3617" spans="21:25" x14ac:dyDescent="0.35">
      <c r="U3617" s="40"/>
      <c r="V3617" s="14"/>
      <c r="X3617" s="40"/>
      <c r="Y3617" s="14"/>
    </row>
    <row r="3618" spans="21:25" x14ac:dyDescent="0.35">
      <c r="U3618" s="40"/>
      <c r="V3618" s="14"/>
      <c r="X3618" s="40"/>
      <c r="Y3618" s="14"/>
    </row>
    <row r="3619" spans="21:25" x14ac:dyDescent="0.35">
      <c r="U3619" s="40"/>
      <c r="V3619" s="14"/>
      <c r="X3619" s="40"/>
      <c r="Y3619" s="14"/>
    </row>
    <row r="3620" spans="21:25" x14ac:dyDescent="0.35">
      <c r="U3620" s="40"/>
      <c r="V3620" s="14"/>
      <c r="X3620" s="40"/>
      <c r="Y3620" s="14"/>
    </row>
    <row r="3621" spans="21:25" x14ac:dyDescent="0.35">
      <c r="U3621" s="40"/>
      <c r="V3621" s="14"/>
      <c r="X3621" s="40"/>
      <c r="Y3621" s="14"/>
    </row>
    <row r="3622" spans="21:25" x14ac:dyDescent="0.35">
      <c r="U3622" s="40"/>
      <c r="V3622" s="14"/>
      <c r="X3622" s="40"/>
      <c r="Y3622" s="14"/>
    </row>
    <row r="3623" spans="21:25" x14ac:dyDescent="0.35">
      <c r="U3623" s="40"/>
      <c r="V3623" s="14"/>
      <c r="X3623" s="40"/>
      <c r="Y3623" s="14"/>
    </row>
    <row r="3624" spans="21:25" x14ac:dyDescent="0.35">
      <c r="U3624" s="40"/>
      <c r="V3624" s="14"/>
      <c r="X3624" s="40"/>
      <c r="Y3624" s="14"/>
    </row>
    <row r="3625" spans="21:25" x14ac:dyDescent="0.35">
      <c r="U3625" s="40"/>
      <c r="V3625" s="14"/>
      <c r="X3625" s="40"/>
      <c r="Y3625" s="14"/>
    </row>
    <row r="3626" spans="21:25" x14ac:dyDescent="0.35">
      <c r="U3626" s="40"/>
      <c r="V3626" s="14"/>
      <c r="X3626" s="40"/>
      <c r="Y3626" s="14"/>
    </row>
    <row r="3627" spans="21:25" x14ac:dyDescent="0.35">
      <c r="U3627" s="40"/>
      <c r="V3627" s="14"/>
      <c r="X3627" s="40"/>
      <c r="Y3627" s="14"/>
    </row>
    <row r="3628" spans="21:25" x14ac:dyDescent="0.35">
      <c r="U3628" s="40"/>
      <c r="V3628" s="14"/>
      <c r="X3628" s="40"/>
      <c r="Y3628" s="14"/>
    </row>
    <row r="3629" spans="21:25" x14ac:dyDescent="0.35">
      <c r="U3629" s="40"/>
      <c r="V3629" s="14"/>
      <c r="X3629" s="40"/>
      <c r="Y3629" s="14"/>
    </row>
    <row r="3630" spans="21:25" x14ac:dyDescent="0.35">
      <c r="U3630" s="40"/>
      <c r="V3630" s="14"/>
      <c r="X3630" s="40"/>
      <c r="Y3630" s="14"/>
    </row>
    <row r="3631" spans="21:25" x14ac:dyDescent="0.35">
      <c r="U3631" s="40"/>
      <c r="V3631" s="14"/>
      <c r="X3631" s="40"/>
      <c r="Y3631" s="14"/>
    </row>
    <row r="3632" spans="21:25" x14ac:dyDescent="0.35">
      <c r="U3632" s="40"/>
      <c r="V3632" s="14"/>
      <c r="X3632" s="40"/>
      <c r="Y3632" s="14"/>
    </row>
    <row r="3633" spans="21:25" x14ac:dyDescent="0.35">
      <c r="U3633" s="40"/>
      <c r="V3633" s="14"/>
      <c r="X3633" s="40"/>
      <c r="Y3633" s="14"/>
    </row>
    <row r="3634" spans="21:25" x14ac:dyDescent="0.35">
      <c r="U3634" s="40"/>
      <c r="V3634" s="14"/>
      <c r="X3634" s="40"/>
      <c r="Y3634" s="14"/>
    </row>
    <row r="3635" spans="21:25" x14ac:dyDescent="0.35">
      <c r="U3635" s="40"/>
      <c r="V3635" s="14"/>
      <c r="X3635" s="40"/>
      <c r="Y3635" s="14"/>
    </row>
    <row r="3636" spans="21:25" x14ac:dyDescent="0.35">
      <c r="U3636" s="40"/>
      <c r="V3636" s="14"/>
      <c r="X3636" s="40"/>
      <c r="Y3636" s="14"/>
    </row>
    <row r="3637" spans="21:25" x14ac:dyDescent="0.35">
      <c r="U3637" s="40"/>
      <c r="V3637" s="14"/>
      <c r="X3637" s="40"/>
      <c r="Y3637" s="14"/>
    </row>
    <row r="3638" spans="21:25" x14ac:dyDescent="0.35">
      <c r="U3638" s="40"/>
      <c r="V3638" s="14"/>
      <c r="X3638" s="40"/>
      <c r="Y3638" s="14"/>
    </row>
    <row r="3639" spans="21:25" x14ac:dyDescent="0.35">
      <c r="U3639" s="40"/>
      <c r="V3639" s="14"/>
      <c r="X3639" s="40"/>
      <c r="Y3639" s="14"/>
    </row>
    <row r="3640" spans="21:25" x14ac:dyDescent="0.35">
      <c r="U3640" s="40"/>
      <c r="V3640" s="14"/>
      <c r="X3640" s="40"/>
      <c r="Y3640" s="14"/>
    </row>
    <row r="3641" spans="21:25" x14ac:dyDescent="0.35">
      <c r="U3641" s="40"/>
      <c r="V3641" s="14"/>
      <c r="X3641" s="40"/>
      <c r="Y3641" s="14"/>
    </row>
    <row r="3642" spans="21:25" x14ac:dyDescent="0.35">
      <c r="U3642" s="40"/>
      <c r="V3642" s="14"/>
      <c r="X3642" s="40"/>
      <c r="Y3642" s="14"/>
    </row>
    <row r="3643" spans="21:25" x14ac:dyDescent="0.35">
      <c r="U3643" s="40"/>
      <c r="V3643" s="14"/>
      <c r="X3643" s="40"/>
      <c r="Y3643" s="14"/>
    </row>
    <row r="3644" spans="21:25" x14ac:dyDescent="0.35">
      <c r="U3644" s="40"/>
      <c r="V3644" s="14"/>
      <c r="X3644" s="40"/>
      <c r="Y3644" s="14"/>
    </row>
    <row r="3645" spans="21:25" x14ac:dyDescent="0.35">
      <c r="U3645" s="40"/>
      <c r="V3645" s="14"/>
      <c r="X3645" s="40"/>
      <c r="Y3645" s="14"/>
    </row>
    <row r="3646" spans="21:25" x14ac:dyDescent="0.35">
      <c r="U3646" s="40"/>
      <c r="V3646" s="14"/>
      <c r="X3646" s="40"/>
      <c r="Y3646" s="14"/>
    </row>
    <row r="3647" spans="21:25" x14ac:dyDescent="0.35">
      <c r="U3647" s="40"/>
      <c r="V3647" s="14"/>
      <c r="X3647" s="40"/>
      <c r="Y3647" s="14"/>
    </row>
    <row r="3648" spans="21:25" x14ac:dyDescent="0.35">
      <c r="U3648" s="40"/>
      <c r="V3648" s="14"/>
      <c r="X3648" s="40"/>
      <c r="Y3648" s="14"/>
    </row>
    <row r="3649" spans="21:25" x14ac:dyDescent="0.35">
      <c r="U3649" s="40"/>
      <c r="V3649" s="14"/>
      <c r="X3649" s="40"/>
      <c r="Y3649" s="14"/>
    </row>
    <row r="3650" spans="21:25" x14ac:dyDescent="0.35">
      <c r="U3650" s="40"/>
      <c r="V3650" s="14"/>
      <c r="X3650" s="40"/>
      <c r="Y3650" s="14"/>
    </row>
    <row r="3651" spans="21:25" x14ac:dyDescent="0.35">
      <c r="U3651" s="40"/>
      <c r="V3651" s="14"/>
      <c r="X3651" s="40"/>
      <c r="Y3651" s="14"/>
    </row>
    <row r="3652" spans="21:25" x14ac:dyDescent="0.35">
      <c r="U3652" s="40"/>
      <c r="V3652" s="14"/>
      <c r="X3652" s="40"/>
      <c r="Y3652" s="14"/>
    </row>
    <row r="3653" spans="21:25" x14ac:dyDescent="0.35">
      <c r="U3653" s="40"/>
      <c r="V3653" s="14"/>
      <c r="X3653" s="40"/>
      <c r="Y3653" s="14"/>
    </row>
    <row r="3654" spans="21:25" x14ac:dyDescent="0.35">
      <c r="U3654" s="40"/>
      <c r="V3654" s="14"/>
      <c r="X3654" s="40"/>
      <c r="Y3654" s="14"/>
    </row>
    <row r="3655" spans="21:25" x14ac:dyDescent="0.35">
      <c r="U3655" s="40"/>
      <c r="V3655" s="14"/>
      <c r="X3655" s="40"/>
      <c r="Y3655" s="14"/>
    </row>
    <row r="3656" spans="21:25" x14ac:dyDescent="0.35">
      <c r="U3656" s="40"/>
      <c r="V3656" s="14"/>
      <c r="X3656" s="40"/>
      <c r="Y3656" s="14"/>
    </row>
    <row r="3657" spans="21:25" x14ac:dyDescent="0.35">
      <c r="U3657" s="40"/>
      <c r="V3657" s="14"/>
      <c r="X3657" s="40"/>
      <c r="Y3657" s="14"/>
    </row>
    <row r="3658" spans="21:25" x14ac:dyDescent="0.35">
      <c r="U3658" s="40"/>
      <c r="V3658" s="14"/>
      <c r="X3658" s="40"/>
      <c r="Y3658" s="14"/>
    </row>
    <row r="3659" spans="21:25" x14ac:dyDescent="0.35">
      <c r="U3659" s="40"/>
      <c r="V3659" s="14"/>
      <c r="X3659" s="40"/>
      <c r="Y3659" s="14"/>
    </row>
    <row r="3660" spans="21:25" x14ac:dyDescent="0.35">
      <c r="U3660" s="40"/>
      <c r="V3660" s="14"/>
      <c r="X3660" s="40"/>
      <c r="Y3660" s="14"/>
    </row>
    <row r="3661" spans="21:25" x14ac:dyDescent="0.35">
      <c r="U3661" s="40"/>
      <c r="V3661" s="14"/>
      <c r="X3661" s="40"/>
      <c r="Y3661" s="14"/>
    </row>
    <row r="3662" spans="21:25" x14ac:dyDescent="0.35">
      <c r="U3662" s="40"/>
      <c r="V3662" s="14"/>
      <c r="X3662" s="40"/>
      <c r="Y3662" s="14"/>
    </row>
    <row r="3663" spans="21:25" x14ac:dyDescent="0.35">
      <c r="U3663" s="40"/>
      <c r="V3663" s="14"/>
      <c r="X3663" s="40"/>
      <c r="Y3663" s="14"/>
    </row>
    <row r="3664" spans="21:25" x14ac:dyDescent="0.35">
      <c r="U3664" s="40"/>
      <c r="V3664" s="14"/>
      <c r="X3664" s="40"/>
      <c r="Y3664" s="14"/>
    </row>
    <row r="3665" spans="21:25" x14ac:dyDescent="0.35">
      <c r="U3665" s="40"/>
      <c r="V3665" s="14"/>
      <c r="X3665" s="40"/>
      <c r="Y3665" s="14"/>
    </row>
    <row r="3666" spans="21:25" x14ac:dyDescent="0.35">
      <c r="U3666" s="40"/>
      <c r="V3666" s="14"/>
      <c r="X3666" s="40"/>
      <c r="Y3666" s="14"/>
    </row>
    <row r="3667" spans="21:25" x14ac:dyDescent="0.35">
      <c r="U3667" s="40"/>
      <c r="V3667" s="14"/>
      <c r="X3667" s="40"/>
      <c r="Y3667" s="14"/>
    </row>
    <row r="3668" spans="21:25" x14ac:dyDescent="0.35">
      <c r="U3668" s="40"/>
      <c r="V3668" s="14"/>
      <c r="X3668" s="40"/>
      <c r="Y3668" s="14"/>
    </row>
    <row r="3669" spans="21:25" x14ac:dyDescent="0.35">
      <c r="U3669" s="40"/>
      <c r="V3669" s="14"/>
      <c r="X3669" s="40"/>
      <c r="Y3669" s="14"/>
    </row>
    <row r="3670" spans="21:25" x14ac:dyDescent="0.35">
      <c r="U3670" s="40"/>
      <c r="V3670" s="14"/>
      <c r="X3670" s="40"/>
      <c r="Y3670" s="14"/>
    </row>
    <row r="3671" spans="21:25" x14ac:dyDescent="0.35">
      <c r="U3671" s="40"/>
      <c r="V3671" s="14"/>
      <c r="X3671" s="40"/>
      <c r="Y3671" s="14"/>
    </row>
    <row r="3672" spans="21:25" x14ac:dyDescent="0.35">
      <c r="U3672" s="40"/>
      <c r="V3672" s="14"/>
      <c r="X3672" s="40"/>
      <c r="Y3672" s="14"/>
    </row>
    <row r="3673" spans="21:25" x14ac:dyDescent="0.35">
      <c r="U3673" s="40"/>
      <c r="V3673" s="14"/>
      <c r="X3673" s="40"/>
      <c r="Y3673" s="14"/>
    </row>
    <row r="3674" spans="21:25" x14ac:dyDescent="0.35">
      <c r="U3674" s="40"/>
      <c r="V3674" s="14"/>
      <c r="X3674" s="40"/>
      <c r="Y3674" s="14"/>
    </row>
    <row r="3675" spans="21:25" x14ac:dyDescent="0.35">
      <c r="U3675" s="40"/>
      <c r="V3675" s="14"/>
      <c r="X3675" s="40"/>
      <c r="Y3675" s="14"/>
    </row>
    <row r="3676" spans="21:25" x14ac:dyDescent="0.35">
      <c r="U3676" s="40"/>
      <c r="V3676" s="14"/>
      <c r="X3676" s="40"/>
      <c r="Y3676" s="14"/>
    </row>
    <row r="3677" spans="21:25" x14ac:dyDescent="0.35">
      <c r="U3677" s="40"/>
      <c r="V3677" s="14"/>
      <c r="X3677" s="40"/>
      <c r="Y3677" s="14"/>
    </row>
    <row r="3678" spans="21:25" x14ac:dyDescent="0.35">
      <c r="U3678" s="40"/>
      <c r="V3678" s="14"/>
      <c r="X3678" s="40"/>
      <c r="Y3678" s="14"/>
    </row>
    <row r="3679" spans="21:25" x14ac:dyDescent="0.35">
      <c r="U3679" s="40"/>
      <c r="V3679" s="14"/>
      <c r="X3679" s="40"/>
      <c r="Y3679" s="14"/>
    </row>
    <row r="3680" spans="21:25" x14ac:dyDescent="0.35">
      <c r="U3680" s="40"/>
      <c r="V3680" s="14"/>
      <c r="X3680" s="40"/>
      <c r="Y3680" s="14"/>
    </row>
    <row r="3681" spans="21:25" x14ac:dyDescent="0.35">
      <c r="U3681" s="40"/>
      <c r="V3681" s="14"/>
      <c r="X3681" s="40"/>
      <c r="Y3681" s="14"/>
    </row>
    <row r="3682" spans="21:25" x14ac:dyDescent="0.35">
      <c r="U3682" s="40"/>
      <c r="V3682" s="14"/>
      <c r="X3682" s="40"/>
      <c r="Y3682" s="14"/>
    </row>
    <row r="3683" spans="21:25" x14ac:dyDescent="0.35">
      <c r="U3683" s="40"/>
      <c r="V3683" s="14"/>
      <c r="X3683" s="40"/>
      <c r="Y3683" s="14"/>
    </row>
    <row r="3684" spans="21:25" x14ac:dyDescent="0.35">
      <c r="U3684" s="40"/>
      <c r="V3684" s="14"/>
      <c r="X3684" s="40"/>
      <c r="Y3684" s="14"/>
    </row>
    <row r="3685" spans="21:25" x14ac:dyDescent="0.35">
      <c r="U3685" s="40"/>
      <c r="V3685" s="14"/>
      <c r="X3685" s="40"/>
      <c r="Y3685" s="14"/>
    </row>
    <row r="3686" spans="21:25" x14ac:dyDescent="0.35">
      <c r="U3686" s="40"/>
      <c r="V3686" s="14"/>
      <c r="X3686" s="40"/>
      <c r="Y3686" s="14"/>
    </row>
    <row r="3687" spans="21:25" x14ac:dyDescent="0.35">
      <c r="U3687" s="40"/>
      <c r="V3687" s="14"/>
      <c r="X3687" s="40"/>
      <c r="Y3687" s="14"/>
    </row>
    <row r="3688" spans="21:25" x14ac:dyDescent="0.35">
      <c r="U3688" s="40"/>
      <c r="V3688" s="14"/>
      <c r="X3688" s="40"/>
      <c r="Y3688" s="14"/>
    </row>
    <row r="3689" spans="21:25" x14ac:dyDescent="0.35">
      <c r="U3689" s="40"/>
      <c r="V3689" s="14"/>
      <c r="X3689" s="40"/>
      <c r="Y3689" s="14"/>
    </row>
    <row r="3690" spans="21:25" x14ac:dyDescent="0.35">
      <c r="U3690" s="40"/>
      <c r="V3690" s="14"/>
      <c r="X3690" s="40"/>
      <c r="Y3690" s="14"/>
    </row>
    <row r="3691" spans="21:25" x14ac:dyDescent="0.35">
      <c r="U3691" s="40"/>
      <c r="V3691" s="14"/>
      <c r="X3691" s="40"/>
      <c r="Y3691" s="14"/>
    </row>
    <row r="3692" spans="21:25" x14ac:dyDescent="0.35">
      <c r="U3692" s="40"/>
      <c r="V3692" s="14"/>
      <c r="X3692" s="40"/>
      <c r="Y3692" s="14"/>
    </row>
    <row r="3693" spans="21:25" x14ac:dyDescent="0.35">
      <c r="U3693" s="40"/>
      <c r="V3693" s="14"/>
      <c r="X3693" s="40"/>
      <c r="Y3693" s="14"/>
    </row>
    <row r="3694" spans="21:25" x14ac:dyDescent="0.35">
      <c r="U3694" s="40"/>
      <c r="V3694" s="14"/>
      <c r="X3694" s="40"/>
      <c r="Y3694" s="14"/>
    </row>
    <row r="3695" spans="21:25" x14ac:dyDescent="0.35">
      <c r="U3695" s="40"/>
      <c r="V3695" s="14"/>
      <c r="X3695" s="40"/>
      <c r="Y3695" s="14"/>
    </row>
    <row r="3696" spans="21:25" x14ac:dyDescent="0.35">
      <c r="U3696" s="40"/>
      <c r="V3696" s="14"/>
      <c r="X3696" s="40"/>
      <c r="Y3696" s="14"/>
    </row>
    <row r="3697" spans="21:25" x14ac:dyDescent="0.35">
      <c r="U3697" s="40"/>
      <c r="V3697" s="14"/>
      <c r="X3697" s="40"/>
      <c r="Y3697" s="14"/>
    </row>
    <row r="3698" spans="21:25" x14ac:dyDescent="0.35">
      <c r="U3698" s="40"/>
      <c r="V3698" s="14"/>
      <c r="X3698" s="40"/>
      <c r="Y3698" s="14"/>
    </row>
    <row r="3699" spans="21:25" x14ac:dyDescent="0.35">
      <c r="U3699" s="40"/>
      <c r="V3699" s="14"/>
      <c r="X3699" s="40"/>
      <c r="Y3699" s="14"/>
    </row>
    <row r="3700" spans="21:25" x14ac:dyDescent="0.35">
      <c r="U3700" s="40"/>
      <c r="V3700" s="14"/>
      <c r="X3700" s="40"/>
      <c r="Y3700" s="14"/>
    </row>
    <row r="3701" spans="21:25" x14ac:dyDescent="0.35">
      <c r="U3701" s="40"/>
      <c r="V3701" s="14"/>
      <c r="X3701" s="40"/>
      <c r="Y3701" s="14"/>
    </row>
    <row r="3702" spans="21:25" x14ac:dyDescent="0.35">
      <c r="U3702" s="40"/>
      <c r="V3702" s="14"/>
      <c r="X3702" s="40"/>
      <c r="Y3702" s="14"/>
    </row>
    <row r="3703" spans="21:25" x14ac:dyDescent="0.35">
      <c r="U3703" s="40"/>
      <c r="V3703" s="14"/>
      <c r="X3703" s="40"/>
      <c r="Y3703" s="14"/>
    </row>
    <row r="3704" spans="21:25" x14ac:dyDescent="0.35">
      <c r="U3704" s="40"/>
      <c r="V3704" s="14"/>
      <c r="X3704" s="40"/>
      <c r="Y3704" s="14"/>
    </row>
    <row r="3705" spans="21:25" x14ac:dyDescent="0.35">
      <c r="U3705" s="40"/>
      <c r="V3705" s="14"/>
      <c r="X3705" s="40"/>
      <c r="Y3705" s="14"/>
    </row>
    <row r="3706" spans="21:25" x14ac:dyDescent="0.35">
      <c r="U3706" s="40"/>
      <c r="V3706" s="14"/>
      <c r="X3706" s="40"/>
      <c r="Y3706" s="14"/>
    </row>
    <row r="3707" spans="21:25" x14ac:dyDescent="0.35">
      <c r="U3707" s="40"/>
      <c r="V3707" s="14"/>
      <c r="X3707" s="40"/>
      <c r="Y3707" s="14"/>
    </row>
    <row r="3708" spans="21:25" x14ac:dyDescent="0.35">
      <c r="U3708" s="40"/>
      <c r="V3708" s="14"/>
      <c r="X3708" s="40"/>
      <c r="Y3708" s="14"/>
    </row>
    <row r="3709" spans="21:25" x14ac:dyDescent="0.35">
      <c r="U3709" s="40"/>
      <c r="V3709" s="14"/>
      <c r="X3709" s="40"/>
      <c r="Y3709" s="14"/>
    </row>
    <row r="3710" spans="21:25" x14ac:dyDescent="0.35">
      <c r="U3710" s="40"/>
      <c r="V3710" s="14"/>
      <c r="X3710" s="40"/>
      <c r="Y3710" s="14"/>
    </row>
    <row r="3711" spans="21:25" x14ac:dyDescent="0.35">
      <c r="U3711" s="40"/>
      <c r="V3711" s="14"/>
      <c r="X3711" s="40"/>
      <c r="Y3711" s="14"/>
    </row>
    <row r="3712" spans="21:25" x14ac:dyDescent="0.35">
      <c r="U3712" s="40"/>
      <c r="V3712" s="14"/>
      <c r="X3712" s="40"/>
      <c r="Y3712" s="14"/>
    </row>
    <row r="3713" spans="21:25" x14ac:dyDescent="0.35">
      <c r="U3713" s="40"/>
      <c r="V3713" s="14"/>
      <c r="X3713" s="40"/>
      <c r="Y3713" s="14"/>
    </row>
    <row r="3714" spans="21:25" x14ac:dyDescent="0.35">
      <c r="U3714" s="40"/>
      <c r="V3714" s="14"/>
      <c r="X3714" s="40"/>
      <c r="Y3714" s="14"/>
    </row>
    <row r="3715" spans="21:25" x14ac:dyDescent="0.35">
      <c r="U3715" s="40"/>
      <c r="V3715" s="14"/>
      <c r="X3715" s="40"/>
      <c r="Y3715" s="14"/>
    </row>
    <row r="3716" spans="21:25" x14ac:dyDescent="0.35">
      <c r="U3716" s="40"/>
      <c r="V3716" s="14"/>
      <c r="X3716" s="40"/>
      <c r="Y3716" s="14"/>
    </row>
    <row r="3717" spans="21:25" x14ac:dyDescent="0.35">
      <c r="U3717" s="40"/>
      <c r="V3717" s="14"/>
      <c r="X3717" s="40"/>
      <c r="Y3717" s="14"/>
    </row>
    <row r="3718" spans="21:25" x14ac:dyDescent="0.35">
      <c r="U3718" s="40"/>
      <c r="V3718" s="14"/>
      <c r="X3718" s="40"/>
      <c r="Y3718" s="14"/>
    </row>
    <row r="3719" spans="21:25" x14ac:dyDescent="0.35">
      <c r="U3719" s="40"/>
      <c r="V3719" s="14"/>
      <c r="X3719" s="40"/>
      <c r="Y3719" s="14"/>
    </row>
    <row r="3720" spans="21:25" x14ac:dyDescent="0.35">
      <c r="U3720" s="40"/>
      <c r="V3720" s="14"/>
      <c r="X3720" s="40"/>
      <c r="Y3720" s="14"/>
    </row>
    <row r="3721" spans="21:25" x14ac:dyDescent="0.35">
      <c r="U3721" s="40"/>
      <c r="V3721" s="14"/>
      <c r="X3721" s="40"/>
      <c r="Y3721" s="14"/>
    </row>
    <row r="3722" spans="21:25" x14ac:dyDescent="0.35">
      <c r="U3722" s="40"/>
      <c r="V3722" s="14"/>
      <c r="X3722" s="40"/>
      <c r="Y3722" s="14"/>
    </row>
    <row r="3723" spans="21:25" x14ac:dyDescent="0.35">
      <c r="U3723" s="40"/>
      <c r="V3723" s="14"/>
      <c r="X3723" s="40"/>
      <c r="Y3723" s="14"/>
    </row>
    <row r="3724" spans="21:25" x14ac:dyDescent="0.35">
      <c r="U3724" s="40"/>
      <c r="V3724" s="14"/>
      <c r="X3724" s="40"/>
      <c r="Y3724" s="14"/>
    </row>
    <row r="3725" spans="21:25" x14ac:dyDescent="0.35">
      <c r="U3725" s="40"/>
      <c r="V3725" s="14"/>
      <c r="X3725" s="40"/>
      <c r="Y3725" s="14"/>
    </row>
    <row r="3726" spans="21:25" x14ac:dyDescent="0.35">
      <c r="U3726" s="40"/>
      <c r="V3726" s="14"/>
      <c r="X3726" s="40"/>
      <c r="Y3726" s="14"/>
    </row>
    <row r="3727" spans="21:25" x14ac:dyDescent="0.35">
      <c r="U3727" s="40"/>
      <c r="V3727" s="14"/>
      <c r="X3727" s="40"/>
      <c r="Y3727" s="14"/>
    </row>
    <row r="3728" spans="21:25" x14ac:dyDescent="0.35">
      <c r="U3728" s="40"/>
      <c r="V3728" s="14"/>
      <c r="X3728" s="40"/>
      <c r="Y3728" s="14"/>
    </row>
    <row r="3729" spans="21:25" x14ac:dyDescent="0.35">
      <c r="U3729" s="40"/>
      <c r="V3729" s="14"/>
      <c r="X3729" s="40"/>
      <c r="Y3729" s="14"/>
    </row>
    <row r="3730" spans="21:25" x14ac:dyDescent="0.35">
      <c r="U3730" s="40"/>
      <c r="V3730" s="14"/>
      <c r="X3730" s="40"/>
      <c r="Y3730" s="14"/>
    </row>
    <row r="3731" spans="21:25" x14ac:dyDescent="0.35">
      <c r="U3731" s="40"/>
      <c r="V3731" s="14"/>
      <c r="X3731" s="40"/>
      <c r="Y3731" s="14"/>
    </row>
    <row r="3732" spans="21:25" x14ac:dyDescent="0.35">
      <c r="U3732" s="40"/>
      <c r="V3732" s="14"/>
      <c r="X3732" s="40"/>
      <c r="Y3732" s="14"/>
    </row>
    <row r="3733" spans="21:25" x14ac:dyDescent="0.35">
      <c r="U3733" s="40"/>
      <c r="V3733" s="14"/>
      <c r="X3733" s="40"/>
      <c r="Y3733" s="14"/>
    </row>
    <row r="3734" spans="21:25" x14ac:dyDescent="0.35">
      <c r="U3734" s="40"/>
      <c r="V3734" s="14"/>
      <c r="X3734" s="40"/>
      <c r="Y3734" s="14"/>
    </row>
    <row r="3735" spans="21:25" x14ac:dyDescent="0.35">
      <c r="U3735" s="40"/>
      <c r="V3735" s="14"/>
      <c r="X3735" s="40"/>
      <c r="Y3735" s="14"/>
    </row>
    <row r="3736" spans="21:25" x14ac:dyDescent="0.35">
      <c r="U3736" s="40"/>
      <c r="V3736" s="14"/>
      <c r="X3736" s="40"/>
      <c r="Y3736" s="14"/>
    </row>
    <row r="3737" spans="21:25" x14ac:dyDescent="0.35">
      <c r="U3737" s="40"/>
      <c r="V3737" s="14"/>
      <c r="X3737" s="40"/>
      <c r="Y3737" s="14"/>
    </row>
    <row r="3738" spans="21:25" x14ac:dyDescent="0.35">
      <c r="U3738" s="40"/>
      <c r="V3738" s="14"/>
      <c r="X3738" s="40"/>
      <c r="Y3738" s="14"/>
    </row>
    <row r="3739" spans="21:25" x14ac:dyDescent="0.35">
      <c r="U3739" s="40"/>
      <c r="V3739" s="14"/>
      <c r="X3739" s="40"/>
      <c r="Y3739" s="14"/>
    </row>
    <row r="3740" spans="21:25" x14ac:dyDescent="0.35">
      <c r="U3740" s="40"/>
      <c r="V3740" s="14"/>
      <c r="X3740" s="40"/>
      <c r="Y3740" s="14"/>
    </row>
    <row r="3741" spans="21:25" x14ac:dyDescent="0.35">
      <c r="U3741" s="40"/>
      <c r="V3741" s="14"/>
      <c r="X3741" s="40"/>
      <c r="Y3741" s="14"/>
    </row>
    <row r="3742" spans="21:25" x14ac:dyDescent="0.35">
      <c r="U3742" s="40"/>
      <c r="V3742" s="14"/>
      <c r="X3742" s="40"/>
      <c r="Y3742" s="14"/>
    </row>
    <row r="3743" spans="21:25" x14ac:dyDescent="0.35">
      <c r="U3743" s="40"/>
      <c r="V3743" s="14"/>
      <c r="X3743" s="40"/>
      <c r="Y3743" s="14"/>
    </row>
    <row r="3744" spans="21:25" x14ac:dyDescent="0.35">
      <c r="U3744" s="40"/>
      <c r="V3744" s="14"/>
      <c r="X3744" s="40"/>
      <c r="Y3744" s="14"/>
    </row>
    <row r="3745" spans="21:25" x14ac:dyDescent="0.35">
      <c r="U3745" s="40"/>
      <c r="V3745" s="14"/>
      <c r="X3745" s="40"/>
      <c r="Y3745" s="14"/>
    </row>
    <row r="3746" spans="21:25" x14ac:dyDescent="0.35">
      <c r="U3746" s="40"/>
      <c r="V3746" s="14"/>
      <c r="X3746" s="40"/>
      <c r="Y3746" s="14"/>
    </row>
    <row r="3747" spans="21:25" x14ac:dyDescent="0.35">
      <c r="U3747" s="40"/>
      <c r="V3747" s="14"/>
      <c r="X3747" s="40"/>
      <c r="Y3747" s="14"/>
    </row>
    <row r="3748" spans="21:25" x14ac:dyDescent="0.35">
      <c r="U3748" s="40"/>
      <c r="V3748" s="14"/>
      <c r="X3748" s="40"/>
      <c r="Y3748" s="14"/>
    </row>
    <row r="3749" spans="21:25" x14ac:dyDescent="0.35">
      <c r="U3749" s="40"/>
      <c r="V3749" s="14"/>
      <c r="X3749" s="40"/>
      <c r="Y3749" s="14"/>
    </row>
    <row r="3750" spans="21:25" x14ac:dyDescent="0.35">
      <c r="U3750" s="40"/>
      <c r="V3750" s="14"/>
      <c r="X3750" s="40"/>
      <c r="Y3750" s="14"/>
    </row>
    <row r="3751" spans="21:25" x14ac:dyDescent="0.35">
      <c r="U3751" s="40"/>
      <c r="V3751" s="14"/>
      <c r="X3751" s="40"/>
      <c r="Y3751" s="14"/>
    </row>
    <row r="3752" spans="21:25" x14ac:dyDescent="0.35">
      <c r="U3752" s="40"/>
      <c r="V3752" s="14"/>
      <c r="X3752" s="40"/>
      <c r="Y3752" s="14"/>
    </row>
    <row r="3753" spans="21:25" x14ac:dyDescent="0.35">
      <c r="U3753" s="40"/>
      <c r="V3753" s="14"/>
      <c r="X3753" s="40"/>
      <c r="Y3753" s="14"/>
    </row>
    <row r="3754" spans="21:25" x14ac:dyDescent="0.35">
      <c r="U3754" s="40"/>
      <c r="V3754" s="14"/>
      <c r="X3754" s="40"/>
      <c r="Y3754" s="14"/>
    </row>
    <row r="3755" spans="21:25" x14ac:dyDescent="0.35">
      <c r="U3755" s="40"/>
      <c r="V3755" s="14"/>
      <c r="X3755" s="40"/>
      <c r="Y3755" s="14"/>
    </row>
    <row r="3756" spans="21:25" x14ac:dyDescent="0.35">
      <c r="U3756" s="40"/>
      <c r="V3756" s="14"/>
      <c r="X3756" s="40"/>
      <c r="Y3756" s="14"/>
    </row>
    <row r="3757" spans="21:25" x14ac:dyDescent="0.35">
      <c r="U3757" s="40"/>
      <c r="V3757" s="14"/>
      <c r="X3757" s="40"/>
      <c r="Y3757" s="14"/>
    </row>
    <row r="3758" spans="21:25" x14ac:dyDescent="0.35">
      <c r="U3758" s="40"/>
      <c r="V3758" s="14"/>
      <c r="X3758" s="40"/>
      <c r="Y3758" s="14"/>
    </row>
    <row r="3759" spans="21:25" x14ac:dyDescent="0.35">
      <c r="U3759" s="40"/>
      <c r="V3759" s="14"/>
      <c r="X3759" s="40"/>
      <c r="Y3759" s="14"/>
    </row>
    <row r="3760" spans="21:25" x14ac:dyDescent="0.35">
      <c r="U3760" s="40"/>
      <c r="V3760" s="14"/>
      <c r="X3760" s="40"/>
      <c r="Y3760" s="14"/>
    </row>
    <row r="3761" spans="21:25" x14ac:dyDescent="0.35">
      <c r="U3761" s="40"/>
      <c r="V3761" s="14"/>
      <c r="X3761" s="40"/>
      <c r="Y3761" s="14"/>
    </row>
    <row r="3762" spans="21:25" x14ac:dyDescent="0.35">
      <c r="U3762" s="40"/>
      <c r="V3762" s="14"/>
      <c r="X3762" s="40"/>
      <c r="Y3762" s="14"/>
    </row>
    <row r="3763" spans="21:25" x14ac:dyDescent="0.35">
      <c r="U3763" s="40"/>
      <c r="V3763" s="14"/>
      <c r="X3763" s="40"/>
      <c r="Y3763" s="14"/>
    </row>
    <row r="3764" spans="21:25" x14ac:dyDescent="0.35">
      <c r="U3764" s="40"/>
      <c r="V3764" s="14"/>
      <c r="X3764" s="40"/>
      <c r="Y3764" s="14"/>
    </row>
    <row r="3765" spans="21:25" x14ac:dyDescent="0.35">
      <c r="U3765" s="40"/>
      <c r="V3765" s="14"/>
      <c r="X3765" s="40"/>
      <c r="Y3765" s="14"/>
    </row>
    <row r="3766" spans="21:25" x14ac:dyDescent="0.35">
      <c r="U3766" s="40"/>
      <c r="V3766" s="14"/>
      <c r="X3766" s="40"/>
      <c r="Y3766" s="14"/>
    </row>
    <row r="3767" spans="21:25" x14ac:dyDescent="0.35">
      <c r="U3767" s="40"/>
      <c r="V3767" s="14"/>
      <c r="X3767" s="40"/>
      <c r="Y3767" s="14"/>
    </row>
    <row r="3768" spans="21:25" x14ac:dyDescent="0.35">
      <c r="U3768" s="40"/>
      <c r="V3768" s="14"/>
      <c r="X3768" s="40"/>
      <c r="Y3768" s="14"/>
    </row>
    <row r="3769" spans="21:25" x14ac:dyDescent="0.35">
      <c r="U3769" s="40"/>
      <c r="V3769" s="14"/>
      <c r="X3769" s="40"/>
      <c r="Y3769" s="14"/>
    </row>
    <row r="3770" spans="21:25" x14ac:dyDescent="0.35">
      <c r="U3770" s="40"/>
      <c r="V3770" s="14"/>
      <c r="X3770" s="40"/>
      <c r="Y3770" s="14"/>
    </row>
    <row r="3771" spans="21:25" x14ac:dyDescent="0.35">
      <c r="U3771" s="40"/>
      <c r="V3771" s="14"/>
      <c r="X3771" s="40"/>
      <c r="Y3771" s="14"/>
    </row>
    <row r="3772" spans="21:25" x14ac:dyDescent="0.35">
      <c r="U3772" s="40"/>
      <c r="V3772" s="14"/>
      <c r="X3772" s="40"/>
      <c r="Y3772" s="14"/>
    </row>
    <row r="3773" spans="21:25" x14ac:dyDescent="0.35">
      <c r="U3773" s="40"/>
      <c r="V3773" s="14"/>
      <c r="X3773" s="40"/>
      <c r="Y3773" s="14"/>
    </row>
    <row r="3774" spans="21:25" x14ac:dyDescent="0.35">
      <c r="U3774" s="40"/>
      <c r="V3774" s="14"/>
      <c r="X3774" s="40"/>
      <c r="Y3774" s="14"/>
    </row>
    <row r="3775" spans="21:25" x14ac:dyDescent="0.35">
      <c r="U3775" s="40"/>
      <c r="V3775" s="14"/>
      <c r="X3775" s="40"/>
      <c r="Y3775" s="14"/>
    </row>
    <row r="3776" spans="21:25" x14ac:dyDescent="0.35">
      <c r="U3776" s="40"/>
      <c r="V3776" s="14"/>
      <c r="X3776" s="40"/>
      <c r="Y3776" s="14"/>
    </row>
    <row r="3777" spans="21:25" x14ac:dyDescent="0.35">
      <c r="U3777" s="40"/>
      <c r="V3777" s="14"/>
      <c r="X3777" s="40"/>
      <c r="Y3777" s="14"/>
    </row>
    <row r="3778" spans="21:25" x14ac:dyDescent="0.35">
      <c r="U3778" s="40"/>
      <c r="V3778" s="14"/>
      <c r="X3778" s="40"/>
      <c r="Y3778" s="14"/>
    </row>
    <row r="3779" spans="21:25" x14ac:dyDescent="0.35">
      <c r="U3779" s="40"/>
      <c r="V3779" s="14"/>
      <c r="X3779" s="40"/>
      <c r="Y3779" s="14"/>
    </row>
    <row r="3780" spans="21:25" x14ac:dyDescent="0.35">
      <c r="U3780" s="40"/>
      <c r="V3780" s="14"/>
      <c r="X3780" s="40"/>
      <c r="Y3780" s="14"/>
    </row>
    <row r="3781" spans="21:25" x14ac:dyDescent="0.35">
      <c r="U3781" s="40"/>
      <c r="V3781" s="14"/>
      <c r="X3781" s="40"/>
      <c r="Y3781" s="14"/>
    </row>
    <row r="3782" spans="21:25" x14ac:dyDescent="0.35">
      <c r="U3782" s="40"/>
      <c r="V3782" s="14"/>
      <c r="X3782" s="40"/>
      <c r="Y3782" s="14"/>
    </row>
    <row r="3783" spans="21:25" x14ac:dyDescent="0.35">
      <c r="U3783" s="40"/>
      <c r="V3783" s="14"/>
      <c r="X3783" s="40"/>
      <c r="Y3783" s="14"/>
    </row>
    <row r="3784" spans="21:25" x14ac:dyDescent="0.35">
      <c r="U3784" s="40"/>
      <c r="V3784" s="14"/>
      <c r="X3784" s="40"/>
      <c r="Y3784" s="14"/>
    </row>
    <row r="3785" spans="21:25" x14ac:dyDescent="0.35">
      <c r="U3785" s="40"/>
      <c r="V3785" s="14"/>
      <c r="X3785" s="40"/>
      <c r="Y3785" s="14"/>
    </row>
    <row r="3786" spans="21:25" x14ac:dyDescent="0.35">
      <c r="U3786" s="40"/>
      <c r="V3786" s="14"/>
      <c r="X3786" s="40"/>
      <c r="Y3786" s="14"/>
    </row>
    <row r="3787" spans="21:25" x14ac:dyDescent="0.35">
      <c r="U3787" s="40"/>
      <c r="V3787" s="14"/>
      <c r="X3787" s="40"/>
      <c r="Y3787" s="14"/>
    </row>
    <row r="3788" spans="21:25" x14ac:dyDescent="0.35">
      <c r="U3788" s="40"/>
      <c r="V3788" s="14"/>
      <c r="X3788" s="40"/>
      <c r="Y3788" s="14"/>
    </row>
    <row r="3789" spans="21:25" x14ac:dyDescent="0.35">
      <c r="U3789" s="40"/>
      <c r="V3789" s="14"/>
      <c r="X3789" s="40"/>
      <c r="Y3789" s="14"/>
    </row>
    <row r="3790" spans="21:25" x14ac:dyDescent="0.35">
      <c r="U3790" s="40"/>
      <c r="V3790" s="14"/>
      <c r="X3790" s="40"/>
      <c r="Y3790" s="14"/>
    </row>
    <row r="3791" spans="21:25" x14ac:dyDescent="0.35">
      <c r="U3791" s="40"/>
      <c r="V3791" s="14"/>
      <c r="X3791" s="40"/>
      <c r="Y3791" s="14"/>
    </row>
    <row r="3792" spans="21:25" x14ac:dyDescent="0.35">
      <c r="U3792" s="40"/>
      <c r="V3792" s="14"/>
      <c r="X3792" s="40"/>
      <c r="Y3792" s="14"/>
    </row>
    <row r="3793" spans="21:25" x14ac:dyDescent="0.35">
      <c r="U3793" s="40"/>
      <c r="V3793" s="14"/>
      <c r="X3793" s="40"/>
      <c r="Y3793" s="14"/>
    </row>
    <row r="3794" spans="21:25" x14ac:dyDescent="0.35">
      <c r="U3794" s="40"/>
      <c r="V3794" s="14"/>
      <c r="X3794" s="40"/>
      <c r="Y3794" s="14"/>
    </row>
    <row r="3795" spans="21:25" x14ac:dyDescent="0.35">
      <c r="U3795" s="40"/>
      <c r="V3795" s="14"/>
      <c r="X3795" s="40"/>
      <c r="Y3795" s="14"/>
    </row>
    <row r="3796" spans="21:25" x14ac:dyDescent="0.35">
      <c r="U3796" s="40"/>
      <c r="V3796" s="14"/>
      <c r="X3796" s="40"/>
      <c r="Y3796" s="14"/>
    </row>
    <row r="3797" spans="21:25" x14ac:dyDescent="0.35">
      <c r="U3797" s="40"/>
      <c r="V3797" s="14"/>
      <c r="X3797" s="40"/>
      <c r="Y3797" s="14"/>
    </row>
    <row r="3798" spans="21:25" x14ac:dyDescent="0.35">
      <c r="U3798" s="40"/>
      <c r="V3798" s="14"/>
      <c r="X3798" s="40"/>
      <c r="Y3798" s="14"/>
    </row>
    <row r="3799" spans="21:25" x14ac:dyDescent="0.35">
      <c r="U3799" s="40"/>
      <c r="V3799" s="14"/>
      <c r="X3799" s="40"/>
      <c r="Y3799" s="14"/>
    </row>
    <row r="3800" spans="21:25" x14ac:dyDescent="0.35">
      <c r="U3800" s="40"/>
      <c r="V3800" s="14"/>
      <c r="X3800" s="40"/>
      <c r="Y3800" s="14"/>
    </row>
    <row r="3801" spans="21:25" x14ac:dyDescent="0.35">
      <c r="U3801" s="40"/>
      <c r="V3801" s="14"/>
      <c r="X3801" s="40"/>
      <c r="Y3801" s="14"/>
    </row>
    <row r="3802" spans="21:25" x14ac:dyDescent="0.35">
      <c r="U3802" s="40"/>
      <c r="V3802" s="14"/>
      <c r="X3802" s="40"/>
      <c r="Y3802" s="14"/>
    </row>
    <row r="3803" spans="21:25" x14ac:dyDescent="0.35">
      <c r="U3803" s="40"/>
      <c r="V3803" s="14"/>
      <c r="X3803" s="40"/>
      <c r="Y3803" s="14"/>
    </row>
    <row r="3804" spans="21:25" x14ac:dyDescent="0.35">
      <c r="U3804" s="40"/>
      <c r="V3804" s="14"/>
      <c r="X3804" s="40"/>
      <c r="Y3804" s="14"/>
    </row>
    <row r="3805" spans="21:25" x14ac:dyDescent="0.35">
      <c r="U3805" s="40"/>
      <c r="V3805" s="14"/>
      <c r="X3805" s="40"/>
      <c r="Y3805" s="14"/>
    </row>
    <row r="3806" spans="21:25" x14ac:dyDescent="0.35">
      <c r="U3806" s="40"/>
      <c r="V3806" s="14"/>
      <c r="X3806" s="40"/>
      <c r="Y3806" s="14"/>
    </row>
    <row r="3807" spans="21:25" x14ac:dyDescent="0.35">
      <c r="U3807" s="40"/>
      <c r="V3807" s="14"/>
      <c r="X3807" s="40"/>
      <c r="Y3807" s="14"/>
    </row>
    <row r="3808" spans="21:25" x14ac:dyDescent="0.35">
      <c r="U3808" s="40"/>
      <c r="V3808" s="14"/>
      <c r="X3808" s="40"/>
      <c r="Y3808" s="14"/>
    </row>
    <row r="3809" spans="21:25" x14ac:dyDescent="0.35">
      <c r="U3809" s="40"/>
      <c r="V3809" s="14"/>
      <c r="X3809" s="40"/>
      <c r="Y3809" s="14"/>
    </row>
    <row r="3810" spans="21:25" x14ac:dyDescent="0.35">
      <c r="U3810" s="40"/>
      <c r="V3810" s="14"/>
      <c r="X3810" s="40"/>
      <c r="Y3810" s="14"/>
    </row>
    <row r="3811" spans="21:25" x14ac:dyDescent="0.35">
      <c r="U3811" s="40"/>
      <c r="V3811" s="14"/>
      <c r="X3811" s="40"/>
      <c r="Y3811" s="14"/>
    </row>
    <row r="3812" spans="21:25" x14ac:dyDescent="0.35">
      <c r="U3812" s="40"/>
      <c r="V3812" s="14"/>
      <c r="X3812" s="40"/>
      <c r="Y3812" s="14"/>
    </row>
    <row r="3813" spans="21:25" x14ac:dyDescent="0.35">
      <c r="U3813" s="40"/>
      <c r="V3813" s="14"/>
      <c r="X3813" s="40"/>
      <c r="Y3813" s="14"/>
    </row>
    <row r="3814" spans="21:25" x14ac:dyDescent="0.35">
      <c r="U3814" s="40"/>
      <c r="V3814" s="14"/>
      <c r="X3814" s="40"/>
      <c r="Y3814" s="14"/>
    </row>
    <row r="3815" spans="21:25" x14ac:dyDescent="0.35">
      <c r="U3815" s="40"/>
      <c r="V3815" s="14"/>
      <c r="X3815" s="40"/>
      <c r="Y3815" s="14"/>
    </row>
    <row r="3816" spans="21:25" x14ac:dyDescent="0.35">
      <c r="U3816" s="40"/>
      <c r="V3816" s="14"/>
      <c r="X3816" s="40"/>
      <c r="Y3816" s="14"/>
    </row>
    <row r="3817" spans="21:25" x14ac:dyDescent="0.35">
      <c r="U3817" s="40"/>
      <c r="V3817" s="14"/>
      <c r="X3817" s="40"/>
      <c r="Y3817" s="14"/>
    </row>
    <row r="3818" spans="21:25" x14ac:dyDescent="0.35">
      <c r="U3818" s="40"/>
      <c r="V3818" s="14"/>
      <c r="X3818" s="40"/>
      <c r="Y3818" s="14"/>
    </row>
    <row r="3819" spans="21:25" x14ac:dyDescent="0.35">
      <c r="U3819" s="40"/>
      <c r="V3819" s="14"/>
      <c r="X3819" s="40"/>
      <c r="Y3819" s="14"/>
    </row>
    <row r="3820" spans="21:25" x14ac:dyDescent="0.35">
      <c r="U3820" s="40"/>
      <c r="V3820" s="14"/>
      <c r="X3820" s="40"/>
      <c r="Y3820" s="14"/>
    </row>
    <row r="3821" spans="21:25" x14ac:dyDescent="0.35">
      <c r="U3821" s="40"/>
      <c r="V3821" s="14"/>
      <c r="X3821" s="40"/>
      <c r="Y3821" s="14"/>
    </row>
    <row r="3822" spans="21:25" x14ac:dyDescent="0.35">
      <c r="U3822" s="40"/>
      <c r="V3822" s="14"/>
      <c r="X3822" s="40"/>
      <c r="Y3822" s="14"/>
    </row>
    <row r="3823" spans="21:25" x14ac:dyDescent="0.35">
      <c r="U3823" s="40"/>
      <c r="V3823" s="14"/>
      <c r="X3823" s="40"/>
      <c r="Y3823" s="14"/>
    </row>
    <row r="3824" spans="21:25" x14ac:dyDescent="0.35">
      <c r="U3824" s="40"/>
      <c r="V3824" s="14"/>
      <c r="X3824" s="40"/>
      <c r="Y3824" s="14"/>
    </row>
    <row r="3825" spans="21:25" x14ac:dyDescent="0.35">
      <c r="U3825" s="40"/>
      <c r="V3825" s="14"/>
      <c r="X3825" s="40"/>
      <c r="Y3825" s="14"/>
    </row>
    <row r="3826" spans="21:25" x14ac:dyDescent="0.35">
      <c r="U3826" s="40"/>
      <c r="V3826" s="14"/>
      <c r="X3826" s="40"/>
      <c r="Y3826" s="14"/>
    </row>
    <row r="3827" spans="21:25" x14ac:dyDescent="0.35">
      <c r="U3827" s="40"/>
      <c r="V3827" s="14"/>
      <c r="X3827" s="40"/>
      <c r="Y3827" s="14"/>
    </row>
    <row r="3828" spans="21:25" x14ac:dyDescent="0.35">
      <c r="U3828" s="40"/>
      <c r="V3828" s="14"/>
      <c r="X3828" s="40"/>
      <c r="Y3828" s="14"/>
    </row>
    <row r="3829" spans="21:25" x14ac:dyDescent="0.35">
      <c r="U3829" s="40"/>
      <c r="V3829" s="14"/>
      <c r="X3829" s="40"/>
      <c r="Y3829" s="14"/>
    </row>
    <row r="3830" spans="21:25" x14ac:dyDescent="0.35">
      <c r="U3830" s="40"/>
      <c r="V3830" s="14"/>
      <c r="X3830" s="40"/>
      <c r="Y3830" s="14"/>
    </row>
    <row r="3831" spans="21:25" x14ac:dyDescent="0.35">
      <c r="U3831" s="40"/>
      <c r="V3831" s="14"/>
      <c r="X3831" s="40"/>
      <c r="Y3831" s="14"/>
    </row>
    <row r="3832" spans="21:25" x14ac:dyDescent="0.35">
      <c r="U3832" s="40"/>
      <c r="V3832" s="14"/>
      <c r="X3832" s="40"/>
      <c r="Y3832" s="14"/>
    </row>
    <row r="3833" spans="21:25" x14ac:dyDescent="0.35">
      <c r="U3833" s="40"/>
      <c r="V3833" s="14"/>
      <c r="X3833" s="40"/>
      <c r="Y3833" s="14"/>
    </row>
    <row r="3834" spans="21:25" x14ac:dyDescent="0.35">
      <c r="U3834" s="40"/>
      <c r="V3834" s="14"/>
      <c r="X3834" s="40"/>
      <c r="Y3834" s="14"/>
    </row>
    <row r="3835" spans="21:25" x14ac:dyDescent="0.35">
      <c r="U3835" s="40"/>
      <c r="V3835" s="14"/>
      <c r="X3835" s="40"/>
      <c r="Y3835" s="14"/>
    </row>
    <row r="3836" spans="21:25" x14ac:dyDescent="0.35">
      <c r="U3836" s="40"/>
      <c r="V3836" s="14"/>
      <c r="X3836" s="40"/>
      <c r="Y3836" s="14"/>
    </row>
    <row r="3837" spans="21:25" x14ac:dyDescent="0.35">
      <c r="U3837" s="40"/>
      <c r="V3837" s="14"/>
      <c r="X3837" s="40"/>
      <c r="Y3837" s="14"/>
    </row>
    <row r="3838" spans="21:25" x14ac:dyDescent="0.35">
      <c r="U3838" s="40"/>
      <c r="V3838" s="14"/>
      <c r="X3838" s="40"/>
      <c r="Y3838" s="14"/>
    </row>
    <row r="3839" spans="21:25" x14ac:dyDescent="0.35">
      <c r="U3839" s="40"/>
      <c r="V3839" s="14"/>
      <c r="X3839" s="40"/>
      <c r="Y3839" s="14"/>
    </row>
    <row r="3840" spans="21:25" x14ac:dyDescent="0.35">
      <c r="U3840" s="40"/>
      <c r="V3840" s="14"/>
      <c r="X3840" s="40"/>
      <c r="Y3840" s="14"/>
    </row>
    <row r="3841" spans="21:25" x14ac:dyDescent="0.35">
      <c r="U3841" s="40"/>
      <c r="V3841" s="14"/>
      <c r="X3841" s="40"/>
      <c r="Y3841" s="14"/>
    </row>
    <row r="3842" spans="21:25" x14ac:dyDescent="0.35">
      <c r="U3842" s="40"/>
      <c r="V3842" s="14"/>
      <c r="X3842" s="40"/>
      <c r="Y3842" s="14"/>
    </row>
    <row r="3843" spans="21:25" x14ac:dyDescent="0.35">
      <c r="U3843" s="40"/>
      <c r="V3843" s="14"/>
      <c r="X3843" s="40"/>
      <c r="Y3843" s="14"/>
    </row>
    <row r="3844" spans="21:25" x14ac:dyDescent="0.35">
      <c r="U3844" s="40"/>
      <c r="V3844" s="14"/>
      <c r="X3844" s="40"/>
      <c r="Y3844" s="14"/>
    </row>
    <row r="3845" spans="21:25" x14ac:dyDescent="0.35">
      <c r="U3845" s="40"/>
      <c r="V3845" s="14"/>
      <c r="X3845" s="40"/>
      <c r="Y3845" s="14"/>
    </row>
    <row r="3846" spans="21:25" x14ac:dyDescent="0.35">
      <c r="U3846" s="40"/>
      <c r="V3846" s="14"/>
      <c r="X3846" s="40"/>
      <c r="Y3846" s="14"/>
    </row>
    <row r="3847" spans="21:25" x14ac:dyDescent="0.35">
      <c r="U3847" s="40"/>
      <c r="V3847" s="14"/>
      <c r="X3847" s="40"/>
      <c r="Y3847" s="14"/>
    </row>
    <row r="3848" spans="21:25" x14ac:dyDescent="0.35">
      <c r="U3848" s="40"/>
      <c r="V3848" s="14"/>
      <c r="X3848" s="40"/>
      <c r="Y3848" s="14"/>
    </row>
    <row r="3849" spans="21:25" x14ac:dyDescent="0.35">
      <c r="U3849" s="40"/>
      <c r="V3849" s="14"/>
      <c r="X3849" s="40"/>
      <c r="Y3849" s="14"/>
    </row>
    <row r="3850" spans="21:25" x14ac:dyDescent="0.35">
      <c r="U3850" s="40"/>
      <c r="V3850" s="14"/>
      <c r="X3850" s="40"/>
      <c r="Y3850" s="14"/>
    </row>
    <row r="3851" spans="21:25" x14ac:dyDescent="0.35">
      <c r="U3851" s="40"/>
      <c r="V3851" s="14"/>
      <c r="X3851" s="40"/>
      <c r="Y3851" s="14"/>
    </row>
    <row r="3852" spans="21:25" x14ac:dyDescent="0.35">
      <c r="U3852" s="40"/>
      <c r="V3852" s="14"/>
      <c r="X3852" s="40"/>
      <c r="Y3852" s="14"/>
    </row>
    <row r="3853" spans="21:25" x14ac:dyDescent="0.35">
      <c r="U3853" s="40"/>
      <c r="V3853" s="14"/>
      <c r="X3853" s="40"/>
      <c r="Y3853" s="14"/>
    </row>
    <row r="3854" spans="21:25" x14ac:dyDescent="0.35">
      <c r="U3854" s="40"/>
      <c r="V3854" s="14"/>
      <c r="X3854" s="40"/>
      <c r="Y3854" s="14"/>
    </row>
    <row r="3855" spans="21:25" x14ac:dyDescent="0.35">
      <c r="U3855" s="40"/>
      <c r="V3855" s="14"/>
      <c r="X3855" s="40"/>
      <c r="Y3855" s="14"/>
    </row>
    <row r="3856" spans="21:25" x14ac:dyDescent="0.35">
      <c r="U3856" s="40"/>
      <c r="V3856" s="14"/>
      <c r="X3856" s="40"/>
      <c r="Y3856" s="14"/>
    </row>
    <row r="3857" spans="21:25" x14ac:dyDescent="0.35">
      <c r="U3857" s="40"/>
      <c r="V3857" s="14"/>
      <c r="X3857" s="40"/>
      <c r="Y3857" s="14"/>
    </row>
    <row r="3858" spans="21:25" x14ac:dyDescent="0.35">
      <c r="U3858" s="40"/>
      <c r="V3858" s="14"/>
      <c r="X3858" s="40"/>
      <c r="Y3858" s="14"/>
    </row>
    <row r="3859" spans="21:25" x14ac:dyDescent="0.35">
      <c r="U3859" s="40"/>
      <c r="V3859" s="14"/>
      <c r="X3859" s="40"/>
      <c r="Y3859" s="14"/>
    </row>
    <row r="3860" spans="21:25" x14ac:dyDescent="0.35">
      <c r="U3860" s="40"/>
      <c r="V3860" s="14"/>
      <c r="X3860" s="40"/>
      <c r="Y3860" s="14"/>
    </row>
    <row r="3861" spans="21:25" x14ac:dyDescent="0.35">
      <c r="U3861" s="40"/>
      <c r="V3861" s="14"/>
      <c r="X3861" s="40"/>
      <c r="Y3861" s="14"/>
    </row>
    <row r="3862" spans="21:25" x14ac:dyDescent="0.35">
      <c r="U3862" s="40"/>
      <c r="V3862" s="14"/>
      <c r="X3862" s="40"/>
      <c r="Y3862" s="14"/>
    </row>
    <row r="3863" spans="21:25" x14ac:dyDescent="0.35">
      <c r="U3863" s="40"/>
      <c r="V3863" s="14"/>
      <c r="X3863" s="40"/>
      <c r="Y3863" s="14"/>
    </row>
    <row r="3864" spans="21:25" x14ac:dyDescent="0.35">
      <c r="U3864" s="40"/>
      <c r="V3864" s="14"/>
      <c r="X3864" s="40"/>
      <c r="Y3864" s="14"/>
    </row>
    <row r="3865" spans="21:25" x14ac:dyDescent="0.35">
      <c r="U3865" s="40"/>
      <c r="V3865" s="14"/>
      <c r="X3865" s="40"/>
      <c r="Y3865" s="14"/>
    </row>
    <row r="3866" spans="21:25" x14ac:dyDescent="0.35">
      <c r="U3866" s="40"/>
      <c r="V3866" s="14"/>
      <c r="X3866" s="40"/>
      <c r="Y3866" s="14"/>
    </row>
    <row r="3867" spans="21:25" x14ac:dyDescent="0.35">
      <c r="U3867" s="40"/>
      <c r="V3867" s="14"/>
      <c r="X3867" s="40"/>
      <c r="Y3867" s="14"/>
    </row>
    <row r="3868" spans="21:25" x14ac:dyDescent="0.35">
      <c r="U3868" s="40"/>
      <c r="V3868" s="14"/>
      <c r="X3868" s="40"/>
      <c r="Y3868" s="14"/>
    </row>
    <row r="3869" spans="21:25" x14ac:dyDescent="0.35">
      <c r="U3869" s="40"/>
      <c r="V3869" s="14"/>
      <c r="X3869" s="40"/>
      <c r="Y3869" s="14"/>
    </row>
    <row r="3870" spans="21:25" x14ac:dyDescent="0.35">
      <c r="U3870" s="40"/>
      <c r="V3870" s="14"/>
      <c r="X3870" s="40"/>
      <c r="Y3870" s="14"/>
    </row>
    <row r="3871" spans="21:25" x14ac:dyDescent="0.35">
      <c r="U3871" s="40"/>
      <c r="V3871" s="14"/>
      <c r="X3871" s="40"/>
      <c r="Y3871" s="14"/>
    </row>
    <row r="3872" spans="21:25" x14ac:dyDescent="0.35">
      <c r="U3872" s="40"/>
      <c r="V3872" s="14"/>
      <c r="X3872" s="40"/>
      <c r="Y3872" s="14"/>
    </row>
    <row r="3873" spans="21:25" x14ac:dyDescent="0.35">
      <c r="U3873" s="40"/>
      <c r="V3873" s="14"/>
      <c r="X3873" s="40"/>
      <c r="Y3873" s="14"/>
    </row>
    <row r="3874" spans="21:25" x14ac:dyDescent="0.35">
      <c r="U3874" s="40"/>
      <c r="V3874" s="14"/>
      <c r="X3874" s="40"/>
      <c r="Y3874" s="14"/>
    </row>
    <row r="3875" spans="21:25" x14ac:dyDescent="0.35">
      <c r="U3875" s="40"/>
      <c r="V3875" s="14"/>
      <c r="X3875" s="40"/>
      <c r="Y3875" s="14"/>
    </row>
    <row r="3876" spans="21:25" x14ac:dyDescent="0.35">
      <c r="U3876" s="40"/>
      <c r="V3876" s="14"/>
      <c r="X3876" s="40"/>
      <c r="Y3876" s="14"/>
    </row>
    <row r="3877" spans="21:25" x14ac:dyDescent="0.35">
      <c r="U3877" s="40"/>
      <c r="V3877" s="14"/>
      <c r="X3877" s="40"/>
      <c r="Y3877" s="14"/>
    </row>
    <row r="3878" spans="21:25" x14ac:dyDescent="0.35">
      <c r="U3878" s="40"/>
      <c r="V3878" s="14"/>
      <c r="X3878" s="40"/>
      <c r="Y3878" s="14"/>
    </row>
    <row r="3879" spans="21:25" x14ac:dyDescent="0.35">
      <c r="U3879" s="40"/>
      <c r="V3879" s="14"/>
      <c r="X3879" s="40"/>
      <c r="Y3879" s="14"/>
    </row>
    <row r="3880" spans="21:25" x14ac:dyDescent="0.35">
      <c r="U3880" s="40"/>
      <c r="V3880" s="14"/>
      <c r="X3880" s="40"/>
      <c r="Y3880" s="14"/>
    </row>
    <row r="3881" spans="21:25" x14ac:dyDescent="0.35">
      <c r="U3881" s="40"/>
      <c r="V3881" s="14"/>
      <c r="X3881" s="40"/>
      <c r="Y3881" s="14"/>
    </row>
    <row r="3882" spans="21:25" x14ac:dyDescent="0.35">
      <c r="U3882" s="40"/>
      <c r="V3882" s="14"/>
      <c r="X3882" s="40"/>
      <c r="Y3882" s="14"/>
    </row>
    <row r="3883" spans="21:25" x14ac:dyDescent="0.35">
      <c r="U3883" s="40"/>
      <c r="V3883" s="14"/>
      <c r="X3883" s="40"/>
      <c r="Y3883" s="14"/>
    </row>
    <row r="3884" spans="21:25" x14ac:dyDescent="0.35">
      <c r="U3884" s="40"/>
      <c r="V3884" s="14"/>
      <c r="X3884" s="40"/>
      <c r="Y3884" s="14"/>
    </row>
    <row r="3885" spans="21:25" x14ac:dyDescent="0.35">
      <c r="U3885" s="40"/>
      <c r="V3885" s="14"/>
      <c r="X3885" s="40"/>
      <c r="Y3885" s="14"/>
    </row>
    <row r="3886" spans="21:25" x14ac:dyDescent="0.35">
      <c r="U3886" s="40"/>
      <c r="V3886" s="14"/>
      <c r="X3886" s="40"/>
      <c r="Y3886" s="14"/>
    </row>
    <row r="3887" spans="21:25" x14ac:dyDescent="0.35">
      <c r="U3887" s="40"/>
      <c r="V3887" s="14"/>
      <c r="X3887" s="40"/>
      <c r="Y3887" s="14"/>
    </row>
    <row r="3888" spans="21:25" x14ac:dyDescent="0.35">
      <c r="U3888" s="40"/>
      <c r="V3888" s="14"/>
      <c r="X3888" s="40"/>
      <c r="Y3888" s="14"/>
    </row>
    <row r="3889" spans="21:25" x14ac:dyDescent="0.35">
      <c r="U3889" s="40"/>
      <c r="V3889" s="14"/>
      <c r="X3889" s="40"/>
      <c r="Y3889" s="14"/>
    </row>
    <row r="3890" spans="21:25" x14ac:dyDescent="0.35">
      <c r="U3890" s="40"/>
      <c r="V3890" s="14"/>
      <c r="X3890" s="40"/>
      <c r="Y3890" s="14"/>
    </row>
    <row r="3891" spans="21:25" x14ac:dyDescent="0.35">
      <c r="U3891" s="40"/>
      <c r="V3891" s="14"/>
      <c r="X3891" s="40"/>
      <c r="Y3891" s="14"/>
    </row>
    <row r="3892" spans="21:25" x14ac:dyDescent="0.35">
      <c r="U3892" s="40"/>
      <c r="V3892" s="14"/>
      <c r="X3892" s="40"/>
      <c r="Y3892" s="14"/>
    </row>
    <row r="3893" spans="21:25" x14ac:dyDescent="0.35">
      <c r="U3893" s="40"/>
      <c r="V3893" s="14"/>
      <c r="X3893" s="40"/>
      <c r="Y3893" s="14"/>
    </row>
    <row r="3894" spans="21:25" x14ac:dyDescent="0.35">
      <c r="U3894" s="40"/>
      <c r="V3894" s="14"/>
      <c r="X3894" s="40"/>
      <c r="Y3894" s="14"/>
    </row>
    <row r="3895" spans="21:25" x14ac:dyDescent="0.35">
      <c r="U3895" s="40"/>
      <c r="V3895" s="14"/>
      <c r="X3895" s="40"/>
      <c r="Y3895" s="14"/>
    </row>
    <row r="3896" spans="21:25" x14ac:dyDescent="0.35">
      <c r="U3896" s="40"/>
      <c r="V3896" s="14"/>
      <c r="X3896" s="40"/>
      <c r="Y3896" s="14"/>
    </row>
    <row r="3897" spans="21:25" x14ac:dyDescent="0.35">
      <c r="U3897" s="40"/>
      <c r="V3897" s="14"/>
      <c r="X3897" s="40"/>
      <c r="Y3897" s="14"/>
    </row>
    <row r="3898" spans="21:25" x14ac:dyDescent="0.35">
      <c r="U3898" s="40"/>
      <c r="V3898" s="14"/>
      <c r="X3898" s="40"/>
      <c r="Y3898" s="14"/>
    </row>
    <row r="3899" spans="21:25" x14ac:dyDescent="0.35">
      <c r="U3899" s="40"/>
      <c r="V3899" s="14"/>
      <c r="X3899" s="40"/>
      <c r="Y3899" s="14"/>
    </row>
    <row r="3900" spans="21:25" x14ac:dyDescent="0.35">
      <c r="U3900" s="40"/>
      <c r="V3900" s="14"/>
      <c r="X3900" s="40"/>
      <c r="Y3900" s="14"/>
    </row>
    <row r="3901" spans="21:25" x14ac:dyDescent="0.35">
      <c r="U3901" s="40"/>
      <c r="V3901" s="14"/>
      <c r="X3901" s="40"/>
      <c r="Y3901" s="14"/>
    </row>
    <row r="3902" spans="21:25" x14ac:dyDescent="0.35">
      <c r="U3902" s="40"/>
      <c r="V3902" s="14"/>
      <c r="X3902" s="40"/>
      <c r="Y3902" s="14"/>
    </row>
    <row r="3903" spans="21:25" x14ac:dyDescent="0.35">
      <c r="U3903" s="40"/>
      <c r="V3903" s="14"/>
      <c r="X3903" s="40"/>
      <c r="Y3903" s="14"/>
    </row>
    <row r="3904" spans="21:25" x14ac:dyDescent="0.35">
      <c r="U3904" s="40"/>
      <c r="V3904" s="14"/>
      <c r="X3904" s="40"/>
      <c r="Y3904" s="14"/>
    </row>
    <row r="3905" spans="21:25" x14ac:dyDescent="0.35">
      <c r="U3905" s="40"/>
      <c r="V3905" s="14"/>
      <c r="X3905" s="40"/>
      <c r="Y3905" s="14"/>
    </row>
    <row r="3906" spans="21:25" x14ac:dyDescent="0.35">
      <c r="U3906" s="40"/>
      <c r="V3906" s="14"/>
      <c r="X3906" s="40"/>
      <c r="Y3906" s="14"/>
    </row>
    <row r="3907" spans="21:25" x14ac:dyDescent="0.35">
      <c r="U3907" s="40"/>
      <c r="V3907" s="14"/>
      <c r="X3907" s="40"/>
      <c r="Y3907" s="14"/>
    </row>
    <row r="3908" spans="21:25" x14ac:dyDescent="0.35">
      <c r="U3908" s="40"/>
      <c r="V3908" s="14"/>
      <c r="X3908" s="40"/>
      <c r="Y3908" s="14"/>
    </row>
    <row r="3909" spans="21:25" x14ac:dyDescent="0.35">
      <c r="U3909" s="40"/>
      <c r="V3909" s="14"/>
      <c r="X3909" s="40"/>
      <c r="Y3909" s="14"/>
    </row>
    <row r="3910" spans="21:25" x14ac:dyDescent="0.35">
      <c r="U3910" s="40"/>
      <c r="V3910" s="14"/>
      <c r="X3910" s="40"/>
      <c r="Y3910" s="14"/>
    </row>
    <row r="3911" spans="21:25" x14ac:dyDescent="0.35">
      <c r="U3911" s="40"/>
      <c r="V3911" s="14"/>
      <c r="X3911" s="40"/>
      <c r="Y3911" s="14"/>
    </row>
    <row r="3912" spans="21:25" x14ac:dyDescent="0.35">
      <c r="U3912" s="40"/>
      <c r="V3912" s="14"/>
      <c r="X3912" s="40"/>
      <c r="Y3912" s="14"/>
    </row>
    <row r="3913" spans="21:25" x14ac:dyDescent="0.35">
      <c r="U3913" s="40"/>
      <c r="V3913" s="14"/>
      <c r="X3913" s="40"/>
      <c r="Y3913" s="14"/>
    </row>
    <row r="3914" spans="21:25" x14ac:dyDescent="0.35">
      <c r="U3914" s="40"/>
      <c r="V3914" s="14"/>
      <c r="X3914" s="40"/>
      <c r="Y3914" s="14"/>
    </row>
    <row r="3915" spans="21:25" x14ac:dyDescent="0.35">
      <c r="U3915" s="40"/>
      <c r="V3915" s="14"/>
      <c r="X3915" s="40"/>
      <c r="Y3915" s="14"/>
    </row>
    <row r="3916" spans="21:25" x14ac:dyDescent="0.35">
      <c r="U3916" s="40"/>
      <c r="V3916" s="14"/>
      <c r="X3916" s="40"/>
      <c r="Y3916" s="14"/>
    </row>
    <row r="3917" spans="21:25" x14ac:dyDescent="0.35">
      <c r="U3917" s="40"/>
      <c r="V3917" s="14"/>
      <c r="X3917" s="40"/>
      <c r="Y3917" s="14"/>
    </row>
    <row r="3918" spans="21:25" x14ac:dyDescent="0.35">
      <c r="U3918" s="40"/>
      <c r="V3918" s="14"/>
      <c r="X3918" s="40"/>
      <c r="Y3918" s="14"/>
    </row>
    <row r="3919" spans="21:25" x14ac:dyDescent="0.35">
      <c r="U3919" s="40"/>
      <c r="V3919" s="14"/>
      <c r="X3919" s="40"/>
      <c r="Y3919" s="14"/>
    </row>
    <row r="3920" spans="21:25" x14ac:dyDescent="0.35">
      <c r="U3920" s="40"/>
      <c r="V3920" s="14"/>
      <c r="X3920" s="40"/>
      <c r="Y3920" s="14"/>
    </row>
    <row r="3921" spans="21:25" x14ac:dyDescent="0.35">
      <c r="U3921" s="40"/>
      <c r="V3921" s="14"/>
      <c r="X3921" s="40"/>
      <c r="Y3921" s="14"/>
    </row>
    <row r="3922" spans="21:25" x14ac:dyDescent="0.35">
      <c r="U3922" s="40"/>
      <c r="V3922" s="14"/>
      <c r="X3922" s="40"/>
      <c r="Y3922" s="14"/>
    </row>
    <row r="3923" spans="21:25" x14ac:dyDescent="0.35">
      <c r="U3923" s="40"/>
      <c r="V3923" s="14"/>
      <c r="X3923" s="40"/>
      <c r="Y3923" s="14"/>
    </row>
    <row r="3924" spans="21:25" x14ac:dyDescent="0.35">
      <c r="U3924" s="40"/>
      <c r="V3924" s="14"/>
      <c r="X3924" s="40"/>
      <c r="Y3924" s="14"/>
    </row>
    <row r="3925" spans="21:25" x14ac:dyDescent="0.35">
      <c r="U3925" s="40"/>
      <c r="V3925" s="14"/>
      <c r="X3925" s="40"/>
      <c r="Y3925" s="14"/>
    </row>
    <row r="3926" spans="21:25" x14ac:dyDescent="0.35">
      <c r="U3926" s="40"/>
      <c r="V3926" s="14"/>
      <c r="X3926" s="40"/>
      <c r="Y3926" s="14"/>
    </row>
    <row r="3927" spans="21:25" x14ac:dyDescent="0.35">
      <c r="U3927" s="40"/>
      <c r="V3927" s="14"/>
      <c r="X3927" s="40"/>
      <c r="Y3927" s="14"/>
    </row>
    <row r="3928" spans="21:25" x14ac:dyDescent="0.35">
      <c r="U3928" s="40"/>
      <c r="V3928" s="14"/>
      <c r="X3928" s="40"/>
      <c r="Y3928" s="14"/>
    </row>
    <row r="3929" spans="21:25" x14ac:dyDescent="0.35">
      <c r="U3929" s="40"/>
      <c r="V3929" s="14"/>
      <c r="X3929" s="40"/>
      <c r="Y3929" s="14"/>
    </row>
    <row r="3930" spans="21:25" x14ac:dyDescent="0.35">
      <c r="U3930" s="40"/>
      <c r="V3930" s="14"/>
      <c r="X3930" s="40"/>
      <c r="Y3930" s="14"/>
    </row>
    <row r="3931" spans="21:25" x14ac:dyDescent="0.35">
      <c r="U3931" s="40"/>
      <c r="V3931" s="14"/>
      <c r="X3931" s="40"/>
      <c r="Y3931" s="14"/>
    </row>
    <row r="3932" spans="21:25" x14ac:dyDescent="0.35">
      <c r="U3932" s="40"/>
      <c r="V3932" s="14"/>
      <c r="X3932" s="40"/>
      <c r="Y3932" s="14"/>
    </row>
    <row r="3933" spans="21:25" x14ac:dyDescent="0.35">
      <c r="U3933" s="40"/>
      <c r="V3933" s="14"/>
      <c r="X3933" s="40"/>
      <c r="Y3933" s="14"/>
    </row>
    <row r="3934" spans="21:25" x14ac:dyDescent="0.35">
      <c r="U3934" s="40"/>
      <c r="V3934" s="14"/>
      <c r="X3934" s="40"/>
      <c r="Y3934" s="14"/>
    </row>
    <row r="3935" spans="21:25" x14ac:dyDescent="0.35">
      <c r="U3935" s="40"/>
      <c r="V3935" s="14"/>
      <c r="X3935" s="40"/>
      <c r="Y3935" s="14"/>
    </row>
    <row r="3936" spans="21:25" x14ac:dyDescent="0.35">
      <c r="U3936" s="40"/>
      <c r="V3936" s="14"/>
      <c r="X3936" s="40"/>
      <c r="Y3936" s="14"/>
    </row>
    <row r="3937" spans="21:25" x14ac:dyDescent="0.35">
      <c r="U3937" s="40"/>
      <c r="V3937" s="14"/>
      <c r="X3937" s="40"/>
      <c r="Y3937" s="14"/>
    </row>
    <row r="3938" spans="21:25" x14ac:dyDescent="0.35">
      <c r="U3938" s="40"/>
      <c r="V3938" s="14"/>
      <c r="X3938" s="40"/>
      <c r="Y3938" s="14"/>
    </row>
    <row r="3939" spans="21:25" x14ac:dyDescent="0.35">
      <c r="U3939" s="40"/>
      <c r="V3939" s="14"/>
      <c r="X3939" s="40"/>
      <c r="Y3939" s="14"/>
    </row>
    <row r="3940" spans="21:25" x14ac:dyDescent="0.35">
      <c r="U3940" s="40"/>
      <c r="V3940" s="14"/>
      <c r="X3940" s="40"/>
      <c r="Y3940" s="14"/>
    </row>
    <row r="3941" spans="21:25" x14ac:dyDescent="0.35">
      <c r="U3941" s="40"/>
      <c r="V3941" s="14"/>
      <c r="X3941" s="40"/>
      <c r="Y3941" s="14"/>
    </row>
    <row r="3942" spans="21:25" x14ac:dyDescent="0.35">
      <c r="U3942" s="40"/>
      <c r="V3942" s="14"/>
      <c r="X3942" s="40"/>
      <c r="Y3942" s="14"/>
    </row>
    <row r="3943" spans="21:25" x14ac:dyDescent="0.35">
      <c r="U3943" s="40"/>
      <c r="V3943" s="14"/>
      <c r="X3943" s="40"/>
      <c r="Y3943" s="14"/>
    </row>
    <row r="3944" spans="21:25" x14ac:dyDescent="0.35">
      <c r="U3944" s="40"/>
      <c r="V3944" s="14"/>
      <c r="X3944" s="40"/>
      <c r="Y3944" s="14"/>
    </row>
    <row r="3945" spans="21:25" x14ac:dyDescent="0.35">
      <c r="U3945" s="40"/>
      <c r="V3945" s="14"/>
      <c r="X3945" s="40"/>
      <c r="Y3945" s="14"/>
    </row>
    <row r="3946" spans="21:25" x14ac:dyDescent="0.35">
      <c r="U3946" s="40"/>
      <c r="V3946" s="14"/>
      <c r="X3946" s="40"/>
      <c r="Y3946" s="14"/>
    </row>
    <row r="3947" spans="21:25" x14ac:dyDescent="0.35">
      <c r="U3947" s="40"/>
      <c r="V3947" s="14"/>
      <c r="X3947" s="40"/>
      <c r="Y3947" s="14"/>
    </row>
    <row r="3948" spans="21:25" x14ac:dyDescent="0.35">
      <c r="U3948" s="40"/>
      <c r="V3948" s="14"/>
      <c r="X3948" s="40"/>
      <c r="Y3948" s="14"/>
    </row>
    <row r="3949" spans="21:25" x14ac:dyDescent="0.35">
      <c r="U3949" s="40"/>
      <c r="V3949" s="14"/>
      <c r="X3949" s="40"/>
      <c r="Y3949" s="14"/>
    </row>
    <row r="3950" spans="21:25" x14ac:dyDescent="0.35">
      <c r="U3950" s="40"/>
      <c r="V3950" s="14"/>
      <c r="X3950" s="40"/>
      <c r="Y3950" s="14"/>
    </row>
    <row r="3951" spans="21:25" x14ac:dyDescent="0.35">
      <c r="U3951" s="40"/>
      <c r="V3951" s="14"/>
      <c r="X3951" s="40"/>
      <c r="Y3951" s="14"/>
    </row>
    <row r="3952" spans="21:25" x14ac:dyDescent="0.35">
      <c r="U3952" s="40"/>
      <c r="V3952" s="14"/>
      <c r="X3952" s="40"/>
      <c r="Y3952" s="14"/>
    </row>
    <row r="3953" spans="21:25" x14ac:dyDescent="0.35">
      <c r="U3953" s="40"/>
      <c r="V3953" s="14"/>
      <c r="X3953" s="40"/>
      <c r="Y3953" s="14"/>
    </row>
    <row r="3954" spans="21:25" x14ac:dyDescent="0.35">
      <c r="U3954" s="40"/>
      <c r="V3954" s="14"/>
      <c r="X3954" s="40"/>
      <c r="Y3954" s="14"/>
    </row>
    <row r="3955" spans="21:25" x14ac:dyDescent="0.35">
      <c r="U3955" s="40"/>
      <c r="V3955" s="14"/>
      <c r="X3955" s="40"/>
      <c r="Y3955" s="14"/>
    </row>
    <row r="3956" spans="21:25" x14ac:dyDescent="0.35">
      <c r="U3956" s="40"/>
      <c r="V3956" s="14"/>
      <c r="X3956" s="40"/>
      <c r="Y3956" s="14"/>
    </row>
    <row r="3957" spans="21:25" x14ac:dyDescent="0.35">
      <c r="U3957" s="40"/>
      <c r="V3957" s="14"/>
      <c r="X3957" s="40"/>
      <c r="Y3957" s="14"/>
    </row>
    <row r="3958" spans="21:25" x14ac:dyDescent="0.35">
      <c r="U3958" s="40"/>
      <c r="V3958" s="14"/>
      <c r="X3958" s="40"/>
      <c r="Y3958" s="14"/>
    </row>
    <row r="3959" spans="21:25" x14ac:dyDescent="0.35">
      <c r="U3959" s="40"/>
      <c r="V3959" s="14"/>
      <c r="X3959" s="40"/>
      <c r="Y3959" s="14"/>
    </row>
    <row r="3960" spans="21:25" x14ac:dyDescent="0.35">
      <c r="U3960" s="40"/>
      <c r="V3960" s="14"/>
      <c r="X3960" s="40"/>
      <c r="Y3960" s="14"/>
    </row>
    <row r="3961" spans="21:25" x14ac:dyDescent="0.35">
      <c r="U3961" s="40"/>
      <c r="V3961" s="14"/>
      <c r="X3961" s="40"/>
      <c r="Y3961" s="14"/>
    </row>
    <row r="3962" spans="21:25" x14ac:dyDescent="0.35">
      <c r="U3962" s="40"/>
      <c r="V3962" s="14"/>
      <c r="X3962" s="40"/>
      <c r="Y3962" s="14"/>
    </row>
    <row r="3963" spans="21:25" x14ac:dyDescent="0.35">
      <c r="U3963" s="40"/>
      <c r="V3963" s="14"/>
      <c r="X3963" s="40"/>
      <c r="Y3963" s="14"/>
    </row>
    <row r="3964" spans="21:25" x14ac:dyDescent="0.35">
      <c r="U3964" s="40"/>
      <c r="V3964" s="14"/>
      <c r="X3964" s="40"/>
      <c r="Y3964" s="14"/>
    </row>
    <row r="3965" spans="21:25" x14ac:dyDescent="0.35">
      <c r="U3965" s="40"/>
      <c r="V3965" s="14"/>
      <c r="X3965" s="40"/>
      <c r="Y3965" s="14"/>
    </row>
    <row r="3966" spans="21:25" x14ac:dyDescent="0.35">
      <c r="U3966" s="40"/>
      <c r="V3966" s="14"/>
      <c r="X3966" s="40"/>
      <c r="Y3966" s="14"/>
    </row>
    <row r="3967" spans="21:25" x14ac:dyDescent="0.35">
      <c r="U3967" s="40"/>
      <c r="V3967" s="14"/>
      <c r="X3967" s="40"/>
      <c r="Y3967" s="14"/>
    </row>
    <row r="3968" spans="21:25" x14ac:dyDescent="0.35">
      <c r="U3968" s="40"/>
      <c r="V3968" s="14"/>
      <c r="X3968" s="40"/>
      <c r="Y3968" s="14"/>
    </row>
    <row r="3969" spans="21:25" x14ac:dyDescent="0.35">
      <c r="U3969" s="40"/>
      <c r="V3969" s="14"/>
      <c r="X3969" s="40"/>
      <c r="Y3969" s="14"/>
    </row>
    <row r="3970" spans="21:25" x14ac:dyDescent="0.35">
      <c r="U3970" s="40"/>
      <c r="V3970" s="14"/>
      <c r="X3970" s="40"/>
      <c r="Y3970" s="14"/>
    </row>
    <row r="3971" spans="21:25" x14ac:dyDescent="0.35">
      <c r="U3971" s="40"/>
      <c r="V3971" s="14"/>
      <c r="X3971" s="40"/>
      <c r="Y3971" s="14"/>
    </row>
    <row r="3972" spans="21:25" x14ac:dyDescent="0.35">
      <c r="U3972" s="40"/>
      <c r="V3972" s="14"/>
      <c r="X3972" s="40"/>
      <c r="Y3972" s="14"/>
    </row>
    <row r="3973" spans="21:25" x14ac:dyDescent="0.35">
      <c r="U3973" s="40"/>
      <c r="V3973" s="14"/>
      <c r="X3973" s="40"/>
      <c r="Y3973" s="14"/>
    </row>
    <row r="3974" spans="21:25" x14ac:dyDescent="0.35">
      <c r="U3974" s="40"/>
      <c r="V3974" s="14"/>
      <c r="X3974" s="40"/>
      <c r="Y3974" s="14"/>
    </row>
    <row r="3975" spans="21:25" x14ac:dyDescent="0.35">
      <c r="U3975" s="40"/>
      <c r="V3975" s="14"/>
      <c r="X3975" s="40"/>
      <c r="Y3975" s="14"/>
    </row>
    <row r="3976" spans="21:25" x14ac:dyDescent="0.35">
      <c r="U3976" s="40"/>
      <c r="V3976" s="14"/>
      <c r="X3976" s="40"/>
      <c r="Y3976" s="14"/>
    </row>
    <row r="3977" spans="21:25" x14ac:dyDescent="0.35">
      <c r="U3977" s="40"/>
      <c r="V3977" s="14"/>
      <c r="X3977" s="40"/>
      <c r="Y3977" s="14"/>
    </row>
    <row r="3978" spans="21:25" x14ac:dyDescent="0.35">
      <c r="U3978" s="40"/>
      <c r="V3978" s="14"/>
      <c r="X3978" s="40"/>
      <c r="Y3978" s="14"/>
    </row>
    <row r="3979" spans="21:25" x14ac:dyDescent="0.35">
      <c r="U3979" s="40"/>
      <c r="V3979" s="14"/>
      <c r="X3979" s="40"/>
      <c r="Y3979" s="14"/>
    </row>
    <row r="3980" spans="21:25" x14ac:dyDescent="0.35">
      <c r="U3980" s="40"/>
      <c r="V3980" s="14"/>
      <c r="X3980" s="40"/>
      <c r="Y3980" s="14"/>
    </row>
    <row r="3981" spans="21:25" x14ac:dyDescent="0.35">
      <c r="U3981" s="40"/>
      <c r="V3981" s="14"/>
      <c r="X3981" s="40"/>
      <c r="Y3981" s="14"/>
    </row>
    <row r="3982" spans="21:25" x14ac:dyDescent="0.35">
      <c r="U3982" s="40"/>
      <c r="V3982" s="14"/>
      <c r="X3982" s="40"/>
      <c r="Y3982" s="14"/>
    </row>
    <row r="3983" spans="21:25" x14ac:dyDescent="0.35">
      <c r="U3983" s="40"/>
      <c r="V3983" s="14"/>
      <c r="X3983" s="40"/>
      <c r="Y3983" s="14"/>
    </row>
    <row r="3984" spans="21:25" x14ac:dyDescent="0.35">
      <c r="U3984" s="40"/>
      <c r="V3984" s="14"/>
      <c r="X3984" s="40"/>
      <c r="Y3984" s="14"/>
    </row>
    <row r="3985" spans="21:25" x14ac:dyDescent="0.35">
      <c r="U3985" s="40"/>
      <c r="V3985" s="14"/>
      <c r="X3985" s="40"/>
      <c r="Y3985" s="14"/>
    </row>
    <row r="3986" spans="21:25" x14ac:dyDescent="0.35">
      <c r="U3986" s="40"/>
      <c r="V3986" s="14"/>
      <c r="X3986" s="40"/>
      <c r="Y3986" s="14"/>
    </row>
    <row r="3987" spans="21:25" x14ac:dyDescent="0.35">
      <c r="U3987" s="40"/>
      <c r="V3987" s="14"/>
      <c r="X3987" s="40"/>
      <c r="Y3987" s="14"/>
    </row>
    <row r="3988" spans="21:25" x14ac:dyDescent="0.35">
      <c r="U3988" s="40"/>
      <c r="V3988" s="14"/>
      <c r="X3988" s="40"/>
      <c r="Y3988" s="14"/>
    </row>
    <row r="3989" spans="21:25" x14ac:dyDescent="0.35">
      <c r="U3989" s="40"/>
      <c r="V3989" s="14"/>
      <c r="X3989" s="40"/>
      <c r="Y3989" s="14"/>
    </row>
    <row r="3990" spans="21:25" x14ac:dyDescent="0.35">
      <c r="U3990" s="40"/>
      <c r="V3990" s="14"/>
      <c r="X3990" s="40"/>
      <c r="Y3990" s="14"/>
    </row>
    <row r="3991" spans="21:25" x14ac:dyDescent="0.35">
      <c r="U3991" s="40"/>
      <c r="V3991" s="14"/>
      <c r="X3991" s="40"/>
      <c r="Y3991" s="14"/>
    </row>
    <row r="3992" spans="21:25" x14ac:dyDescent="0.35">
      <c r="U3992" s="40"/>
      <c r="V3992" s="14"/>
      <c r="X3992" s="40"/>
      <c r="Y3992" s="14"/>
    </row>
    <row r="3993" spans="21:25" x14ac:dyDescent="0.35">
      <c r="U3993" s="40"/>
      <c r="V3993" s="14"/>
      <c r="X3993" s="40"/>
      <c r="Y3993" s="14"/>
    </row>
    <row r="3994" spans="21:25" x14ac:dyDescent="0.35">
      <c r="U3994" s="40"/>
      <c r="V3994" s="14"/>
      <c r="X3994" s="40"/>
      <c r="Y3994" s="14"/>
    </row>
    <row r="3995" spans="21:25" x14ac:dyDescent="0.35">
      <c r="U3995" s="40"/>
      <c r="V3995" s="14"/>
      <c r="X3995" s="40"/>
      <c r="Y3995" s="14"/>
    </row>
    <row r="3996" spans="21:25" x14ac:dyDescent="0.35">
      <c r="U3996" s="40"/>
      <c r="V3996" s="14"/>
      <c r="X3996" s="40"/>
      <c r="Y3996" s="14"/>
    </row>
    <row r="3997" spans="21:25" x14ac:dyDescent="0.35">
      <c r="U3997" s="40"/>
      <c r="V3997" s="14"/>
      <c r="X3997" s="40"/>
      <c r="Y3997" s="14"/>
    </row>
    <row r="3998" spans="21:25" x14ac:dyDescent="0.35">
      <c r="U3998" s="40"/>
      <c r="V3998" s="14"/>
      <c r="X3998" s="40"/>
      <c r="Y3998" s="14"/>
    </row>
    <row r="3999" spans="21:25" x14ac:dyDescent="0.35">
      <c r="U3999" s="40"/>
      <c r="V3999" s="14"/>
      <c r="X3999" s="40"/>
      <c r="Y3999" s="14"/>
    </row>
    <row r="4000" spans="21:25" x14ac:dyDescent="0.35">
      <c r="U4000" s="40"/>
      <c r="V4000" s="14"/>
      <c r="X4000" s="40"/>
      <c r="Y4000" s="14"/>
    </row>
    <row r="4001" spans="21:25" x14ac:dyDescent="0.35">
      <c r="U4001" s="40"/>
      <c r="V4001" s="14"/>
      <c r="X4001" s="40"/>
      <c r="Y4001" s="14"/>
    </row>
    <row r="4002" spans="21:25" x14ac:dyDescent="0.35">
      <c r="U4002" s="40"/>
      <c r="V4002" s="14"/>
      <c r="X4002" s="40"/>
      <c r="Y4002" s="14"/>
    </row>
    <row r="4003" spans="21:25" x14ac:dyDescent="0.35">
      <c r="U4003" s="40"/>
      <c r="V4003" s="14"/>
      <c r="X4003" s="40"/>
      <c r="Y4003" s="14"/>
    </row>
    <row r="4004" spans="21:25" x14ac:dyDescent="0.35">
      <c r="U4004" s="40"/>
      <c r="V4004" s="14"/>
      <c r="X4004" s="40"/>
      <c r="Y4004" s="14"/>
    </row>
    <row r="4005" spans="21:25" x14ac:dyDescent="0.35">
      <c r="U4005" s="40"/>
      <c r="V4005" s="14"/>
      <c r="X4005" s="40"/>
      <c r="Y4005" s="14"/>
    </row>
    <row r="4006" spans="21:25" x14ac:dyDescent="0.35">
      <c r="U4006" s="40"/>
      <c r="V4006" s="14"/>
      <c r="X4006" s="40"/>
      <c r="Y4006" s="14"/>
    </row>
    <row r="4007" spans="21:25" x14ac:dyDescent="0.35">
      <c r="U4007" s="40"/>
      <c r="V4007" s="14"/>
      <c r="X4007" s="40"/>
      <c r="Y4007" s="14"/>
    </row>
    <row r="4008" spans="21:25" x14ac:dyDescent="0.35">
      <c r="U4008" s="40"/>
      <c r="V4008" s="14"/>
      <c r="X4008" s="40"/>
      <c r="Y4008" s="14"/>
    </row>
    <row r="4009" spans="21:25" x14ac:dyDescent="0.35">
      <c r="U4009" s="40"/>
      <c r="V4009" s="14"/>
      <c r="X4009" s="40"/>
      <c r="Y4009" s="14"/>
    </row>
    <row r="4010" spans="21:25" x14ac:dyDescent="0.35">
      <c r="U4010" s="40"/>
      <c r="V4010" s="14"/>
      <c r="X4010" s="40"/>
      <c r="Y4010" s="14"/>
    </row>
    <row r="4011" spans="21:25" x14ac:dyDescent="0.35">
      <c r="U4011" s="40"/>
      <c r="V4011" s="14"/>
      <c r="X4011" s="40"/>
      <c r="Y4011" s="14"/>
    </row>
    <row r="4012" spans="21:25" x14ac:dyDescent="0.35">
      <c r="U4012" s="40"/>
      <c r="V4012" s="14"/>
      <c r="X4012" s="40"/>
      <c r="Y4012" s="14"/>
    </row>
    <row r="4013" spans="21:25" x14ac:dyDescent="0.35">
      <c r="U4013" s="40"/>
      <c r="V4013" s="14"/>
      <c r="X4013" s="40"/>
      <c r="Y4013" s="14"/>
    </row>
    <row r="4014" spans="21:25" x14ac:dyDescent="0.35">
      <c r="U4014" s="40"/>
      <c r="V4014" s="14"/>
      <c r="X4014" s="40"/>
      <c r="Y4014" s="14"/>
    </row>
    <row r="4015" spans="21:25" x14ac:dyDescent="0.35">
      <c r="U4015" s="40"/>
      <c r="V4015" s="14"/>
      <c r="X4015" s="40"/>
      <c r="Y4015" s="14"/>
    </row>
    <row r="4016" spans="21:25" x14ac:dyDescent="0.35">
      <c r="U4016" s="40"/>
      <c r="V4016" s="14"/>
      <c r="X4016" s="40"/>
      <c r="Y4016" s="14"/>
    </row>
    <row r="4017" spans="21:25" x14ac:dyDescent="0.35">
      <c r="U4017" s="40"/>
      <c r="V4017" s="14"/>
      <c r="X4017" s="40"/>
      <c r="Y4017" s="14"/>
    </row>
    <row r="4018" spans="21:25" x14ac:dyDescent="0.35">
      <c r="U4018" s="40"/>
      <c r="V4018" s="14"/>
      <c r="X4018" s="40"/>
      <c r="Y4018" s="14"/>
    </row>
    <row r="4019" spans="21:25" x14ac:dyDescent="0.35">
      <c r="U4019" s="40"/>
      <c r="V4019" s="14"/>
      <c r="X4019" s="40"/>
      <c r="Y4019" s="14"/>
    </row>
    <row r="4020" spans="21:25" x14ac:dyDescent="0.35">
      <c r="U4020" s="40"/>
      <c r="V4020" s="14"/>
      <c r="X4020" s="40"/>
      <c r="Y4020" s="14"/>
    </row>
    <row r="4021" spans="21:25" x14ac:dyDescent="0.35">
      <c r="U4021" s="40"/>
      <c r="V4021" s="14"/>
      <c r="X4021" s="40"/>
      <c r="Y4021" s="14"/>
    </row>
    <row r="4022" spans="21:25" x14ac:dyDescent="0.35">
      <c r="U4022" s="40"/>
      <c r="V4022" s="14"/>
      <c r="X4022" s="40"/>
      <c r="Y4022" s="14"/>
    </row>
    <row r="4023" spans="21:25" x14ac:dyDescent="0.35">
      <c r="U4023" s="40"/>
      <c r="V4023" s="14"/>
      <c r="X4023" s="40"/>
      <c r="Y4023" s="14"/>
    </row>
    <row r="4024" spans="21:25" x14ac:dyDescent="0.35">
      <c r="U4024" s="40"/>
      <c r="V4024" s="14"/>
      <c r="X4024" s="40"/>
      <c r="Y4024" s="14"/>
    </row>
    <row r="4025" spans="21:25" x14ac:dyDescent="0.35">
      <c r="U4025" s="40"/>
      <c r="V4025" s="14"/>
      <c r="X4025" s="40"/>
      <c r="Y4025" s="14"/>
    </row>
    <row r="4026" spans="21:25" x14ac:dyDescent="0.35">
      <c r="U4026" s="40"/>
      <c r="V4026" s="14"/>
      <c r="X4026" s="40"/>
      <c r="Y4026" s="14"/>
    </row>
    <row r="4027" spans="21:25" x14ac:dyDescent="0.35">
      <c r="U4027" s="40"/>
      <c r="V4027" s="14"/>
      <c r="X4027" s="40"/>
      <c r="Y4027" s="14"/>
    </row>
    <row r="4028" spans="21:25" x14ac:dyDescent="0.35">
      <c r="U4028" s="40"/>
      <c r="V4028" s="14"/>
      <c r="X4028" s="40"/>
      <c r="Y4028" s="14"/>
    </row>
    <row r="4029" spans="21:25" x14ac:dyDescent="0.35">
      <c r="U4029" s="40"/>
      <c r="V4029" s="14"/>
      <c r="X4029" s="40"/>
      <c r="Y4029" s="14"/>
    </row>
    <row r="4030" spans="21:25" x14ac:dyDescent="0.35">
      <c r="U4030" s="40"/>
      <c r="V4030" s="14"/>
      <c r="X4030" s="40"/>
      <c r="Y4030" s="14"/>
    </row>
    <row r="4031" spans="21:25" x14ac:dyDescent="0.35">
      <c r="U4031" s="40"/>
      <c r="V4031" s="14"/>
      <c r="X4031" s="40"/>
      <c r="Y4031" s="14"/>
    </row>
    <row r="4032" spans="21:25" x14ac:dyDescent="0.35">
      <c r="U4032" s="40"/>
      <c r="V4032" s="14"/>
      <c r="X4032" s="40"/>
      <c r="Y4032" s="14"/>
    </row>
    <row r="4033" spans="21:25" x14ac:dyDescent="0.35">
      <c r="U4033" s="40"/>
      <c r="V4033" s="14"/>
      <c r="X4033" s="40"/>
      <c r="Y4033" s="14"/>
    </row>
    <row r="4034" spans="21:25" x14ac:dyDescent="0.35">
      <c r="U4034" s="40"/>
      <c r="V4034" s="14"/>
      <c r="X4034" s="40"/>
      <c r="Y4034" s="14"/>
    </row>
    <row r="4035" spans="21:25" x14ac:dyDescent="0.35">
      <c r="U4035" s="40"/>
      <c r="V4035" s="14"/>
      <c r="X4035" s="40"/>
      <c r="Y4035" s="14"/>
    </row>
    <row r="4036" spans="21:25" x14ac:dyDescent="0.35">
      <c r="U4036" s="40"/>
      <c r="V4036" s="14"/>
      <c r="X4036" s="40"/>
      <c r="Y4036" s="14"/>
    </row>
    <row r="4037" spans="21:25" x14ac:dyDescent="0.35">
      <c r="U4037" s="40"/>
      <c r="V4037" s="14"/>
      <c r="X4037" s="40"/>
      <c r="Y4037" s="14"/>
    </row>
    <row r="4038" spans="21:25" x14ac:dyDescent="0.35">
      <c r="U4038" s="40"/>
      <c r="V4038" s="14"/>
      <c r="X4038" s="40"/>
      <c r="Y4038" s="14"/>
    </row>
    <row r="4039" spans="21:25" x14ac:dyDescent="0.35">
      <c r="U4039" s="40"/>
      <c r="V4039" s="14"/>
      <c r="X4039" s="40"/>
      <c r="Y4039" s="14"/>
    </row>
    <row r="4040" spans="21:25" x14ac:dyDescent="0.35">
      <c r="U4040" s="40"/>
      <c r="V4040" s="14"/>
      <c r="X4040" s="40"/>
      <c r="Y4040" s="14"/>
    </row>
    <row r="4041" spans="21:25" x14ac:dyDescent="0.35">
      <c r="U4041" s="40"/>
      <c r="V4041" s="14"/>
      <c r="X4041" s="40"/>
      <c r="Y4041" s="14"/>
    </row>
    <row r="4042" spans="21:25" x14ac:dyDescent="0.35">
      <c r="U4042" s="40"/>
      <c r="V4042" s="14"/>
      <c r="X4042" s="40"/>
      <c r="Y4042" s="14"/>
    </row>
    <row r="4043" spans="21:25" x14ac:dyDescent="0.35">
      <c r="U4043" s="40"/>
      <c r="V4043" s="14"/>
      <c r="X4043" s="40"/>
      <c r="Y4043" s="14"/>
    </row>
    <row r="4044" spans="21:25" x14ac:dyDescent="0.35">
      <c r="U4044" s="40"/>
      <c r="V4044" s="14"/>
      <c r="X4044" s="40"/>
      <c r="Y4044" s="14"/>
    </row>
    <row r="4045" spans="21:25" x14ac:dyDescent="0.35">
      <c r="U4045" s="40"/>
      <c r="V4045" s="14"/>
      <c r="X4045" s="40"/>
      <c r="Y4045" s="14"/>
    </row>
    <row r="4046" spans="21:25" x14ac:dyDescent="0.35">
      <c r="U4046" s="40"/>
      <c r="V4046" s="14"/>
      <c r="X4046" s="40"/>
      <c r="Y4046" s="14"/>
    </row>
    <row r="4047" spans="21:25" x14ac:dyDescent="0.35">
      <c r="U4047" s="40"/>
      <c r="V4047" s="14"/>
      <c r="X4047" s="40"/>
      <c r="Y4047" s="14"/>
    </row>
    <row r="4048" spans="21:25" x14ac:dyDescent="0.35">
      <c r="U4048" s="40"/>
      <c r="V4048" s="14"/>
      <c r="X4048" s="40"/>
      <c r="Y4048" s="14"/>
    </row>
    <row r="4049" spans="21:25" x14ac:dyDescent="0.35">
      <c r="U4049" s="40"/>
      <c r="V4049" s="14"/>
      <c r="X4049" s="40"/>
      <c r="Y4049" s="14"/>
    </row>
    <row r="4050" spans="21:25" x14ac:dyDescent="0.35">
      <c r="U4050" s="40"/>
      <c r="V4050" s="14"/>
      <c r="X4050" s="40"/>
      <c r="Y4050" s="14"/>
    </row>
    <row r="4051" spans="21:25" x14ac:dyDescent="0.35">
      <c r="U4051" s="40"/>
      <c r="V4051" s="14"/>
      <c r="X4051" s="40"/>
      <c r="Y4051" s="14"/>
    </row>
    <row r="4052" spans="21:25" x14ac:dyDescent="0.35">
      <c r="U4052" s="40"/>
      <c r="V4052" s="14"/>
      <c r="X4052" s="40"/>
      <c r="Y4052" s="14"/>
    </row>
    <row r="4053" spans="21:25" x14ac:dyDescent="0.35">
      <c r="U4053" s="40"/>
      <c r="V4053" s="14"/>
      <c r="X4053" s="40"/>
      <c r="Y4053" s="14"/>
    </row>
    <row r="4054" spans="21:25" x14ac:dyDescent="0.35">
      <c r="U4054" s="40"/>
      <c r="V4054" s="14"/>
      <c r="X4054" s="40"/>
      <c r="Y4054" s="14"/>
    </row>
    <row r="4055" spans="21:25" x14ac:dyDescent="0.35">
      <c r="U4055" s="40"/>
      <c r="V4055" s="14"/>
      <c r="X4055" s="40"/>
      <c r="Y4055" s="14"/>
    </row>
    <row r="4056" spans="21:25" x14ac:dyDescent="0.35">
      <c r="U4056" s="40"/>
      <c r="V4056" s="14"/>
      <c r="X4056" s="40"/>
      <c r="Y4056" s="14"/>
    </row>
    <row r="4057" spans="21:25" x14ac:dyDescent="0.35">
      <c r="U4057" s="40"/>
      <c r="V4057" s="14"/>
      <c r="X4057" s="40"/>
      <c r="Y4057" s="14"/>
    </row>
    <row r="4058" spans="21:25" x14ac:dyDescent="0.35">
      <c r="U4058" s="40"/>
      <c r="V4058" s="14"/>
      <c r="X4058" s="40"/>
      <c r="Y4058" s="14"/>
    </row>
    <row r="4059" spans="21:25" x14ac:dyDescent="0.35">
      <c r="U4059" s="40"/>
      <c r="V4059" s="14"/>
      <c r="X4059" s="40"/>
      <c r="Y4059" s="14"/>
    </row>
    <row r="4060" spans="21:25" x14ac:dyDescent="0.35">
      <c r="U4060" s="40"/>
      <c r="V4060" s="14"/>
      <c r="X4060" s="40"/>
      <c r="Y4060" s="14"/>
    </row>
    <row r="4061" spans="21:25" x14ac:dyDescent="0.35">
      <c r="U4061" s="40"/>
      <c r="V4061" s="14"/>
      <c r="X4061" s="40"/>
      <c r="Y4061" s="14"/>
    </row>
    <row r="4062" spans="21:25" x14ac:dyDescent="0.35">
      <c r="U4062" s="40"/>
      <c r="V4062" s="14"/>
      <c r="X4062" s="40"/>
      <c r="Y4062" s="14"/>
    </row>
    <row r="4063" spans="21:25" x14ac:dyDescent="0.35">
      <c r="U4063" s="40"/>
      <c r="V4063" s="14"/>
      <c r="X4063" s="40"/>
      <c r="Y4063" s="14"/>
    </row>
    <row r="4064" spans="21:25" x14ac:dyDescent="0.35">
      <c r="U4064" s="40"/>
      <c r="V4064" s="14"/>
      <c r="X4064" s="40"/>
      <c r="Y4064" s="14"/>
    </row>
    <row r="4065" spans="21:25" x14ac:dyDescent="0.35">
      <c r="U4065" s="40"/>
      <c r="V4065" s="14"/>
      <c r="X4065" s="40"/>
      <c r="Y4065" s="14"/>
    </row>
    <row r="4066" spans="21:25" x14ac:dyDescent="0.35">
      <c r="U4066" s="40"/>
      <c r="V4066" s="14"/>
      <c r="X4066" s="40"/>
      <c r="Y4066" s="14"/>
    </row>
    <row r="4067" spans="21:25" x14ac:dyDescent="0.35">
      <c r="U4067" s="40"/>
      <c r="V4067" s="14"/>
      <c r="X4067" s="40"/>
      <c r="Y4067" s="14"/>
    </row>
    <row r="4068" spans="21:25" x14ac:dyDescent="0.35">
      <c r="U4068" s="40"/>
      <c r="V4068" s="14"/>
      <c r="X4068" s="40"/>
      <c r="Y4068" s="14"/>
    </row>
    <row r="4069" spans="21:25" x14ac:dyDescent="0.35">
      <c r="U4069" s="40"/>
      <c r="V4069" s="14"/>
      <c r="X4069" s="40"/>
      <c r="Y4069" s="14"/>
    </row>
    <row r="4070" spans="21:25" x14ac:dyDescent="0.35">
      <c r="U4070" s="40"/>
      <c r="V4070" s="14"/>
      <c r="X4070" s="40"/>
      <c r="Y4070" s="14"/>
    </row>
    <row r="4071" spans="21:25" x14ac:dyDescent="0.35">
      <c r="U4071" s="40"/>
      <c r="V4071" s="14"/>
      <c r="X4071" s="40"/>
      <c r="Y4071" s="14"/>
    </row>
    <row r="4072" spans="21:25" x14ac:dyDescent="0.35">
      <c r="U4072" s="40"/>
      <c r="V4072" s="14"/>
      <c r="X4072" s="40"/>
      <c r="Y4072" s="14"/>
    </row>
    <row r="4073" spans="21:25" x14ac:dyDescent="0.35">
      <c r="U4073" s="40"/>
      <c r="V4073" s="14"/>
      <c r="X4073" s="40"/>
      <c r="Y4073" s="14"/>
    </row>
    <row r="4074" spans="21:25" x14ac:dyDescent="0.35">
      <c r="U4074" s="40"/>
      <c r="V4074" s="14"/>
      <c r="X4074" s="40"/>
      <c r="Y4074" s="14"/>
    </row>
    <row r="4075" spans="21:25" x14ac:dyDescent="0.35">
      <c r="U4075" s="40"/>
      <c r="V4075" s="14"/>
      <c r="X4075" s="40"/>
      <c r="Y4075" s="14"/>
    </row>
    <row r="4076" spans="21:25" x14ac:dyDescent="0.35">
      <c r="U4076" s="40"/>
      <c r="V4076" s="14"/>
      <c r="X4076" s="40"/>
      <c r="Y4076" s="14"/>
    </row>
    <row r="4077" spans="21:25" x14ac:dyDescent="0.35">
      <c r="U4077" s="40"/>
      <c r="V4077" s="14"/>
      <c r="X4077" s="40"/>
      <c r="Y4077" s="14"/>
    </row>
    <row r="4078" spans="21:25" x14ac:dyDescent="0.35">
      <c r="U4078" s="40"/>
      <c r="V4078" s="14"/>
      <c r="X4078" s="40"/>
      <c r="Y4078" s="14"/>
    </row>
    <row r="4079" spans="21:25" x14ac:dyDescent="0.35">
      <c r="U4079" s="40"/>
      <c r="V4079" s="14"/>
      <c r="X4079" s="40"/>
      <c r="Y4079" s="14"/>
    </row>
    <row r="4080" spans="21:25" x14ac:dyDescent="0.35">
      <c r="U4080" s="40"/>
      <c r="V4080" s="14"/>
      <c r="X4080" s="40"/>
      <c r="Y4080" s="14"/>
    </row>
    <row r="4081" spans="21:25" x14ac:dyDescent="0.35">
      <c r="U4081" s="40"/>
      <c r="V4081" s="14"/>
      <c r="X4081" s="40"/>
      <c r="Y4081" s="14"/>
    </row>
    <row r="4082" spans="21:25" x14ac:dyDescent="0.35">
      <c r="U4082" s="40"/>
      <c r="V4082" s="14"/>
      <c r="X4082" s="40"/>
      <c r="Y4082" s="14"/>
    </row>
    <row r="4083" spans="21:25" x14ac:dyDescent="0.35">
      <c r="U4083" s="40"/>
      <c r="V4083" s="14"/>
      <c r="X4083" s="40"/>
      <c r="Y4083" s="14"/>
    </row>
    <row r="4084" spans="21:25" x14ac:dyDescent="0.35">
      <c r="U4084" s="40"/>
      <c r="V4084" s="14"/>
      <c r="X4084" s="40"/>
      <c r="Y4084" s="14"/>
    </row>
    <row r="4085" spans="21:25" x14ac:dyDescent="0.35">
      <c r="U4085" s="40"/>
      <c r="V4085" s="14"/>
      <c r="X4085" s="40"/>
      <c r="Y4085" s="14"/>
    </row>
    <row r="4086" spans="21:25" x14ac:dyDescent="0.35">
      <c r="U4086" s="40"/>
      <c r="V4086" s="14"/>
      <c r="X4086" s="40"/>
      <c r="Y4086" s="14"/>
    </row>
    <row r="4087" spans="21:25" x14ac:dyDescent="0.35">
      <c r="U4087" s="40"/>
      <c r="V4087" s="14"/>
      <c r="X4087" s="40"/>
      <c r="Y4087" s="14"/>
    </row>
    <row r="4088" spans="21:25" x14ac:dyDescent="0.35">
      <c r="U4088" s="40"/>
      <c r="V4088" s="14"/>
      <c r="X4088" s="40"/>
      <c r="Y4088" s="14"/>
    </row>
    <row r="4089" spans="21:25" x14ac:dyDescent="0.35">
      <c r="U4089" s="40"/>
      <c r="V4089" s="14"/>
      <c r="X4089" s="40"/>
      <c r="Y4089" s="14"/>
    </row>
    <row r="4090" spans="21:25" x14ac:dyDescent="0.35">
      <c r="U4090" s="40"/>
      <c r="V4090" s="14"/>
      <c r="X4090" s="40"/>
      <c r="Y4090" s="14"/>
    </row>
    <row r="4091" spans="21:25" x14ac:dyDescent="0.35">
      <c r="U4091" s="40"/>
      <c r="V4091" s="14"/>
      <c r="X4091" s="40"/>
      <c r="Y4091" s="14"/>
    </row>
    <row r="4092" spans="21:25" x14ac:dyDescent="0.35">
      <c r="U4092" s="40"/>
      <c r="V4092" s="14"/>
      <c r="X4092" s="40"/>
      <c r="Y4092" s="14"/>
    </row>
    <row r="4093" spans="21:25" x14ac:dyDescent="0.35">
      <c r="U4093" s="40"/>
      <c r="V4093" s="14"/>
      <c r="X4093" s="40"/>
      <c r="Y4093" s="14"/>
    </row>
    <row r="4094" spans="21:25" x14ac:dyDescent="0.35">
      <c r="U4094" s="40"/>
      <c r="V4094" s="14"/>
      <c r="X4094" s="40"/>
      <c r="Y4094" s="14"/>
    </row>
    <row r="4095" spans="21:25" x14ac:dyDescent="0.35">
      <c r="U4095" s="40"/>
      <c r="V4095" s="14"/>
      <c r="X4095" s="40"/>
      <c r="Y4095" s="14"/>
    </row>
    <row r="4096" spans="21:25" x14ac:dyDescent="0.35">
      <c r="U4096" s="40"/>
      <c r="V4096" s="14"/>
      <c r="X4096" s="40"/>
      <c r="Y4096" s="14"/>
    </row>
    <row r="4097" spans="21:25" x14ac:dyDescent="0.35">
      <c r="U4097" s="40"/>
      <c r="V4097" s="14"/>
      <c r="X4097" s="40"/>
      <c r="Y4097" s="14"/>
    </row>
    <row r="4098" spans="21:25" x14ac:dyDescent="0.35">
      <c r="U4098" s="40"/>
      <c r="V4098" s="14"/>
      <c r="X4098" s="40"/>
      <c r="Y4098" s="14"/>
    </row>
    <row r="4099" spans="21:25" x14ac:dyDescent="0.35">
      <c r="U4099" s="40"/>
      <c r="V4099" s="14"/>
      <c r="X4099" s="40"/>
      <c r="Y4099" s="14"/>
    </row>
    <row r="4100" spans="21:25" x14ac:dyDescent="0.35">
      <c r="U4100" s="40"/>
      <c r="V4100" s="14"/>
      <c r="X4100" s="40"/>
      <c r="Y4100" s="14"/>
    </row>
    <row r="4101" spans="21:25" x14ac:dyDescent="0.35">
      <c r="U4101" s="40"/>
      <c r="V4101" s="14"/>
      <c r="X4101" s="40"/>
      <c r="Y4101" s="14"/>
    </row>
    <row r="4102" spans="21:25" x14ac:dyDescent="0.35">
      <c r="U4102" s="40"/>
      <c r="V4102" s="14"/>
      <c r="X4102" s="40"/>
      <c r="Y4102" s="14"/>
    </row>
    <row r="4103" spans="21:25" x14ac:dyDescent="0.35">
      <c r="U4103" s="40"/>
      <c r="V4103" s="14"/>
      <c r="X4103" s="40"/>
      <c r="Y4103" s="14"/>
    </row>
    <row r="4104" spans="21:25" x14ac:dyDescent="0.35">
      <c r="U4104" s="40"/>
      <c r="V4104" s="14"/>
      <c r="X4104" s="40"/>
      <c r="Y4104" s="14"/>
    </row>
    <row r="4105" spans="21:25" x14ac:dyDescent="0.35">
      <c r="U4105" s="40"/>
      <c r="V4105" s="14"/>
      <c r="X4105" s="40"/>
      <c r="Y4105" s="14"/>
    </row>
    <row r="4106" spans="21:25" x14ac:dyDescent="0.35">
      <c r="U4106" s="40"/>
      <c r="V4106" s="14"/>
      <c r="X4106" s="40"/>
      <c r="Y4106" s="14"/>
    </row>
    <row r="4107" spans="21:25" x14ac:dyDescent="0.35">
      <c r="U4107" s="40"/>
      <c r="V4107" s="14"/>
      <c r="X4107" s="40"/>
      <c r="Y4107" s="14"/>
    </row>
    <row r="4108" spans="21:25" x14ac:dyDescent="0.35">
      <c r="U4108" s="40"/>
      <c r="V4108" s="14"/>
      <c r="X4108" s="40"/>
      <c r="Y4108" s="14"/>
    </row>
    <row r="4109" spans="21:25" x14ac:dyDescent="0.35">
      <c r="U4109" s="40"/>
      <c r="V4109" s="14"/>
      <c r="X4109" s="40"/>
      <c r="Y4109" s="14"/>
    </row>
    <row r="4110" spans="21:25" x14ac:dyDescent="0.35">
      <c r="U4110" s="40"/>
      <c r="V4110" s="14"/>
      <c r="X4110" s="40"/>
      <c r="Y4110" s="14"/>
    </row>
    <row r="4111" spans="21:25" x14ac:dyDescent="0.35">
      <c r="U4111" s="40"/>
      <c r="V4111" s="14"/>
      <c r="X4111" s="40"/>
      <c r="Y4111" s="14"/>
    </row>
    <row r="4112" spans="21:25" x14ac:dyDescent="0.35">
      <c r="U4112" s="40"/>
      <c r="V4112" s="14"/>
      <c r="X4112" s="40"/>
      <c r="Y4112" s="14"/>
    </row>
    <row r="4113" spans="21:25" x14ac:dyDescent="0.35">
      <c r="U4113" s="40"/>
      <c r="V4113" s="14"/>
      <c r="X4113" s="40"/>
      <c r="Y4113" s="14"/>
    </row>
    <row r="4114" spans="21:25" x14ac:dyDescent="0.35">
      <c r="U4114" s="40"/>
      <c r="V4114" s="14"/>
      <c r="X4114" s="40"/>
      <c r="Y4114" s="14"/>
    </row>
    <row r="4115" spans="21:25" x14ac:dyDescent="0.35">
      <c r="U4115" s="40"/>
      <c r="V4115" s="14"/>
      <c r="X4115" s="40"/>
      <c r="Y4115" s="14"/>
    </row>
    <row r="4116" spans="21:25" x14ac:dyDescent="0.35">
      <c r="U4116" s="40"/>
      <c r="V4116" s="14"/>
      <c r="X4116" s="40"/>
      <c r="Y4116" s="14"/>
    </row>
    <row r="4117" spans="21:25" x14ac:dyDescent="0.35">
      <c r="U4117" s="40"/>
      <c r="V4117" s="14"/>
      <c r="X4117" s="40"/>
      <c r="Y4117" s="14"/>
    </row>
    <row r="4118" spans="21:25" x14ac:dyDescent="0.35">
      <c r="U4118" s="40"/>
      <c r="V4118" s="14"/>
      <c r="X4118" s="40"/>
      <c r="Y4118" s="14"/>
    </row>
    <row r="4119" spans="21:25" x14ac:dyDescent="0.35">
      <c r="U4119" s="40"/>
      <c r="V4119" s="14"/>
      <c r="X4119" s="40"/>
      <c r="Y4119" s="14"/>
    </row>
    <row r="4120" spans="21:25" x14ac:dyDescent="0.35">
      <c r="U4120" s="40"/>
      <c r="V4120" s="14"/>
      <c r="X4120" s="40"/>
      <c r="Y4120" s="14"/>
    </row>
    <row r="4121" spans="21:25" x14ac:dyDescent="0.35">
      <c r="U4121" s="40"/>
      <c r="V4121" s="14"/>
      <c r="X4121" s="40"/>
      <c r="Y4121" s="14"/>
    </row>
    <row r="4122" spans="21:25" x14ac:dyDescent="0.35">
      <c r="U4122" s="40"/>
      <c r="V4122" s="14"/>
      <c r="X4122" s="40"/>
      <c r="Y4122" s="14"/>
    </row>
    <row r="4123" spans="21:25" x14ac:dyDescent="0.35">
      <c r="U4123" s="40"/>
      <c r="V4123" s="14"/>
      <c r="X4123" s="40"/>
      <c r="Y4123" s="14"/>
    </row>
    <row r="4124" spans="21:25" x14ac:dyDescent="0.35">
      <c r="U4124" s="40"/>
      <c r="V4124" s="14"/>
      <c r="X4124" s="40"/>
      <c r="Y4124" s="14"/>
    </row>
    <row r="4125" spans="21:25" x14ac:dyDescent="0.35">
      <c r="U4125" s="40"/>
      <c r="V4125" s="14"/>
      <c r="X4125" s="40"/>
      <c r="Y4125" s="14"/>
    </row>
    <row r="4126" spans="21:25" x14ac:dyDescent="0.35">
      <c r="U4126" s="40"/>
      <c r="V4126" s="14"/>
      <c r="X4126" s="40"/>
      <c r="Y4126" s="14"/>
    </row>
    <row r="4127" spans="21:25" x14ac:dyDescent="0.35">
      <c r="U4127" s="40"/>
      <c r="V4127" s="14"/>
      <c r="X4127" s="40"/>
      <c r="Y4127" s="14"/>
    </row>
    <row r="4128" spans="21:25" x14ac:dyDescent="0.35">
      <c r="U4128" s="40"/>
      <c r="V4128" s="14"/>
      <c r="X4128" s="40"/>
      <c r="Y4128" s="14"/>
    </row>
    <row r="4129" spans="21:25" x14ac:dyDescent="0.35">
      <c r="U4129" s="40"/>
      <c r="V4129" s="14"/>
      <c r="X4129" s="40"/>
      <c r="Y4129" s="14"/>
    </row>
    <row r="4130" spans="21:25" x14ac:dyDescent="0.35">
      <c r="U4130" s="40"/>
      <c r="V4130" s="14"/>
      <c r="X4130" s="40"/>
      <c r="Y4130" s="14"/>
    </row>
    <row r="4131" spans="21:25" x14ac:dyDescent="0.35">
      <c r="U4131" s="40"/>
      <c r="V4131" s="14"/>
      <c r="X4131" s="40"/>
      <c r="Y4131" s="14"/>
    </row>
    <row r="4132" spans="21:25" x14ac:dyDescent="0.35">
      <c r="U4132" s="40"/>
      <c r="V4132" s="14"/>
      <c r="X4132" s="40"/>
      <c r="Y4132" s="14"/>
    </row>
    <row r="4133" spans="21:25" x14ac:dyDescent="0.35">
      <c r="U4133" s="40"/>
      <c r="V4133" s="14"/>
      <c r="X4133" s="40"/>
      <c r="Y4133" s="14"/>
    </row>
    <row r="4134" spans="21:25" x14ac:dyDescent="0.35">
      <c r="U4134" s="40"/>
      <c r="V4134" s="14"/>
      <c r="X4134" s="40"/>
      <c r="Y4134" s="14"/>
    </row>
    <row r="4135" spans="21:25" x14ac:dyDescent="0.35">
      <c r="U4135" s="40"/>
      <c r="V4135" s="14"/>
      <c r="X4135" s="40"/>
      <c r="Y4135" s="14"/>
    </row>
    <row r="4136" spans="21:25" x14ac:dyDescent="0.35">
      <c r="U4136" s="40"/>
      <c r="V4136" s="14"/>
      <c r="X4136" s="40"/>
      <c r="Y4136" s="14"/>
    </row>
    <row r="4137" spans="21:25" x14ac:dyDescent="0.35">
      <c r="U4137" s="40"/>
      <c r="V4137" s="14"/>
      <c r="X4137" s="40"/>
      <c r="Y4137" s="14"/>
    </row>
    <row r="4138" spans="21:25" x14ac:dyDescent="0.35">
      <c r="U4138" s="40"/>
      <c r="V4138" s="14"/>
      <c r="X4138" s="40"/>
      <c r="Y4138" s="14"/>
    </row>
    <row r="4139" spans="21:25" x14ac:dyDescent="0.35">
      <c r="U4139" s="40"/>
      <c r="V4139" s="14"/>
      <c r="X4139" s="40"/>
      <c r="Y4139" s="14"/>
    </row>
    <row r="4140" spans="21:25" x14ac:dyDescent="0.35">
      <c r="U4140" s="40"/>
      <c r="V4140" s="14"/>
      <c r="X4140" s="40"/>
      <c r="Y4140" s="14"/>
    </row>
    <row r="4141" spans="21:25" x14ac:dyDescent="0.35">
      <c r="U4141" s="40"/>
      <c r="V4141" s="14"/>
      <c r="X4141" s="40"/>
      <c r="Y4141" s="14"/>
    </row>
    <row r="4142" spans="21:25" x14ac:dyDescent="0.35">
      <c r="U4142" s="40"/>
      <c r="V4142" s="14"/>
      <c r="X4142" s="40"/>
      <c r="Y4142" s="14"/>
    </row>
    <row r="4143" spans="21:25" x14ac:dyDescent="0.35">
      <c r="U4143" s="40"/>
      <c r="V4143" s="14"/>
      <c r="X4143" s="40"/>
      <c r="Y4143" s="14"/>
    </row>
    <row r="4144" spans="21:25" x14ac:dyDescent="0.35">
      <c r="U4144" s="40"/>
      <c r="V4144" s="14"/>
      <c r="X4144" s="40"/>
      <c r="Y4144" s="14"/>
    </row>
    <row r="4145" spans="21:25" x14ac:dyDescent="0.35">
      <c r="U4145" s="40"/>
      <c r="V4145" s="14"/>
      <c r="X4145" s="40"/>
      <c r="Y4145" s="14"/>
    </row>
    <row r="4146" spans="21:25" x14ac:dyDescent="0.35">
      <c r="U4146" s="40"/>
      <c r="V4146" s="14"/>
      <c r="X4146" s="40"/>
      <c r="Y4146" s="14"/>
    </row>
    <row r="4147" spans="21:25" x14ac:dyDescent="0.35">
      <c r="U4147" s="40"/>
      <c r="V4147" s="14"/>
      <c r="X4147" s="40"/>
      <c r="Y4147" s="14"/>
    </row>
    <row r="4148" spans="21:25" x14ac:dyDescent="0.35">
      <c r="U4148" s="40"/>
      <c r="V4148" s="14"/>
      <c r="X4148" s="40"/>
      <c r="Y4148" s="14"/>
    </row>
    <row r="4149" spans="21:25" x14ac:dyDescent="0.35">
      <c r="U4149" s="40"/>
      <c r="V4149" s="14"/>
      <c r="X4149" s="40"/>
      <c r="Y4149" s="14"/>
    </row>
    <row r="4150" spans="21:25" x14ac:dyDescent="0.35">
      <c r="U4150" s="40"/>
      <c r="V4150" s="14"/>
      <c r="X4150" s="40"/>
      <c r="Y4150" s="14"/>
    </row>
    <row r="4151" spans="21:25" x14ac:dyDescent="0.35">
      <c r="U4151" s="40"/>
      <c r="V4151" s="14"/>
      <c r="X4151" s="40"/>
      <c r="Y4151" s="14"/>
    </row>
    <row r="4152" spans="21:25" x14ac:dyDescent="0.35">
      <c r="U4152" s="40"/>
      <c r="V4152" s="14"/>
      <c r="X4152" s="40"/>
      <c r="Y4152" s="14"/>
    </row>
    <row r="4153" spans="21:25" x14ac:dyDescent="0.35">
      <c r="U4153" s="40"/>
      <c r="V4153" s="14"/>
      <c r="X4153" s="40"/>
      <c r="Y4153" s="14"/>
    </row>
    <row r="4154" spans="21:25" x14ac:dyDescent="0.35">
      <c r="U4154" s="40"/>
      <c r="V4154" s="14"/>
      <c r="X4154" s="40"/>
      <c r="Y4154" s="14"/>
    </row>
    <row r="4155" spans="21:25" x14ac:dyDescent="0.35">
      <c r="U4155" s="40"/>
      <c r="V4155" s="14"/>
      <c r="X4155" s="40"/>
      <c r="Y4155" s="14"/>
    </row>
    <row r="4156" spans="21:25" x14ac:dyDescent="0.35">
      <c r="U4156" s="40"/>
      <c r="V4156" s="14"/>
      <c r="X4156" s="40"/>
      <c r="Y4156" s="14"/>
    </row>
    <row r="4157" spans="21:25" x14ac:dyDescent="0.35">
      <c r="U4157" s="40"/>
      <c r="V4157" s="14"/>
      <c r="X4157" s="40"/>
      <c r="Y4157" s="14"/>
    </row>
    <row r="4158" spans="21:25" x14ac:dyDescent="0.35">
      <c r="U4158" s="40"/>
      <c r="V4158" s="14"/>
      <c r="X4158" s="40"/>
      <c r="Y4158" s="14"/>
    </row>
    <row r="4159" spans="21:25" x14ac:dyDescent="0.35">
      <c r="U4159" s="40"/>
      <c r="V4159" s="14"/>
      <c r="X4159" s="40"/>
      <c r="Y4159" s="14"/>
    </row>
    <row r="4160" spans="21:25" x14ac:dyDescent="0.35">
      <c r="U4160" s="40"/>
      <c r="V4160" s="14"/>
      <c r="X4160" s="40"/>
      <c r="Y4160" s="14"/>
    </row>
    <row r="4161" spans="21:25" x14ac:dyDescent="0.35">
      <c r="U4161" s="40"/>
      <c r="V4161" s="14"/>
      <c r="X4161" s="40"/>
      <c r="Y4161" s="14"/>
    </row>
    <row r="4162" spans="21:25" x14ac:dyDescent="0.35">
      <c r="U4162" s="40"/>
      <c r="V4162" s="14"/>
      <c r="X4162" s="40"/>
      <c r="Y4162" s="14"/>
    </row>
    <row r="4163" spans="21:25" x14ac:dyDescent="0.35">
      <c r="U4163" s="40"/>
      <c r="V4163" s="14"/>
      <c r="X4163" s="40"/>
      <c r="Y4163" s="14"/>
    </row>
    <row r="4164" spans="21:25" x14ac:dyDescent="0.35">
      <c r="U4164" s="40"/>
      <c r="V4164" s="14"/>
      <c r="X4164" s="40"/>
      <c r="Y4164" s="14"/>
    </row>
    <row r="4165" spans="21:25" x14ac:dyDescent="0.35">
      <c r="U4165" s="40"/>
      <c r="V4165" s="14"/>
      <c r="X4165" s="40"/>
      <c r="Y4165" s="14"/>
    </row>
    <row r="4166" spans="21:25" x14ac:dyDescent="0.35">
      <c r="U4166" s="40"/>
      <c r="V4166" s="14"/>
      <c r="X4166" s="40"/>
      <c r="Y4166" s="14"/>
    </row>
    <row r="4167" spans="21:25" x14ac:dyDescent="0.35">
      <c r="U4167" s="40"/>
      <c r="V4167" s="14"/>
      <c r="X4167" s="40"/>
      <c r="Y4167" s="14"/>
    </row>
    <row r="4168" spans="21:25" x14ac:dyDescent="0.35">
      <c r="U4168" s="40"/>
      <c r="V4168" s="14"/>
      <c r="X4168" s="40"/>
      <c r="Y4168" s="14"/>
    </row>
    <row r="4169" spans="21:25" x14ac:dyDescent="0.35">
      <c r="U4169" s="40"/>
      <c r="V4169" s="14"/>
      <c r="X4169" s="40"/>
      <c r="Y4169" s="14"/>
    </row>
    <row r="4170" spans="21:25" x14ac:dyDescent="0.35">
      <c r="U4170" s="40"/>
      <c r="V4170" s="14"/>
      <c r="X4170" s="40"/>
      <c r="Y4170" s="14"/>
    </row>
    <row r="4171" spans="21:25" x14ac:dyDescent="0.35">
      <c r="U4171" s="40"/>
      <c r="V4171" s="14"/>
      <c r="X4171" s="40"/>
      <c r="Y4171" s="14"/>
    </row>
    <row r="4172" spans="21:25" x14ac:dyDescent="0.35">
      <c r="U4172" s="40"/>
      <c r="V4172" s="14"/>
      <c r="X4172" s="40"/>
      <c r="Y4172" s="14"/>
    </row>
    <row r="4173" spans="21:25" x14ac:dyDescent="0.35">
      <c r="U4173" s="40"/>
      <c r="V4173" s="14"/>
      <c r="X4173" s="40"/>
      <c r="Y4173" s="14"/>
    </row>
    <row r="4174" spans="21:25" x14ac:dyDescent="0.35">
      <c r="U4174" s="40"/>
      <c r="V4174" s="14"/>
      <c r="X4174" s="40"/>
      <c r="Y4174" s="14"/>
    </row>
    <row r="4175" spans="21:25" x14ac:dyDescent="0.35">
      <c r="U4175" s="40"/>
      <c r="V4175" s="14"/>
      <c r="X4175" s="40"/>
      <c r="Y4175" s="14"/>
    </row>
    <row r="4176" spans="21:25" x14ac:dyDescent="0.35">
      <c r="U4176" s="40"/>
      <c r="V4176" s="14"/>
      <c r="X4176" s="40"/>
      <c r="Y4176" s="14"/>
    </row>
    <row r="4177" spans="21:25" x14ac:dyDescent="0.35">
      <c r="U4177" s="40"/>
      <c r="V4177" s="14"/>
      <c r="X4177" s="40"/>
      <c r="Y4177" s="14"/>
    </row>
    <row r="4178" spans="21:25" x14ac:dyDescent="0.35">
      <c r="U4178" s="40"/>
      <c r="V4178" s="14"/>
      <c r="X4178" s="40"/>
      <c r="Y4178" s="14"/>
    </row>
    <row r="4179" spans="21:25" x14ac:dyDescent="0.35">
      <c r="U4179" s="40"/>
      <c r="V4179" s="14"/>
      <c r="X4179" s="40"/>
      <c r="Y4179" s="14"/>
    </row>
    <row r="4180" spans="21:25" x14ac:dyDescent="0.35">
      <c r="U4180" s="40"/>
      <c r="V4180" s="14"/>
      <c r="X4180" s="40"/>
      <c r="Y4180" s="14"/>
    </row>
    <row r="4181" spans="21:25" x14ac:dyDescent="0.35">
      <c r="U4181" s="40"/>
      <c r="V4181" s="14"/>
      <c r="X4181" s="40"/>
      <c r="Y4181" s="14"/>
    </row>
    <row r="4182" spans="21:25" x14ac:dyDescent="0.35">
      <c r="U4182" s="40"/>
      <c r="V4182" s="14"/>
      <c r="X4182" s="40"/>
      <c r="Y4182" s="14"/>
    </row>
    <row r="4183" spans="21:25" x14ac:dyDescent="0.35">
      <c r="U4183" s="40"/>
      <c r="V4183" s="14"/>
      <c r="X4183" s="40"/>
      <c r="Y4183" s="14"/>
    </row>
    <row r="4184" spans="21:25" x14ac:dyDescent="0.35">
      <c r="U4184" s="40"/>
      <c r="V4184" s="14"/>
      <c r="X4184" s="40"/>
      <c r="Y4184" s="14"/>
    </row>
    <row r="4185" spans="21:25" x14ac:dyDescent="0.35">
      <c r="U4185" s="40"/>
      <c r="V4185" s="14"/>
      <c r="X4185" s="40"/>
      <c r="Y4185" s="14"/>
    </row>
    <row r="4186" spans="21:25" x14ac:dyDescent="0.35">
      <c r="U4186" s="40"/>
      <c r="V4186" s="14"/>
      <c r="X4186" s="40"/>
      <c r="Y4186" s="14"/>
    </row>
    <row r="4187" spans="21:25" x14ac:dyDescent="0.35">
      <c r="U4187" s="40"/>
      <c r="V4187" s="14"/>
      <c r="X4187" s="40"/>
      <c r="Y4187" s="14"/>
    </row>
    <row r="4188" spans="21:25" x14ac:dyDescent="0.35">
      <c r="U4188" s="40"/>
      <c r="V4188" s="14"/>
      <c r="X4188" s="40"/>
      <c r="Y4188" s="14"/>
    </row>
    <row r="4189" spans="21:25" x14ac:dyDescent="0.35">
      <c r="U4189" s="40"/>
      <c r="V4189" s="14"/>
      <c r="X4189" s="40"/>
      <c r="Y4189" s="14"/>
    </row>
    <row r="4190" spans="21:25" x14ac:dyDescent="0.35">
      <c r="U4190" s="40"/>
      <c r="V4190" s="14"/>
      <c r="X4190" s="40"/>
      <c r="Y4190" s="14"/>
    </row>
    <row r="4191" spans="21:25" x14ac:dyDescent="0.35">
      <c r="U4191" s="40"/>
      <c r="V4191" s="14"/>
      <c r="X4191" s="40"/>
      <c r="Y4191" s="14"/>
    </row>
    <row r="4192" spans="21:25" x14ac:dyDescent="0.35">
      <c r="U4192" s="40"/>
      <c r="V4192" s="14"/>
      <c r="X4192" s="40"/>
      <c r="Y4192" s="14"/>
    </row>
    <row r="4193" spans="21:25" x14ac:dyDescent="0.35">
      <c r="U4193" s="40"/>
      <c r="V4193" s="14"/>
      <c r="X4193" s="40"/>
      <c r="Y4193" s="14"/>
    </row>
    <row r="4194" spans="21:25" x14ac:dyDescent="0.35">
      <c r="U4194" s="40"/>
      <c r="V4194" s="14"/>
      <c r="X4194" s="40"/>
      <c r="Y4194" s="14"/>
    </row>
    <row r="4195" spans="21:25" x14ac:dyDescent="0.35">
      <c r="U4195" s="40"/>
      <c r="V4195" s="14"/>
      <c r="X4195" s="40"/>
      <c r="Y4195" s="14"/>
    </row>
    <row r="4196" spans="21:25" x14ac:dyDescent="0.35">
      <c r="U4196" s="40"/>
      <c r="V4196" s="14"/>
      <c r="X4196" s="40"/>
      <c r="Y4196" s="14"/>
    </row>
    <row r="4197" spans="21:25" x14ac:dyDescent="0.35">
      <c r="U4197" s="40"/>
      <c r="V4197" s="14"/>
      <c r="X4197" s="40"/>
      <c r="Y4197" s="14"/>
    </row>
    <row r="4198" spans="21:25" x14ac:dyDescent="0.35">
      <c r="U4198" s="40"/>
      <c r="V4198" s="14"/>
      <c r="X4198" s="40"/>
      <c r="Y4198" s="14"/>
    </row>
    <row r="4199" spans="21:25" x14ac:dyDescent="0.35">
      <c r="U4199" s="40"/>
      <c r="V4199" s="14"/>
      <c r="X4199" s="40"/>
      <c r="Y4199" s="14"/>
    </row>
    <row r="4200" spans="21:25" x14ac:dyDescent="0.35">
      <c r="U4200" s="40"/>
      <c r="V4200" s="14"/>
      <c r="X4200" s="40"/>
      <c r="Y4200" s="14"/>
    </row>
    <row r="4201" spans="21:25" x14ac:dyDescent="0.35">
      <c r="U4201" s="40"/>
      <c r="V4201" s="14"/>
      <c r="X4201" s="40"/>
      <c r="Y4201" s="14"/>
    </row>
    <row r="4202" spans="21:25" x14ac:dyDescent="0.35">
      <c r="U4202" s="40"/>
      <c r="V4202" s="14"/>
      <c r="X4202" s="40"/>
      <c r="Y4202" s="14"/>
    </row>
    <row r="4203" spans="21:25" x14ac:dyDescent="0.35">
      <c r="U4203" s="40"/>
      <c r="V4203" s="14"/>
      <c r="X4203" s="40"/>
      <c r="Y4203" s="14"/>
    </row>
    <row r="4204" spans="21:25" x14ac:dyDescent="0.35">
      <c r="U4204" s="40"/>
      <c r="V4204" s="14"/>
      <c r="X4204" s="40"/>
      <c r="Y4204" s="14"/>
    </row>
    <row r="4205" spans="21:25" x14ac:dyDescent="0.35">
      <c r="U4205" s="40"/>
      <c r="V4205" s="14"/>
      <c r="X4205" s="40"/>
      <c r="Y4205" s="14"/>
    </row>
    <row r="4206" spans="21:25" x14ac:dyDescent="0.35">
      <c r="U4206" s="40"/>
      <c r="V4206" s="14"/>
      <c r="X4206" s="40"/>
      <c r="Y4206" s="14"/>
    </row>
    <row r="4207" spans="21:25" x14ac:dyDescent="0.35">
      <c r="U4207" s="40"/>
      <c r="V4207" s="14"/>
      <c r="X4207" s="40"/>
      <c r="Y4207" s="14"/>
    </row>
    <row r="4208" spans="21:25" x14ac:dyDescent="0.35">
      <c r="U4208" s="40"/>
      <c r="V4208" s="14"/>
      <c r="X4208" s="40"/>
      <c r="Y4208" s="14"/>
    </row>
    <row r="4209" spans="21:25" x14ac:dyDescent="0.35">
      <c r="U4209" s="40"/>
      <c r="V4209" s="14"/>
      <c r="X4209" s="40"/>
      <c r="Y4209" s="14"/>
    </row>
    <row r="4210" spans="21:25" x14ac:dyDescent="0.35">
      <c r="U4210" s="40"/>
      <c r="V4210" s="14"/>
      <c r="X4210" s="40"/>
      <c r="Y4210" s="14"/>
    </row>
    <row r="4211" spans="21:25" x14ac:dyDescent="0.35">
      <c r="U4211" s="40"/>
      <c r="V4211" s="14"/>
      <c r="X4211" s="40"/>
      <c r="Y4211" s="14"/>
    </row>
    <row r="4212" spans="21:25" x14ac:dyDescent="0.35">
      <c r="U4212" s="40"/>
      <c r="V4212" s="14"/>
      <c r="X4212" s="40"/>
      <c r="Y4212" s="14"/>
    </row>
    <row r="4213" spans="21:25" x14ac:dyDescent="0.35">
      <c r="U4213" s="40"/>
      <c r="V4213" s="14"/>
      <c r="X4213" s="40"/>
      <c r="Y4213" s="14"/>
    </row>
    <row r="4214" spans="21:25" x14ac:dyDescent="0.35">
      <c r="U4214" s="40"/>
      <c r="V4214" s="14"/>
      <c r="X4214" s="40"/>
      <c r="Y4214" s="14"/>
    </row>
    <row r="4215" spans="21:25" x14ac:dyDescent="0.35">
      <c r="U4215" s="40"/>
      <c r="V4215" s="14"/>
      <c r="X4215" s="40"/>
      <c r="Y4215" s="14"/>
    </row>
    <row r="4216" spans="21:25" x14ac:dyDescent="0.35">
      <c r="U4216" s="40"/>
      <c r="V4216" s="14"/>
      <c r="X4216" s="40"/>
      <c r="Y4216" s="14"/>
    </row>
    <row r="4217" spans="21:25" x14ac:dyDescent="0.35">
      <c r="U4217" s="40"/>
      <c r="V4217" s="14"/>
      <c r="X4217" s="40"/>
      <c r="Y4217" s="14"/>
    </row>
    <row r="4218" spans="21:25" x14ac:dyDescent="0.35">
      <c r="U4218" s="40"/>
      <c r="V4218" s="14"/>
      <c r="X4218" s="40"/>
      <c r="Y4218" s="14"/>
    </row>
    <row r="4219" spans="21:25" x14ac:dyDescent="0.35">
      <c r="U4219" s="40"/>
      <c r="V4219" s="14"/>
      <c r="X4219" s="40"/>
      <c r="Y4219" s="14"/>
    </row>
    <row r="4220" spans="21:25" x14ac:dyDescent="0.35">
      <c r="U4220" s="40"/>
      <c r="V4220" s="14"/>
      <c r="X4220" s="40"/>
      <c r="Y4220" s="14"/>
    </row>
    <row r="4221" spans="21:25" x14ac:dyDescent="0.35">
      <c r="U4221" s="40"/>
      <c r="V4221" s="14"/>
      <c r="X4221" s="40"/>
      <c r="Y4221" s="14"/>
    </row>
    <row r="4222" spans="21:25" x14ac:dyDescent="0.35">
      <c r="U4222" s="40"/>
      <c r="V4222" s="14"/>
      <c r="X4222" s="40"/>
      <c r="Y4222" s="14"/>
    </row>
    <row r="4223" spans="21:25" x14ac:dyDescent="0.35">
      <c r="U4223" s="40"/>
      <c r="V4223" s="14"/>
      <c r="X4223" s="40"/>
      <c r="Y4223" s="14"/>
    </row>
    <row r="4224" spans="21:25" x14ac:dyDescent="0.35">
      <c r="U4224" s="40"/>
      <c r="V4224" s="14"/>
      <c r="X4224" s="40"/>
      <c r="Y4224" s="14"/>
    </row>
    <row r="4225" spans="21:25" x14ac:dyDescent="0.35">
      <c r="U4225" s="40"/>
      <c r="V4225" s="14"/>
      <c r="X4225" s="40"/>
      <c r="Y4225" s="14"/>
    </row>
    <row r="4226" spans="21:25" x14ac:dyDescent="0.35">
      <c r="U4226" s="40"/>
      <c r="V4226" s="14"/>
      <c r="X4226" s="40"/>
      <c r="Y4226" s="14"/>
    </row>
    <row r="4227" spans="21:25" x14ac:dyDescent="0.35">
      <c r="U4227" s="40"/>
      <c r="V4227" s="14"/>
      <c r="X4227" s="40"/>
      <c r="Y4227" s="14"/>
    </row>
    <row r="4228" spans="21:25" x14ac:dyDescent="0.35">
      <c r="U4228" s="40"/>
      <c r="V4228" s="14"/>
      <c r="X4228" s="40"/>
      <c r="Y4228" s="14"/>
    </row>
    <row r="4229" spans="21:25" x14ac:dyDescent="0.35">
      <c r="U4229" s="40"/>
      <c r="V4229" s="14"/>
      <c r="X4229" s="40"/>
      <c r="Y4229" s="14"/>
    </row>
    <row r="4230" spans="21:25" x14ac:dyDescent="0.35">
      <c r="U4230" s="40"/>
      <c r="V4230" s="14"/>
      <c r="X4230" s="40"/>
      <c r="Y4230" s="14"/>
    </row>
    <row r="4231" spans="21:25" x14ac:dyDescent="0.35">
      <c r="U4231" s="40"/>
      <c r="V4231" s="14"/>
      <c r="X4231" s="40"/>
      <c r="Y4231" s="14"/>
    </row>
    <row r="4232" spans="21:25" x14ac:dyDescent="0.35">
      <c r="U4232" s="40"/>
      <c r="V4232" s="14"/>
      <c r="X4232" s="40"/>
      <c r="Y4232" s="14"/>
    </row>
    <row r="4233" spans="21:25" x14ac:dyDescent="0.35">
      <c r="U4233" s="40"/>
      <c r="V4233" s="14"/>
      <c r="X4233" s="40"/>
      <c r="Y4233" s="14"/>
    </row>
    <row r="4234" spans="21:25" x14ac:dyDescent="0.35">
      <c r="U4234" s="40"/>
      <c r="V4234" s="14"/>
      <c r="X4234" s="40"/>
      <c r="Y4234" s="14"/>
    </row>
    <row r="4235" spans="21:25" x14ac:dyDescent="0.35">
      <c r="U4235" s="40"/>
      <c r="V4235" s="14"/>
      <c r="X4235" s="40"/>
      <c r="Y4235" s="14"/>
    </row>
    <row r="4236" spans="21:25" x14ac:dyDescent="0.35">
      <c r="U4236" s="40"/>
      <c r="V4236" s="14"/>
      <c r="X4236" s="40"/>
      <c r="Y4236" s="14"/>
    </row>
    <row r="4237" spans="21:25" x14ac:dyDescent="0.35">
      <c r="U4237" s="40"/>
      <c r="V4237" s="14"/>
      <c r="X4237" s="40"/>
      <c r="Y4237" s="14"/>
    </row>
    <row r="4238" spans="21:25" x14ac:dyDescent="0.35">
      <c r="U4238" s="40"/>
      <c r="V4238" s="14"/>
      <c r="X4238" s="40"/>
      <c r="Y4238" s="14"/>
    </row>
    <row r="4239" spans="21:25" x14ac:dyDescent="0.35">
      <c r="U4239" s="40"/>
      <c r="V4239" s="14"/>
      <c r="X4239" s="40"/>
      <c r="Y4239" s="14"/>
    </row>
    <row r="4240" spans="21:25" x14ac:dyDescent="0.35">
      <c r="X4240" s="40"/>
      <c r="Y4240" s="14"/>
    </row>
    <row r="4241" spans="24:25" x14ac:dyDescent="0.35">
      <c r="X4241" s="40"/>
      <c r="Y4241" s="14"/>
    </row>
    <row r="4242" spans="24:25" x14ac:dyDescent="0.35">
      <c r="X4242" s="40"/>
      <c r="Y4242" s="14"/>
    </row>
    <row r="4243" spans="24:25" x14ac:dyDescent="0.35">
      <c r="X4243" s="40"/>
      <c r="Y4243" s="14"/>
    </row>
    <row r="4244" spans="24:25" x14ac:dyDescent="0.35">
      <c r="X4244" s="40"/>
      <c r="Y4244" s="14"/>
    </row>
    <row r="4245" spans="24:25" x14ac:dyDescent="0.35">
      <c r="X4245" s="40"/>
      <c r="Y4245" s="14"/>
    </row>
    <row r="4246" spans="24:25" x14ac:dyDescent="0.35">
      <c r="X4246" s="40"/>
      <c r="Y4246" s="14"/>
    </row>
    <row r="4247" spans="24:25" x14ac:dyDescent="0.35">
      <c r="X4247" s="40"/>
      <c r="Y4247" s="14"/>
    </row>
    <row r="4248" spans="24:25" x14ac:dyDescent="0.35">
      <c r="X4248" s="40"/>
      <c r="Y4248" s="14"/>
    </row>
    <row r="4249" spans="24:25" x14ac:dyDescent="0.35">
      <c r="X4249" s="40"/>
      <c r="Y4249" s="14"/>
    </row>
    <row r="4250" spans="24:25" x14ac:dyDescent="0.35">
      <c r="X4250" s="40"/>
      <c r="Y4250" s="14"/>
    </row>
    <row r="4251" spans="24:25" x14ac:dyDescent="0.35">
      <c r="X4251" s="40"/>
      <c r="Y4251" s="14"/>
    </row>
    <row r="4252" spans="24:25" x14ac:dyDescent="0.35">
      <c r="X4252" s="40"/>
      <c r="Y4252" s="14"/>
    </row>
    <row r="4253" spans="24:25" x14ac:dyDescent="0.35">
      <c r="X4253" s="40"/>
      <c r="Y4253" s="14"/>
    </row>
    <row r="4254" spans="24:25" x14ac:dyDescent="0.35">
      <c r="X4254" s="40"/>
      <c r="Y4254" s="14"/>
    </row>
    <row r="4255" spans="24:25" x14ac:dyDescent="0.35">
      <c r="X4255" s="40"/>
      <c r="Y4255" s="14"/>
    </row>
    <row r="4256" spans="24:25" x14ac:dyDescent="0.35">
      <c r="X4256" s="40"/>
      <c r="Y4256" s="14"/>
    </row>
    <row r="4257" spans="24:25" x14ac:dyDescent="0.35">
      <c r="X4257" s="40"/>
      <c r="Y4257" s="14"/>
    </row>
    <row r="4258" spans="24:25" x14ac:dyDescent="0.35">
      <c r="X4258" s="40"/>
      <c r="Y4258" s="14"/>
    </row>
    <row r="4259" spans="24:25" x14ac:dyDescent="0.35">
      <c r="X4259" s="40"/>
      <c r="Y4259" s="14"/>
    </row>
    <row r="4260" spans="24:25" x14ac:dyDescent="0.35">
      <c r="X4260" s="40"/>
      <c r="Y4260" s="14"/>
    </row>
    <row r="4261" spans="24:25" x14ac:dyDescent="0.35">
      <c r="X4261" s="40"/>
      <c r="Y4261" s="14"/>
    </row>
    <row r="4262" spans="24:25" x14ac:dyDescent="0.35">
      <c r="X4262" s="40"/>
      <c r="Y4262" s="14"/>
    </row>
    <row r="4263" spans="24:25" x14ac:dyDescent="0.35">
      <c r="X4263" s="40"/>
      <c r="Y4263" s="14"/>
    </row>
    <row r="4264" spans="24:25" x14ac:dyDescent="0.35">
      <c r="X4264" s="40"/>
      <c r="Y4264" s="14"/>
    </row>
    <row r="4265" spans="24:25" x14ac:dyDescent="0.35">
      <c r="X4265" s="40"/>
      <c r="Y4265" s="14"/>
    </row>
    <row r="4266" spans="24:25" x14ac:dyDescent="0.35">
      <c r="X4266" s="40"/>
      <c r="Y4266" s="14"/>
    </row>
    <row r="4267" spans="24:25" x14ac:dyDescent="0.35">
      <c r="X4267" s="40"/>
      <c r="Y4267" s="14"/>
    </row>
    <row r="4268" spans="24:25" x14ac:dyDescent="0.35">
      <c r="X4268" s="40"/>
      <c r="Y4268" s="14"/>
    </row>
    <row r="4269" spans="24:25" x14ac:dyDescent="0.35">
      <c r="X4269" s="40"/>
      <c r="Y4269" s="14"/>
    </row>
    <row r="4270" spans="24:25" x14ac:dyDescent="0.35">
      <c r="X4270" s="40"/>
      <c r="Y4270" s="14"/>
    </row>
    <row r="4271" spans="24:25" x14ac:dyDescent="0.35">
      <c r="X4271" s="40"/>
      <c r="Y4271" s="14"/>
    </row>
    <row r="4272" spans="24:25" x14ac:dyDescent="0.35">
      <c r="X4272" s="40"/>
      <c r="Y4272" s="14"/>
    </row>
    <row r="4273" spans="24:25" x14ac:dyDescent="0.35">
      <c r="X4273" s="40"/>
      <c r="Y4273" s="14"/>
    </row>
    <row r="4274" spans="24:25" x14ac:dyDescent="0.35">
      <c r="X4274" s="40"/>
      <c r="Y4274" s="14"/>
    </row>
    <row r="4275" spans="24:25" x14ac:dyDescent="0.35">
      <c r="X4275" s="40"/>
      <c r="Y4275" s="14"/>
    </row>
    <row r="4276" spans="24:25" x14ac:dyDescent="0.35">
      <c r="X4276" s="40"/>
      <c r="Y4276" s="14"/>
    </row>
    <row r="4277" spans="24:25" x14ac:dyDescent="0.35">
      <c r="X4277" s="40"/>
      <c r="Y4277" s="14"/>
    </row>
    <row r="4278" spans="24:25" x14ac:dyDescent="0.35">
      <c r="X4278" s="40"/>
      <c r="Y4278" s="14"/>
    </row>
    <row r="4279" spans="24:25" x14ac:dyDescent="0.35">
      <c r="X4279" s="40"/>
      <c r="Y4279" s="14"/>
    </row>
    <row r="4280" spans="24:25" x14ac:dyDescent="0.35">
      <c r="X4280" s="40"/>
      <c r="Y4280" s="14"/>
    </row>
    <row r="4281" spans="24:25" x14ac:dyDescent="0.35">
      <c r="X4281" s="40"/>
      <c r="Y4281" s="14"/>
    </row>
    <row r="4282" spans="24:25" x14ac:dyDescent="0.35">
      <c r="X4282" s="40"/>
      <c r="Y4282" s="14"/>
    </row>
    <row r="4283" spans="24:25" x14ac:dyDescent="0.35">
      <c r="X4283" s="40"/>
      <c r="Y4283" s="14"/>
    </row>
    <row r="4284" spans="24:25" x14ac:dyDescent="0.35">
      <c r="X4284" s="40"/>
      <c r="Y4284" s="14"/>
    </row>
    <row r="4285" spans="24:25" x14ac:dyDescent="0.35">
      <c r="X4285" s="40"/>
      <c r="Y4285" s="14"/>
    </row>
    <row r="4286" spans="24:25" x14ac:dyDescent="0.35">
      <c r="X4286" s="40"/>
      <c r="Y4286" s="14"/>
    </row>
    <row r="4287" spans="24:25" x14ac:dyDescent="0.35">
      <c r="X4287" s="40"/>
      <c r="Y4287" s="14"/>
    </row>
    <row r="4288" spans="24:25" x14ac:dyDescent="0.35">
      <c r="X4288" s="40"/>
      <c r="Y4288" s="14"/>
    </row>
    <row r="4289" spans="24:25" x14ac:dyDescent="0.35">
      <c r="X4289" s="40"/>
      <c r="Y4289" s="14"/>
    </row>
    <row r="4290" spans="24:25" x14ac:dyDescent="0.35">
      <c r="X4290" s="40"/>
      <c r="Y4290" s="14"/>
    </row>
    <row r="4291" spans="24:25" x14ac:dyDescent="0.35">
      <c r="X4291" s="40"/>
      <c r="Y4291" s="14"/>
    </row>
    <row r="4292" spans="24:25" x14ac:dyDescent="0.35">
      <c r="X4292" s="40"/>
      <c r="Y4292" s="14"/>
    </row>
    <row r="4293" spans="24:25" x14ac:dyDescent="0.35">
      <c r="X4293" s="40"/>
      <c r="Y4293" s="14"/>
    </row>
    <row r="4294" spans="24:25" x14ac:dyDescent="0.35">
      <c r="X4294" s="40"/>
      <c r="Y4294" s="14"/>
    </row>
    <row r="4295" spans="24:25" x14ac:dyDescent="0.35">
      <c r="X4295" s="40"/>
      <c r="Y4295" s="14"/>
    </row>
    <row r="4296" spans="24:25" x14ac:dyDescent="0.35">
      <c r="X4296" s="40"/>
      <c r="Y4296" s="14"/>
    </row>
    <row r="4297" spans="24:25" x14ac:dyDescent="0.35">
      <c r="X4297" s="40"/>
      <c r="Y4297" s="14"/>
    </row>
    <row r="4298" spans="24:25" x14ac:dyDescent="0.35">
      <c r="X4298" s="40"/>
      <c r="Y4298" s="14"/>
    </row>
    <row r="4299" spans="24:25" x14ac:dyDescent="0.35">
      <c r="X4299" s="40"/>
      <c r="Y4299" s="14"/>
    </row>
    <row r="4300" spans="24:25" x14ac:dyDescent="0.35">
      <c r="X4300" s="40"/>
      <c r="Y4300" s="14"/>
    </row>
    <row r="4301" spans="24:25" x14ac:dyDescent="0.35">
      <c r="X4301" s="40"/>
      <c r="Y4301" s="14"/>
    </row>
    <row r="4302" spans="24:25" x14ac:dyDescent="0.35">
      <c r="X4302" s="40"/>
      <c r="Y4302" s="14"/>
    </row>
    <row r="4303" spans="24:25" x14ac:dyDescent="0.35">
      <c r="X4303" s="40"/>
      <c r="Y4303" s="14"/>
    </row>
    <row r="4304" spans="24:25" x14ac:dyDescent="0.35">
      <c r="X4304" s="40"/>
      <c r="Y4304" s="14"/>
    </row>
    <row r="4305" spans="24:25" x14ac:dyDescent="0.35">
      <c r="X4305" s="40"/>
      <c r="Y4305" s="14"/>
    </row>
    <row r="4306" spans="24:25" x14ac:dyDescent="0.35">
      <c r="X4306" s="40"/>
      <c r="Y4306" s="14"/>
    </row>
    <row r="4307" spans="24:25" x14ac:dyDescent="0.35">
      <c r="X4307" s="40"/>
      <c r="Y4307" s="14"/>
    </row>
    <row r="4308" spans="24:25" x14ac:dyDescent="0.35">
      <c r="X4308" s="40"/>
      <c r="Y4308" s="14"/>
    </row>
    <row r="4309" spans="24:25" x14ac:dyDescent="0.35">
      <c r="X4309" s="40"/>
      <c r="Y4309" s="14"/>
    </row>
    <row r="4310" spans="24:25" x14ac:dyDescent="0.35">
      <c r="X4310" s="40"/>
      <c r="Y4310" s="14"/>
    </row>
    <row r="4311" spans="24:25" x14ac:dyDescent="0.35">
      <c r="X4311" s="40"/>
      <c r="Y4311" s="14"/>
    </row>
    <row r="4312" spans="24:25" x14ac:dyDescent="0.35">
      <c r="X4312" s="40"/>
      <c r="Y4312" s="14"/>
    </row>
    <row r="4313" spans="24:25" x14ac:dyDescent="0.35">
      <c r="X4313" s="40"/>
      <c r="Y4313" s="14"/>
    </row>
    <row r="4314" spans="24:25" x14ac:dyDescent="0.35">
      <c r="X4314" s="40"/>
      <c r="Y4314" s="14"/>
    </row>
    <row r="4315" spans="24:25" x14ac:dyDescent="0.35">
      <c r="X4315" s="40"/>
      <c r="Y4315" s="14"/>
    </row>
    <row r="4316" spans="24:25" x14ac:dyDescent="0.35">
      <c r="X4316" s="40"/>
      <c r="Y4316" s="14"/>
    </row>
    <row r="4317" spans="24:25" x14ac:dyDescent="0.35">
      <c r="X4317" s="40"/>
      <c r="Y4317" s="14"/>
    </row>
    <row r="4318" spans="24:25" x14ac:dyDescent="0.35">
      <c r="X4318" s="40"/>
      <c r="Y4318" s="14"/>
    </row>
    <row r="4319" spans="24:25" x14ac:dyDescent="0.35">
      <c r="X4319" s="40"/>
      <c r="Y4319" s="14"/>
    </row>
    <row r="4320" spans="24:25" x14ac:dyDescent="0.35">
      <c r="X4320" s="40"/>
      <c r="Y4320" s="14"/>
    </row>
    <row r="4321" spans="24:25" x14ac:dyDescent="0.35">
      <c r="X4321" s="40"/>
      <c r="Y4321" s="14"/>
    </row>
    <row r="4322" spans="24:25" x14ac:dyDescent="0.35">
      <c r="X4322" s="40"/>
      <c r="Y4322" s="14"/>
    </row>
    <row r="4323" spans="24:25" x14ac:dyDescent="0.35">
      <c r="X4323" s="40"/>
      <c r="Y4323" s="14"/>
    </row>
    <row r="4324" spans="24:25" x14ac:dyDescent="0.35">
      <c r="X4324" s="40"/>
      <c r="Y4324" s="14"/>
    </row>
    <row r="4325" spans="24:25" x14ac:dyDescent="0.35">
      <c r="X4325" s="40"/>
      <c r="Y4325" s="14"/>
    </row>
    <row r="4326" spans="24:25" x14ac:dyDescent="0.35">
      <c r="X4326" s="40"/>
      <c r="Y4326" s="14"/>
    </row>
    <row r="4327" spans="24:25" x14ac:dyDescent="0.35">
      <c r="X4327" s="40"/>
      <c r="Y4327" s="14"/>
    </row>
    <row r="4328" spans="24:25" x14ac:dyDescent="0.35">
      <c r="X4328" s="40"/>
      <c r="Y4328" s="14"/>
    </row>
    <row r="4329" spans="24:25" x14ac:dyDescent="0.35">
      <c r="X4329" s="40"/>
      <c r="Y4329" s="14"/>
    </row>
    <row r="4330" spans="24:25" x14ac:dyDescent="0.35">
      <c r="X4330" s="40"/>
      <c r="Y4330" s="14"/>
    </row>
    <row r="4331" spans="24:25" x14ac:dyDescent="0.35">
      <c r="X4331" s="40"/>
      <c r="Y4331" s="14"/>
    </row>
    <row r="4332" spans="24:25" x14ac:dyDescent="0.35">
      <c r="X4332" s="40"/>
      <c r="Y4332" s="14"/>
    </row>
    <row r="4333" spans="24:25" x14ac:dyDescent="0.35">
      <c r="X4333" s="40"/>
      <c r="Y4333" s="14"/>
    </row>
    <row r="4334" spans="24:25" x14ac:dyDescent="0.35">
      <c r="X4334" s="40"/>
      <c r="Y4334" s="14"/>
    </row>
    <row r="4335" spans="24:25" x14ac:dyDescent="0.35">
      <c r="X4335" s="40"/>
      <c r="Y4335" s="14"/>
    </row>
    <row r="4336" spans="24:25" x14ac:dyDescent="0.35">
      <c r="X4336" s="40"/>
      <c r="Y4336" s="14"/>
    </row>
    <row r="4337" spans="24:25" x14ac:dyDescent="0.35">
      <c r="X4337" s="40"/>
      <c r="Y4337" s="14"/>
    </row>
    <row r="4338" spans="24:25" x14ac:dyDescent="0.35">
      <c r="X4338" s="40"/>
      <c r="Y4338" s="14"/>
    </row>
    <row r="4339" spans="24:25" x14ac:dyDescent="0.35">
      <c r="X4339" s="40"/>
      <c r="Y4339" s="14"/>
    </row>
    <row r="4340" spans="24:25" x14ac:dyDescent="0.35">
      <c r="X4340" s="40"/>
      <c r="Y4340" s="14"/>
    </row>
    <row r="4341" spans="24:25" x14ac:dyDescent="0.35">
      <c r="X4341" s="40"/>
      <c r="Y4341" s="14"/>
    </row>
    <row r="4342" spans="24:25" x14ac:dyDescent="0.35">
      <c r="X4342" s="40"/>
      <c r="Y4342" s="14"/>
    </row>
    <row r="4343" spans="24:25" x14ac:dyDescent="0.35">
      <c r="X4343" s="40"/>
      <c r="Y4343" s="14"/>
    </row>
    <row r="4344" spans="24:25" x14ac:dyDescent="0.35">
      <c r="X4344" s="40"/>
      <c r="Y4344" s="14"/>
    </row>
    <row r="4345" spans="24:25" x14ac:dyDescent="0.35">
      <c r="X4345" s="40"/>
      <c r="Y4345" s="14"/>
    </row>
    <row r="4346" spans="24:25" x14ac:dyDescent="0.35">
      <c r="X4346" s="40"/>
      <c r="Y4346" s="14"/>
    </row>
    <row r="4347" spans="24:25" x14ac:dyDescent="0.35">
      <c r="X4347" s="40"/>
      <c r="Y4347" s="14"/>
    </row>
    <row r="4348" spans="24:25" x14ac:dyDescent="0.35">
      <c r="X4348" s="40"/>
      <c r="Y4348" s="14"/>
    </row>
    <row r="4349" spans="24:25" x14ac:dyDescent="0.35">
      <c r="X4349" s="40"/>
      <c r="Y4349" s="14"/>
    </row>
    <row r="4350" spans="24:25" x14ac:dyDescent="0.35">
      <c r="X4350" s="40"/>
      <c r="Y4350" s="14"/>
    </row>
    <row r="4351" spans="24:25" x14ac:dyDescent="0.35">
      <c r="X4351" s="40"/>
      <c r="Y4351" s="14"/>
    </row>
    <row r="4352" spans="24:25" x14ac:dyDescent="0.35">
      <c r="X4352" s="40"/>
      <c r="Y4352" s="14"/>
    </row>
    <row r="4353" spans="24:25" x14ac:dyDescent="0.35">
      <c r="X4353" s="40"/>
      <c r="Y4353" s="14"/>
    </row>
    <row r="4354" spans="24:25" x14ac:dyDescent="0.35">
      <c r="X4354" s="40"/>
      <c r="Y4354" s="14"/>
    </row>
    <row r="4355" spans="24:25" x14ac:dyDescent="0.35">
      <c r="X4355" s="40"/>
      <c r="Y4355" s="14"/>
    </row>
    <row r="4356" spans="24:25" x14ac:dyDescent="0.35">
      <c r="X4356" s="40"/>
      <c r="Y4356" s="14"/>
    </row>
    <row r="4357" spans="24:25" x14ac:dyDescent="0.35">
      <c r="X4357" s="40"/>
      <c r="Y4357" s="14"/>
    </row>
    <row r="4358" spans="24:25" x14ac:dyDescent="0.35">
      <c r="X4358" s="40"/>
      <c r="Y4358" s="14"/>
    </row>
    <row r="4359" spans="24:25" x14ac:dyDescent="0.35">
      <c r="X4359" s="40"/>
      <c r="Y4359" s="14"/>
    </row>
    <row r="4360" spans="24:25" x14ac:dyDescent="0.35">
      <c r="X4360" s="40"/>
      <c r="Y4360" s="14"/>
    </row>
    <row r="4361" spans="24:25" x14ac:dyDescent="0.35">
      <c r="X4361" s="40"/>
      <c r="Y4361" s="14"/>
    </row>
    <row r="4362" spans="24:25" x14ac:dyDescent="0.35">
      <c r="X4362" s="40"/>
      <c r="Y4362" s="14"/>
    </row>
    <row r="4363" spans="24:25" x14ac:dyDescent="0.35">
      <c r="X4363" s="40"/>
      <c r="Y4363" s="14"/>
    </row>
    <row r="4364" spans="24:25" x14ac:dyDescent="0.35">
      <c r="X4364" s="40"/>
      <c r="Y4364" s="14"/>
    </row>
    <row r="4365" spans="24:25" x14ac:dyDescent="0.35">
      <c r="X4365" s="40"/>
      <c r="Y4365" s="14"/>
    </row>
    <row r="4366" spans="24:25" x14ac:dyDescent="0.35">
      <c r="X4366" s="40"/>
      <c r="Y4366" s="14"/>
    </row>
    <row r="4367" spans="24:25" x14ac:dyDescent="0.35">
      <c r="X4367" s="40"/>
      <c r="Y4367" s="14"/>
    </row>
    <row r="4368" spans="24:25" x14ac:dyDescent="0.35">
      <c r="X4368" s="40"/>
      <c r="Y4368" s="14"/>
    </row>
    <row r="4369" spans="24:25" x14ac:dyDescent="0.35">
      <c r="X4369" s="40"/>
      <c r="Y4369" s="14"/>
    </row>
    <row r="4370" spans="24:25" x14ac:dyDescent="0.35">
      <c r="X4370" s="40"/>
      <c r="Y4370" s="14"/>
    </row>
    <row r="4371" spans="24:25" x14ac:dyDescent="0.35">
      <c r="X4371" s="40"/>
      <c r="Y4371" s="14"/>
    </row>
    <row r="4372" spans="24:25" x14ac:dyDescent="0.35">
      <c r="X4372" s="40"/>
      <c r="Y4372" s="14"/>
    </row>
    <row r="4373" spans="24:25" x14ac:dyDescent="0.35">
      <c r="X4373" s="40"/>
      <c r="Y4373" s="14"/>
    </row>
    <row r="4374" spans="24:25" x14ac:dyDescent="0.35">
      <c r="X4374" s="40"/>
      <c r="Y4374" s="14"/>
    </row>
    <row r="4375" spans="24:25" x14ac:dyDescent="0.35">
      <c r="X4375" s="40"/>
      <c r="Y4375" s="14"/>
    </row>
    <row r="4376" spans="24:25" x14ac:dyDescent="0.35">
      <c r="X4376" s="40"/>
      <c r="Y4376" s="14"/>
    </row>
    <row r="4377" spans="24:25" x14ac:dyDescent="0.35">
      <c r="X4377" s="40"/>
      <c r="Y4377" s="14"/>
    </row>
    <row r="4378" spans="24:25" x14ac:dyDescent="0.35">
      <c r="X4378" s="40"/>
      <c r="Y4378" s="14"/>
    </row>
    <row r="4379" spans="24:25" x14ac:dyDescent="0.35">
      <c r="X4379" s="40"/>
      <c r="Y4379" s="14"/>
    </row>
    <row r="4380" spans="24:25" x14ac:dyDescent="0.35">
      <c r="X4380" s="40"/>
      <c r="Y4380" s="14"/>
    </row>
    <row r="4381" spans="24:25" x14ac:dyDescent="0.35">
      <c r="X4381" s="40"/>
      <c r="Y4381" s="14"/>
    </row>
    <row r="4382" spans="24:25" x14ac:dyDescent="0.35">
      <c r="X4382" s="40"/>
      <c r="Y4382" s="14"/>
    </row>
    <row r="4383" spans="24:25" x14ac:dyDescent="0.35">
      <c r="X4383" s="40"/>
      <c r="Y4383" s="14"/>
    </row>
    <row r="4384" spans="24:25" x14ac:dyDescent="0.35">
      <c r="X4384" s="40"/>
      <c r="Y4384" s="14"/>
    </row>
    <row r="4385" spans="24:25" x14ac:dyDescent="0.35">
      <c r="X4385" s="40"/>
      <c r="Y4385" s="14"/>
    </row>
    <row r="4386" spans="24:25" x14ac:dyDescent="0.35">
      <c r="X4386" s="40"/>
      <c r="Y4386" s="14"/>
    </row>
    <row r="4387" spans="24:25" x14ac:dyDescent="0.35">
      <c r="X4387" s="40"/>
      <c r="Y4387" s="14"/>
    </row>
    <row r="4388" spans="24:25" x14ac:dyDescent="0.35">
      <c r="X4388" s="40"/>
      <c r="Y4388" s="14"/>
    </row>
    <row r="4389" spans="24:25" x14ac:dyDescent="0.35">
      <c r="X4389" s="40"/>
      <c r="Y4389" s="14"/>
    </row>
    <row r="4390" spans="24:25" x14ac:dyDescent="0.35">
      <c r="X4390" s="40"/>
      <c r="Y4390" s="14"/>
    </row>
    <row r="4391" spans="24:25" x14ac:dyDescent="0.35">
      <c r="X4391" s="40"/>
      <c r="Y4391" s="14"/>
    </row>
    <row r="4392" spans="24:25" x14ac:dyDescent="0.35">
      <c r="X4392" s="40"/>
      <c r="Y4392" s="14"/>
    </row>
    <row r="4393" spans="24:25" x14ac:dyDescent="0.35">
      <c r="X4393" s="40"/>
      <c r="Y4393" s="14"/>
    </row>
    <row r="4394" spans="24:25" x14ac:dyDescent="0.35">
      <c r="X4394" s="40"/>
      <c r="Y4394" s="14"/>
    </row>
    <row r="4395" spans="24:25" x14ac:dyDescent="0.35">
      <c r="X4395" s="40"/>
      <c r="Y4395" s="14"/>
    </row>
    <row r="4396" spans="24:25" x14ac:dyDescent="0.35">
      <c r="X4396" s="40"/>
      <c r="Y4396" s="14"/>
    </row>
    <row r="4397" spans="24:25" x14ac:dyDescent="0.35">
      <c r="X4397" s="40"/>
      <c r="Y4397" s="14"/>
    </row>
    <row r="4398" spans="24:25" x14ac:dyDescent="0.35">
      <c r="X4398" s="40"/>
      <c r="Y4398" s="14"/>
    </row>
    <row r="4399" spans="24:25" x14ac:dyDescent="0.35">
      <c r="X4399" s="40"/>
      <c r="Y4399" s="14"/>
    </row>
    <row r="4400" spans="24:25" x14ac:dyDescent="0.35">
      <c r="X4400" s="40"/>
      <c r="Y4400" s="14"/>
    </row>
    <row r="4401" spans="24:25" x14ac:dyDescent="0.35">
      <c r="X4401" s="40"/>
      <c r="Y4401" s="14"/>
    </row>
    <row r="4402" spans="24:25" x14ac:dyDescent="0.35">
      <c r="X4402" s="40"/>
      <c r="Y4402" s="14"/>
    </row>
    <row r="4403" spans="24:25" x14ac:dyDescent="0.35">
      <c r="X4403" s="40"/>
      <c r="Y4403" s="14"/>
    </row>
    <row r="4404" spans="24:25" x14ac:dyDescent="0.35">
      <c r="X4404" s="40"/>
      <c r="Y4404" s="14"/>
    </row>
    <row r="4405" spans="24:25" x14ac:dyDescent="0.35">
      <c r="X4405" s="40"/>
      <c r="Y4405" s="14"/>
    </row>
    <row r="4406" spans="24:25" x14ac:dyDescent="0.35">
      <c r="X4406" s="40"/>
      <c r="Y4406" s="14"/>
    </row>
    <row r="4407" spans="24:25" x14ac:dyDescent="0.35">
      <c r="X4407" s="40"/>
      <c r="Y4407" s="14"/>
    </row>
    <row r="4408" spans="24:25" x14ac:dyDescent="0.35">
      <c r="X4408" s="40"/>
      <c r="Y4408" s="14"/>
    </row>
    <row r="4409" spans="24:25" x14ac:dyDescent="0.35">
      <c r="X4409" s="40"/>
      <c r="Y4409" s="14"/>
    </row>
    <row r="4410" spans="24:25" x14ac:dyDescent="0.35">
      <c r="X4410" s="40"/>
      <c r="Y4410" s="14"/>
    </row>
    <row r="4411" spans="24:25" x14ac:dyDescent="0.35">
      <c r="X4411" s="40"/>
      <c r="Y4411" s="14"/>
    </row>
    <row r="4412" spans="24:25" x14ac:dyDescent="0.35">
      <c r="X4412" s="40"/>
      <c r="Y4412" s="14"/>
    </row>
    <row r="4413" spans="24:25" x14ac:dyDescent="0.35">
      <c r="X4413" s="40"/>
      <c r="Y4413" s="14"/>
    </row>
    <row r="4414" spans="24:25" x14ac:dyDescent="0.35">
      <c r="X4414" s="40"/>
      <c r="Y4414" s="14"/>
    </row>
    <row r="4415" spans="24:25" x14ac:dyDescent="0.35">
      <c r="X4415" s="40"/>
      <c r="Y4415" s="14"/>
    </row>
    <row r="4416" spans="24:25" x14ac:dyDescent="0.35">
      <c r="X4416" s="40"/>
      <c r="Y4416" s="14"/>
    </row>
    <row r="4417" spans="24:25" x14ac:dyDescent="0.35">
      <c r="X4417" s="40"/>
      <c r="Y4417" s="14"/>
    </row>
    <row r="4418" spans="24:25" x14ac:dyDescent="0.35">
      <c r="X4418" s="40"/>
      <c r="Y4418" s="14"/>
    </row>
    <row r="4419" spans="24:25" x14ac:dyDescent="0.35">
      <c r="X4419" s="40"/>
      <c r="Y4419" s="14"/>
    </row>
    <row r="4420" spans="24:25" x14ac:dyDescent="0.35">
      <c r="X4420" s="40"/>
      <c r="Y4420" s="14"/>
    </row>
    <row r="4421" spans="24:25" x14ac:dyDescent="0.35">
      <c r="X4421" s="40"/>
      <c r="Y4421" s="14"/>
    </row>
    <row r="4422" spans="24:25" x14ac:dyDescent="0.35">
      <c r="X4422" s="40"/>
      <c r="Y4422" s="14"/>
    </row>
    <row r="4423" spans="24:25" x14ac:dyDescent="0.35">
      <c r="X4423" s="40"/>
      <c r="Y4423" s="14"/>
    </row>
    <row r="4424" spans="24:25" x14ac:dyDescent="0.35">
      <c r="X4424" s="40"/>
      <c r="Y4424" s="14"/>
    </row>
    <row r="4425" spans="24:25" x14ac:dyDescent="0.35">
      <c r="X4425" s="40"/>
      <c r="Y4425" s="14"/>
    </row>
    <row r="4426" spans="24:25" x14ac:dyDescent="0.35">
      <c r="X4426" s="40"/>
      <c r="Y4426" s="14"/>
    </row>
    <row r="4427" spans="24:25" x14ac:dyDescent="0.35">
      <c r="X4427" s="40"/>
      <c r="Y4427" s="14"/>
    </row>
    <row r="4428" spans="24:25" x14ac:dyDescent="0.35">
      <c r="X4428" s="40"/>
      <c r="Y4428" s="14"/>
    </row>
    <row r="4429" spans="24:25" x14ac:dyDescent="0.35">
      <c r="X4429" s="40"/>
      <c r="Y4429" s="14"/>
    </row>
    <row r="4430" spans="24:25" x14ac:dyDescent="0.35">
      <c r="X4430" s="40"/>
      <c r="Y4430" s="14"/>
    </row>
    <row r="4431" spans="24:25" x14ac:dyDescent="0.35">
      <c r="X4431" s="40"/>
      <c r="Y4431" s="14"/>
    </row>
    <row r="4432" spans="24:25" x14ac:dyDescent="0.35">
      <c r="X4432" s="40"/>
      <c r="Y4432" s="14"/>
    </row>
    <row r="4433" spans="24:25" x14ac:dyDescent="0.35">
      <c r="X4433" s="40"/>
      <c r="Y4433" s="14"/>
    </row>
    <row r="4434" spans="24:25" x14ac:dyDescent="0.35">
      <c r="X4434" s="40"/>
      <c r="Y4434" s="14"/>
    </row>
    <row r="4435" spans="24:25" x14ac:dyDescent="0.35">
      <c r="X4435" s="40"/>
      <c r="Y4435" s="14"/>
    </row>
    <row r="4436" spans="24:25" x14ac:dyDescent="0.35">
      <c r="X4436" s="40"/>
      <c r="Y4436" s="14"/>
    </row>
    <row r="4437" spans="24:25" x14ac:dyDescent="0.35">
      <c r="X4437" s="40"/>
      <c r="Y4437" s="14"/>
    </row>
    <row r="4438" spans="24:25" x14ac:dyDescent="0.35">
      <c r="X4438" s="40"/>
      <c r="Y4438" s="14"/>
    </row>
    <row r="4439" spans="24:25" x14ac:dyDescent="0.35">
      <c r="X4439" s="40"/>
      <c r="Y4439" s="14"/>
    </row>
    <row r="4440" spans="24:25" x14ac:dyDescent="0.35">
      <c r="X4440" s="40"/>
      <c r="Y4440" s="14"/>
    </row>
    <row r="4441" spans="24:25" x14ac:dyDescent="0.35">
      <c r="X4441" s="40"/>
      <c r="Y4441" s="14"/>
    </row>
    <row r="4442" spans="24:25" x14ac:dyDescent="0.35">
      <c r="X4442" s="40"/>
      <c r="Y4442" s="14"/>
    </row>
    <row r="4443" spans="24:25" x14ac:dyDescent="0.35">
      <c r="X4443" s="40"/>
      <c r="Y4443" s="14"/>
    </row>
    <row r="4444" spans="24:25" x14ac:dyDescent="0.35">
      <c r="X4444" s="40"/>
      <c r="Y4444" s="14"/>
    </row>
    <row r="4445" spans="24:25" x14ac:dyDescent="0.35">
      <c r="X4445" s="40"/>
      <c r="Y4445" s="14"/>
    </row>
    <row r="4446" spans="24:25" x14ac:dyDescent="0.35">
      <c r="X4446" s="40"/>
      <c r="Y4446" s="14"/>
    </row>
    <row r="4447" spans="24:25" x14ac:dyDescent="0.35">
      <c r="X4447" s="40"/>
      <c r="Y4447" s="14"/>
    </row>
    <row r="4448" spans="24:25" x14ac:dyDescent="0.35">
      <c r="X4448" s="40"/>
      <c r="Y4448" s="14"/>
    </row>
    <row r="4449" spans="24:25" x14ac:dyDescent="0.35">
      <c r="X4449" s="40"/>
      <c r="Y4449" s="14"/>
    </row>
    <row r="4450" spans="24:25" x14ac:dyDescent="0.35">
      <c r="X4450" s="40"/>
      <c r="Y4450" s="14"/>
    </row>
    <row r="4451" spans="24:25" x14ac:dyDescent="0.35">
      <c r="X4451" s="40"/>
      <c r="Y4451" s="14"/>
    </row>
    <row r="4452" spans="24:25" x14ac:dyDescent="0.35">
      <c r="X4452" s="40"/>
      <c r="Y4452" s="14"/>
    </row>
    <row r="4453" spans="24:25" x14ac:dyDescent="0.35">
      <c r="X4453" s="40"/>
      <c r="Y4453" s="14"/>
    </row>
    <row r="4454" spans="24:25" x14ac:dyDescent="0.35">
      <c r="X4454" s="40"/>
      <c r="Y4454" s="14"/>
    </row>
    <row r="4455" spans="24:25" x14ac:dyDescent="0.35">
      <c r="X4455" s="40"/>
      <c r="Y4455" s="14"/>
    </row>
    <row r="4456" spans="24:25" x14ac:dyDescent="0.35">
      <c r="X4456" s="40"/>
      <c r="Y4456" s="14"/>
    </row>
    <row r="4457" spans="24:25" x14ac:dyDescent="0.35">
      <c r="X4457" s="40"/>
      <c r="Y4457" s="14"/>
    </row>
    <row r="4458" spans="24:25" x14ac:dyDescent="0.35">
      <c r="X4458" s="40"/>
      <c r="Y4458" s="14"/>
    </row>
    <row r="4459" spans="24:25" x14ac:dyDescent="0.35">
      <c r="X4459" s="40"/>
      <c r="Y4459" s="14"/>
    </row>
    <row r="4460" spans="24:25" x14ac:dyDescent="0.35">
      <c r="X4460" s="40"/>
      <c r="Y4460" s="14"/>
    </row>
    <row r="4461" spans="24:25" x14ac:dyDescent="0.35">
      <c r="X4461" s="40"/>
      <c r="Y4461" s="14"/>
    </row>
    <row r="4462" spans="24:25" x14ac:dyDescent="0.35">
      <c r="X4462" s="40"/>
      <c r="Y4462" s="14"/>
    </row>
    <row r="4463" spans="24:25" x14ac:dyDescent="0.35">
      <c r="X4463" s="40"/>
      <c r="Y4463" s="14"/>
    </row>
    <row r="4464" spans="24:25" x14ac:dyDescent="0.35">
      <c r="X4464" s="40"/>
      <c r="Y4464" s="14"/>
    </row>
    <row r="4465" spans="24:25" x14ac:dyDescent="0.35">
      <c r="X4465" s="40"/>
      <c r="Y4465" s="14"/>
    </row>
    <row r="4466" spans="24:25" x14ac:dyDescent="0.35">
      <c r="X4466" s="40"/>
      <c r="Y4466" s="14"/>
    </row>
    <row r="4467" spans="24:25" x14ac:dyDescent="0.35">
      <c r="X4467" s="40"/>
      <c r="Y4467" s="14"/>
    </row>
    <row r="4468" spans="24:25" x14ac:dyDescent="0.35">
      <c r="X4468" s="40"/>
      <c r="Y4468" s="14"/>
    </row>
    <row r="4469" spans="24:25" x14ac:dyDescent="0.35">
      <c r="X4469" s="40"/>
      <c r="Y4469" s="14"/>
    </row>
    <row r="4470" spans="24:25" x14ac:dyDescent="0.35">
      <c r="X4470" s="40"/>
      <c r="Y4470" s="14"/>
    </row>
    <row r="4471" spans="24:25" x14ac:dyDescent="0.35">
      <c r="X4471" s="40"/>
      <c r="Y4471" s="14"/>
    </row>
    <row r="4472" spans="24:25" x14ac:dyDescent="0.35">
      <c r="X4472" s="40"/>
      <c r="Y4472" s="14"/>
    </row>
    <row r="4473" spans="24:25" x14ac:dyDescent="0.35">
      <c r="X4473" s="40"/>
      <c r="Y4473" s="14"/>
    </row>
    <row r="4474" spans="24:25" x14ac:dyDescent="0.35">
      <c r="X4474" s="40"/>
      <c r="Y4474" s="14"/>
    </row>
    <row r="4475" spans="24:25" x14ac:dyDescent="0.35">
      <c r="X4475" s="40"/>
      <c r="Y4475" s="14"/>
    </row>
    <row r="4476" spans="24:25" x14ac:dyDescent="0.35">
      <c r="X4476" s="40"/>
      <c r="Y4476" s="14"/>
    </row>
    <row r="4477" spans="24:25" x14ac:dyDescent="0.35">
      <c r="X4477" s="40"/>
      <c r="Y4477" s="14"/>
    </row>
    <row r="4478" spans="24:25" x14ac:dyDescent="0.35">
      <c r="X4478" s="40"/>
      <c r="Y4478" s="14"/>
    </row>
    <row r="4479" spans="24:25" x14ac:dyDescent="0.35">
      <c r="X4479" s="40"/>
      <c r="Y4479" s="14"/>
    </row>
    <row r="4480" spans="24:25" x14ac:dyDescent="0.35">
      <c r="X4480" s="40"/>
      <c r="Y4480" s="14"/>
    </row>
    <row r="4481" spans="24:25" x14ac:dyDescent="0.35">
      <c r="X4481" s="40"/>
      <c r="Y4481" s="14"/>
    </row>
    <row r="4482" spans="24:25" x14ac:dyDescent="0.35">
      <c r="X4482" s="40"/>
      <c r="Y4482" s="14"/>
    </row>
    <row r="4483" spans="24:25" x14ac:dyDescent="0.35">
      <c r="X4483" s="40"/>
      <c r="Y4483" s="14"/>
    </row>
    <row r="4484" spans="24:25" x14ac:dyDescent="0.35">
      <c r="X4484" s="40"/>
      <c r="Y4484" s="14"/>
    </row>
    <row r="4485" spans="24:25" x14ac:dyDescent="0.35">
      <c r="X4485" s="40"/>
      <c r="Y4485" s="14"/>
    </row>
    <row r="4486" spans="24:25" x14ac:dyDescent="0.35">
      <c r="X4486" s="40"/>
      <c r="Y4486" s="14"/>
    </row>
    <row r="4487" spans="24:25" x14ac:dyDescent="0.35">
      <c r="X4487" s="40"/>
      <c r="Y4487" s="14"/>
    </row>
    <row r="4488" spans="24:25" x14ac:dyDescent="0.35">
      <c r="X4488" s="40"/>
      <c r="Y4488" s="14"/>
    </row>
    <row r="4489" spans="24:25" x14ac:dyDescent="0.35">
      <c r="X4489" s="40"/>
      <c r="Y4489" s="14"/>
    </row>
    <row r="4490" spans="24:25" x14ac:dyDescent="0.35">
      <c r="X4490" s="40"/>
      <c r="Y4490" s="14"/>
    </row>
    <row r="4491" spans="24:25" x14ac:dyDescent="0.35">
      <c r="X4491" s="40"/>
      <c r="Y4491" s="14"/>
    </row>
    <row r="4492" spans="24:25" x14ac:dyDescent="0.35">
      <c r="X4492" s="40"/>
      <c r="Y4492" s="14"/>
    </row>
    <row r="4493" spans="24:25" x14ac:dyDescent="0.35">
      <c r="X4493" s="40"/>
      <c r="Y4493" s="14"/>
    </row>
    <row r="4494" spans="24:25" x14ac:dyDescent="0.35">
      <c r="X4494" s="40"/>
      <c r="Y4494" s="14"/>
    </row>
    <row r="4495" spans="24:25" x14ac:dyDescent="0.35">
      <c r="X4495" s="40"/>
      <c r="Y4495" s="14"/>
    </row>
    <row r="4496" spans="24:25" x14ac:dyDescent="0.35">
      <c r="X4496" s="40"/>
      <c r="Y4496" s="14"/>
    </row>
    <row r="4497" spans="24:25" x14ac:dyDescent="0.35">
      <c r="X4497" s="40"/>
      <c r="Y4497" s="14"/>
    </row>
    <row r="4498" spans="24:25" x14ac:dyDescent="0.35">
      <c r="X4498" s="40"/>
      <c r="Y4498" s="14"/>
    </row>
    <row r="4499" spans="24:25" x14ac:dyDescent="0.35">
      <c r="X4499" s="40"/>
      <c r="Y4499" s="14"/>
    </row>
    <row r="4500" spans="24:25" x14ac:dyDescent="0.35">
      <c r="X4500" s="40"/>
      <c r="Y4500" s="14"/>
    </row>
    <row r="4501" spans="24:25" x14ac:dyDescent="0.35">
      <c r="X4501" s="40"/>
      <c r="Y4501" s="14"/>
    </row>
    <row r="4502" spans="24:25" x14ac:dyDescent="0.35">
      <c r="X4502" s="40"/>
      <c r="Y4502" s="14"/>
    </row>
    <row r="4503" spans="24:25" x14ac:dyDescent="0.35">
      <c r="X4503" s="40"/>
      <c r="Y4503" s="14"/>
    </row>
    <row r="4504" spans="24:25" x14ac:dyDescent="0.35">
      <c r="X4504" s="40"/>
      <c r="Y4504" s="14"/>
    </row>
    <row r="4505" spans="24:25" x14ac:dyDescent="0.35">
      <c r="X4505" s="40"/>
      <c r="Y4505" s="14"/>
    </row>
    <row r="4506" spans="24:25" x14ac:dyDescent="0.35">
      <c r="X4506" s="40"/>
      <c r="Y4506" s="14"/>
    </row>
    <row r="4507" spans="24:25" x14ac:dyDescent="0.35">
      <c r="X4507" s="40"/>
      <c r="Y4507" s="14"/>
    </row>
    <row r="4508" spans="24:25" x14ac:dyDescent="0.35">
      <c r="X4508" s="40"/>
      <c r="Y4508" s="14"/>
    </row>
    <row r="4509" spans="24:25" x14ac:dyDescent="0.35">
      <c r="X4509" s="40"/>
      <c r="Y4509" s="14"/>
    </row>
    <row r="4510" spans="24:25" x14ac:dyDescent="0.35">
      <c r="X4510" s="40"/>
      <c r="Y4510" s="14"/>
    </row>
    <row r="4511" spans="24:25" x14ac:dyDescent="0.35">
      <c r="X4511" s="40"/>
      <c r="Y4511" s="14"/>
    </row>
    <row r="4512" spans="24:25" x14ac:dyDescent="0.35">
      <c r="X4512" s="40"/>
      <c r="Y4512" s="14"/>
    </row>
    <row r="4513" spans="24:25" x14ac:dyDescent="0.35">
      <c r="X4513" s="40"/>
      <c r="Y4513" s="14"/>
    </row>
    <row r="4514" spans="24:25" x14ac:dyDescent="0.35">
      <c r="X4514" s="40"/>
      <c r="Y4514" s="14"/>
    </row>
    <row r="4515" spans="24:25" x14ac:dyDescent="0.35">
      <c r="X4515" s="40"/>
      <c r="Y4515" s="14"/>
    </row>
    <row r="4516" spans="24:25" x14ac:dyDescent="0.35">
      <c r="X4516" s="40"/>
      <c r="Y4516" s="14"/>
    </row>
    <row r="4517" spans="24:25" x14ac:dyDescent="0.35">
      <c r="X4517" s="40"/>
      <c r="Y4517" s="14"/>
    </row>
    <row r="4518" spans="24:25" x14ac:dyDescent="0.35">
      <c r="X4518" s="40"/>
      <c r="Y4518" s="14"/>
    </row>
    <row r="4519" spans="24:25" x14ac:dyDescent="0.35">
      <c r="X4519" s="40"/>
      <c r="Y4519" s="14"/>
    </row>
    <row r="4520" spans="24:25" x14ac:dyDescent="0.35">
      <c r="X4520" s="40"/>
      <c r="Y4520" s="14"/>
    </row>
    <row r="4521" spans="24:25" x14ac:dyDescent="0.35">
      <c r="X4521" s="40"/>
      <c r="Y4521" s="14"/>
    </row>
    <row r="4522" spans="24:25" x14ac:dyDescent="0.35">
      <c r="X4522" s="40"/>
      <c r="Y4522" s="14"/>
    </row>
    <row r="4523" spans="24:25" x14ac:dyDescent="0.35">
      <c r="X4523" s="40"/>
      <c r="Y4523" s="14"/>
    </row>
    <row r="4524" spans="24:25" x14ac:dyDescent="0.35">
      <c r="X4524" s="40"/>
      <c r="Y4524" s="14"/>
    </row>
    <row r="4525" spans="24:25" x14ac:dyDescent="0.35">
      <c r="X4525" s="40"/>
      <c r="Y4525" s="14"/>
    </row>
    <row r="4526" spans="24:25" x14ac:dyDescent="0.35">
      <c r="X4526" s="40"/>
      <c r="Y4526" s="14"/>
    </row>
    <row r="4527" spans="24:25" x14ac:dyDescent="0.35">
      <c r="X4527" s="40"/>
      <c r="Y4527" s="14"/>
    </row>
    <row r="4528" spans="24:25" x14ac:dyDescent="0.35">
      <c r="X4528" s="40"/>
      <c r="Y4528" s="14"/>
    </row>
    <row r="4529" spans="24:25" x14ac:dyDescent="0.35">
      <c r="X4529" s="40"/>
      <c r="Y4529" s="14"/>
    </row>
    <row r="4530" spans="24:25" x14ac:dyDescent="0.35">
      <c r="X4530" s="40"/>
      <c r="Y4530" s="14"/>
    </row>
    <row r="4531" spans="24:25" x14ac:dyDescent="0.35">
      <c r="X4531" s="40"/>
      <c r="Y4531" s="14"/>
    </row>
    <row r="4532" spans="24:25" x14ac:dyDescent="0.35">
      <c r="X4532" s="40"/>
      <c r="Y4532" s="14"/>
    </row>
    <row r="4533" spans="24:25" x14ac:dyDescent="0.35">
      <c r="X4533" s="40"/>
      <c r="Y4533" s="14"/>
    </row>
    <row r="4534" spans="24:25" x14ac:dyDescent="0.35">
      <c r="X4534" s="40"/>
      <c r="Y4534" s="14"/>
    </row>
    <row r="4535" spans="24:25" x14ac:dyDescent="0.35">
      <c r="X4535" s="40"/>
      <c r="Y4535" s="14"/>
    </row>
    <row r="4536" spans="24:25" x14ac:dyDescent="0.35">
      <c r="X4536" s="40"/>
      <c r="Y4536" s="14"/>
    </row>
    <row r="4537" spans="24:25" x14ac:dyDescent="0.35">
      <c r="X4537" s="40"/>
      <c r="Y4537" s="14"/>
    </row>
    <row r="4538" spans="24:25" x14ac:dyDescent="0.35">
      <c r="X4538" s="40"/>
      <c r="Y4538" s="14"/>
    </row>
    <row r="4539" spans="24:25" x14ac:dyDescent="0.35">
      <c r="X4539" s="40"/>
      <c r="Y4539" s="14"/>
    </row>
    <row r="4540" spans="24:25" x14ac:dyDescent="0.35">
      <c r="X4540" s="40"/>
      <c r="Y4540" s="14"/>
    </row>
    <row r="4541" spans="24:25" x14ac:dyDescent="0.35">
      <c r="X4541" s="40"/>
      <c r="Y4541" s="14"/>
    </row>
    <row r="4542" spans="24:25" x14ac:dyDescent="0.35">
      <c r="X4542" s="40"/>
      <c r="Y4542" s="14"/>
    </row>
    <row r="4543" spans="24:25" x14ac:dyDescent="0.35">
      <c r="X4543" s="40"/>
      <c r="Y4543" s="14"/>
    </row>
    <row r="4544" spans="24:25" x14ac:dyDescent="0.35">
      <c r="X4544" s="40"/>
      <c r="Y4544" s="14"/>
    </row>
    <row r="4545" spans="24:25" x14ac:dyDescent="0.35">
      <c r="X4545" s="40"/>
      <c r="Y4545" s="14"/>
    </row>
    <row r="4546" spans="24:25" x14ac:dyDescent="0.35">
      <c r="X4546" s="40"/>
      <c r="Y4546" s="14"/>
    </row>
    <row r="4547" spans="24:25" x14ac:dyDescent="0.35">
      <c r="X4547" s="40"/>
      <c r="Y4547" s="14"/>
    </row>
    <row r="4548" spans="24:25" x14ac:dyDescent="0.35">
      <c r="X4548" s="40"/>
      <c r="Y4548" s="14"/>
    </row>
    <row r="4549" spans="24:25" x14ac:dyDescent="0.35">
      <c r="X4549" s="40"/>
      <c r="Y4549" s="14"/>
    </row>
    <row r="4550" spans="24:25" x14ac:dyDescent="0.35">
      <c r="X4550" s="40"/>
      <c r="Y4550" s="14"/>
    </row>
    <row r="4551" spans="24:25" x14ac:dyDescent="0.35">
      <c r="X4551" s="40"/>
      <c r="Y4551" s="14"/>
    </row>
    <row r="4552" spans="24:25" x14ac:dyDescent="0.35">
      <c r="X4552" s="40"/>
      <c r="Y4552" s="14"/>
    </row>
    <row r="4553" spans="24:25" x14ac:dyDescent="0.35">
      <c r="X4553" s="40"/>
      <c r="Y4553" s="14"/>
    </row>
    <row r="4554" spans="24:25" x14ac:dyDescent="0.35">
      <c r="X4554" s="40"/>
      <c r="Y4554" s="14"/>
    </row>
    <row r="4555" spans="24:25" x14ac:dyDescent="0.35">
      <c r="X4555" s="40"/>
      <c r="Y4555" s="14"/>
    </row>
    <row r="4556" spans="24:25" x14ac:dyDescent="0.35">
      <c r="X4556" s="40"/>
      <c r="Y4556" s="14"/>
    </row>
    <row r="4557" spans="24:25" x14ac:dyDescent="0.35">
      <c r="X4557" s="40"/>
      <c r="Y4557" s="14"/>
    </row>
    <row r="4558" spans="24:25" x14ac:dyDescent="0.35">
      <c r="X4558" s="40"/>
      <c r="Y4558" s="14"/>
    </row>
    <row r="4559" spans="24:25" x14ac:dyDescent="0.35">
      <c r="X4559" s="40"/>
      <c r="Y4559" s="14"/>
    </row>
    <row r="4560" spans="24:25" x14ac:dyDescent="0.35">
      <c r="X4560" s="40"/>
      <c r="Y4560" s="14"/>
    </row>
    <row r="4561" spans="24:25" x14ac:dyDescent="0.35">
      <c r="X4561" s="40"/>
      <c r="Y4561" s="14"/>
    </row>
    <row r="4562" spans="24:25" x14ac:dyDescent="0.35">
      <c r="X4562" s="40"/>
      <c r="Y4562" s="14"/>
    </row>
    <row r="4563" spans="24:25" x14ac:dyDescent="0.35">
      <c r="X4563" s="40"/>
      <c r="Y4563" s="14"/>
    </row>
    <row r="4564" spans="24:25" x14ac:dyDescent="0.35">
      <c r="X4564" s="40"/>
      <c r="Y4564" s="14"/>
    </row>
    <row r="4565" spans="24:25" x14ac:dyDescent="0.35">
      <c r="X4565" s="40"/>
      <c r="Y4565" s="14"/>
    </row>
    <row r="4566" spans="24:25" x14ac:dyDescent="0.35">
      <c r="X4566" s="40"/>
      <c r="Y4566" s="14"/>
    </row>
    <row r="4567" spans="24:25" x14ac:dyDescent="0.35">
      <c r="X4567" s="40"/>
      <c r="Y4567" s="14"/>
    </row>
    <row r="4568" spans="24:25" x14ac:dyDescent="0.35">
      <c r="X4568" s="40"/>
      <c r="Y4568" s="14"/>
    </row>
    <row r="4569" spans="24:25" x14ac:dyDescent="0.35">
      <c r="X4569" s="40"/>
      <c r="Y4569" s="14"/>
    </row>
    <row r="4570" spans="24:25" x14ac:dyDescent="0.35">
      <c r="X4570" s="40"/>
      <c r="Y4570" s="14"/>
    </row>
    <row r="4571" spans="24:25" x14ac:dyDescent="0.35">
      <c r="X4571" s="40"/>
      <c r="Y4571" s="14"/>
    </row>
    <row r="4572" spans="24:25" x14ac:dyDescent="0.35">
      <c r="X4572" s="40"/>
      <c r="Y4572" s="14"/>
    </row>
    <row r="4573" spans="24:25" x14ac:dyDescent="0.35">
      <c r="X4573" s="40"/>
      <c r="Y4573" s="14"/>
    </row>
    <row r="4574" spans="24:25" x14ac:dyDescent="0.35">
      <c r="X4574" s="40"/>
      <c r="Y4574" s="14"/>
    </row>
    <row r="4575" spans="24:25" x14ac:dyDescent="0.35">
      <c r="X4575" s="40"/>
      <c r="Y4575" s="14"/>
    </row>
    <row r="4576" spans="24:25" x14ac:dyDescent="0.35">
      <c r="X4576" s="40"/>
      <c r="Y4576" s="14"/>
    </row>
    <row r="4577" spans="24:25" x14ac:dyDescent="0.35">
      <c r="X4577" s="40"/>
      <c r="Y4577" s="14"/>
    </row>
    <row r="4578" spans="24:25" x14ac:dyDescent="0.35">
      <c r="X4578" s="40"/>
      <c r="Y4578" s="14"/>
    </row>
    <row r="4579" spans="24:25" x14ac:dyDescent="0.35">
      <c r="X4579" s="40"/>
      <c r="Y4579" s="14"/>
    </row>
    <row r="4580" spans="24:25" x14ac:dyDescent="0.35">
      <c r="X4580" s="40"/>
      <c r="Y4580" s="14"/>
    </row>
    <row r="4581" spans="24:25" x14ac:dyDescent="0.35">
      <c r="X4581" s="40"/>
      <c r="Y4581" s="14"/>
    </row>
    <row r="4582" spans="24:25" x14ac:dyDescent="0.35">
      <c r="X4582" s="40"/>
      <c r="Y4582" s="14"/>
    </row>
    <row r="4583" spans="24:25" x14ac:dyDescent="0.35">
      <c r="X4583" s="40"/>
      <c r="Y4583" s="14"/>
    </row>
    <row r="4584" spans="24:25" x14ac:dyDescent="0.35">
      <c r="X4584" s="40"/>
      <c r="Y4584" s="14"/>
    </row>
    <row r="4585" spans="24:25" x14ac:dyDescent="0.35">
      <c r="X4585" s="40"/>
      <c r="Y4585" s="14"/>
    </row>
    <row r="4586" spans="24:25" x14ac:dyDescent="0.35">
      <c r="X4586" s="40"/>
      <c r="Y4586" s="14"/>
    </row>
    <row r="4587" spans="24:25" x14ac:dyDescent="0.35">
      <c r="X4587" s="40"/>
      <c r="Y4587" s="14"/>
    </row>
    <row r="4588" spans="24:25" x14ac:dyDescent="0.35">
      <c r="X4588" s="40"/>
      <c r="Y4588" s="14"/>
    </row>
    <row r="4589" spans="24:25" x14ac:dyDescent="0.35">
      <c r="X4589" s="40"/>
      <c r="Y4589" s="14"/>
    </row>
    <row r="4590" spans="24:25" x14ac:dyDescent="0.35">
      <c r="X4590" s="40"/>
      <c r="Y4590" s="14"/>
    </row>
    <row r="4591" spans="24:25" x14ac:dyDescent="0.35">
      <c r="X4591" s="40"/>
      <c r="Y4591" s="14"/>
    </row>
    <row r="4592" spans="24:25" x14ac:dyDescent="0.35">
      <c r="X4592" s="40"/>
      <c r="Y4592" s="14"/>
    </row>
    <row r="4593" spans="24:25" x14ac:dyDescent="0.35">
      <c r="X4593" s="40"/>
      <c r="Y4593" s="14"/>
    </row>
    <row r="4594" spans="24:25" x14ac:dyDescent="0.35">
      <c r="X4594" s="40"/>
      <c r="Y4594" s="14"/>
    </row>
    <row r="4595" spans="24:25" x14ac:dyDescent="0.35">
      <c r="X4595" s="40"/>
      <c r="Y4595" s="14"/>
    </row>
    <row r="4596" spans="24:25" x14ac:dyDescent="0.35">
      <c r="X4596" s="40"/>
      <c r="Y4596" s="14"/>
    </row>
    <row r="4597" spans="24:25" x14ac:dyDescent="0.35">
      <c r="X4597" s="40"/>
      <c r="Y4597" s="14"/>
    </row>
    <row r="4598" spans="24:25" x14ac:dyDescent="0.35">
      <c r="X4598" s="40"/>
      <c r="Y4598" s="14"/>
    </row>
    <row r="4599" spans="24:25" x14ac:dyDescent="0.35">
      <c r="X4599" s="40"/>
      <c r="Y4599" s="14"/>
    </row>
    <row r="4600" spans="24:25" x14ac:dyDescent="0.35">
      <c r="X4600" s="40"/>
      <c r="Y4600" s="14"/>
    </row>
    <row r="4601" spans="24:25" x14ac:dyDescent="0.35">
      <c r="X4601" s="40"/>
      <c r="Y4601" s="14"/>
    </row>
    <row r="4602" spans="24:25" x14ac:dyDescent="0.35">
      <c r="X4602" s="40"/>
      <c r="Y4602" s="14"/>
    </row>
    <row r="4603" spans="24:25" x14ac:dyDescent="0.35">
      <c r="X4603" s="40"/>
      <c r="Y4603" s="14"/>
    </row>
    <row r="4604" spans="24:25" x14ac:dyDescent="0.35">
      <c r="X4604" s="40"/>
      <c r="Y4604" s="14"/>
    </row>
    <row r="4605" spans="24:25" x14ac:dyDescent="0.35">
      <c r="X4605" s="40"/>
      <c r="Y4605" s="14"/>
    </row>
    <row r="4606" spans="24:25" x14ac:dyDescent="0.35">
      <c r="X4606" s="40"/>
      <c r="Y4606" s="14"/>
    </row>
    <row r="4607" spans="24:25" x14ac:dyDescent="0.35">
      <c r="X4607" s="40"/>
      <c r="Y4607" s="14"/>
    </row>
    <row r="4608" spans="24:25" x14ac:dyDescent="0.35">
      <c r="X4608" s="40"/>
      <c r="Y4608" s="14"/>
    </row>
    <row r="4609" spans="24:25" x14ac:dyDescent="0.35">
      <c r="X4609" s="40"/>
      <c r="Y4609" s="14"/>
    </row>
    <row r="4610" spans="24:25" x14ac:dyDescent="0.35">
      <c r="X4610" s="40"/>
      <c r="Y4610" s="14"/>
    </row>
    <row r="4611" spans="24:25" x14ac:dyDescent="0.35">
      <c r="X4611" s="40"/>
      <c r="Y4611" s="14"/>
    </row>
    <row r="4612" spans="24:25" x14ac:dyDescent="0.35">
      <c r="X4612" s="40"/>
      <c r="Y4612" s="14"/>
    </row>
    <row r="4613" spans="24:25" x14ac:dyDescent="0.35">
      <c r="X4613" s="40"/>
      <c r="Y4613" s="14"/>
    </row>
    <row r="4614" spans="24:25" x14ac:dyDescent="0.35">
      <c r="X4614" s="40"/>
      <c r="Y4614" s="14"/>
    </row>
    <row r="4615" spans="24:25" x14ac:dyDescent="0.35">
      <c r="X4615" s="40"/>
      <c r="Y4615" s="14"/>
    </row>
    <row r="4616" spans="24:25" x14ac:dyDescent="0.35">
      <c r="X4616" s="40"/>
      <c r="Y4616" s="14"/>
    </row>
    <row r="4617" spans="24:25" x14ac:dyDescent="0.35">
      <c r="X4617" s="40"/>
      <c r="Y4617" s="14"/>
    </row>
    <row r="4618" spans="24:25" x14ac:dyDescent="0.35">
      <c r="X4618" s="40"/>
      <c r="Y4618" s="14"/>
    </row>
    <row r="4619" spans="24:25" x14ac:dyDescent="0.35">
      <c r="X4619" s="40"/>
      <c r="Y4619" s="14"/>
    </row>
    <row r="4620" spans="24:25" x14ac:dyDescent="0.35">
      <c r="X4620" s="40"/>
      <c r="Y4620" s="14"/>
    </row>
    <row r="4621" spans="24:25" x14ac:dyDescent="0.35">
      <c r="X4621" s="40"/>
      <c r="Y4621" s="14"/>
    </row>
    <row r="4622" spans="24:25" x14ac:dyDescent="0.35">
      <c r="X4622" s="40"/>
      <c r="Y4622" s="14"/>
    </row>
    <row r="4623" spans="24:25" x14ac:dyDescent="0.35">
      <c r="X4623" s="40"/>
      <c r="Y4623" s="14"/>
    </row>
    <row r="4624" spans="24:25" x14ac:dyDescent="0.35">
      <c r="X4624" s="40"/>
      <c r="Y4624" s="14"/>
    </row>
    <row r="4625" spans="24:25" x14ac:dyDescent="0.35">
      <c r="X4625" s="40"/>
      <c r="Y4625" s="14"/>
    </row>
    <row r="4626" spans="24:25" x14ac:dyDescent="0.35">
      <c r="X4626" s="40"/>
      <c r="Y4626" s="14"/>
    </row>
    <row r="4627" spans="24:25" x14ac:dyDescent="0.35">
      <c r="X4627" s="40"/>
      <c r="Y4627" s="14"/>
    </row>
    <row r="4628" spans="24:25" x14ac:dyDescent="0.35">
      <c r="X4628" s="40"/>
      <c r="Y4628" s="14"/>
    </row>
    <row r="4629" spans="24:25" x14ac:dyDescent="0.35">
      <c r="X4629" s="40"/>
      <c r="Y4629" s="14"/>
    </row>
    <row r="4630" spans="24:25" x14ac:dyDescent="0.35">
      <c r="X4630" s="40"/>
      <c r="Y4630" s="14"/>
    </row>
    <row r="4631" spans="24:25" x14ac:dyDescent="0.35">
      <c r="X4631" s="40"/>
      <c r="Y4631" s="14"/>
    </row>
    <row r="4632" spans="24:25" x14ac:dyDescent="0.35">
      <c r="X4632" s="40"/>
      <c r="Y4632" s="14"/>
    </row>
    <row r="4633" spans="24:25" x14ac:dyDescent="0.35">
      <c r="X4633" s="40"/>
      <c r="Y4633" s="14"/>
    </row>
    <row r="4634" spans="24:25" x14ac:dyDescent="0.35">
      <c r="X4634" s="40"/>
      <c r="Y4634" s="14"/>
    </row>
    <row r="4635" spans="24:25" x14ac:dyDescent="0.35">
      <c r="X4635" s="40"/>
      <c r="Y4635" s="14"/>
    </row>
    <row r="4636" spans="24:25" x14ac:dyDescent="0.35">
      <c r="X4636" s="40"/>
      <c r="Y4636" s="14"/>
    </row>
    <row r="4637" spans="24:25" x14ac:dyDescent="0.35">
      <c r="X4637" s="40"/>
      <c r="Y4637" s="14"/>
    </row>
    <row r="4638" spans="24:25" x14ac:dyDescent="0.35">
      <c r="X4638" s="40"/>
      <c r="Y4638" s="14"/>
    </row>
    <row r="4639" spans="24:25" x14ac:dyDescent="0.35">
      <c r="X4639" s="40"/>
      <c r="Y4639" s="14"/>
    </row>
    <row r="4640" spans="24:25" x14ac:dyDescent="0.35">
      <c r="X4640" s="40"/>
      <c r="Y4640" s="14"/>
    </row>
    <row r="4641" spans="24:25" x14ac:dyDescent="0.35">
      <c r="X4641" s="40"/>
      <c r="Y4641" s="14"/>
    </row>
    <row r="4642" spans="24:25" x14ac:dyDescent="0.35">
      <c r="X4642" s="40"/>
      <c r="Y4642" s="14"/>
    </row>
    <row r="4643" spans="24:25" x14ac:dyDescent="0.35">
      <c r="X4643" s="40"/>
      <c r="Y4643" s="14"/>
    </row>
    <row r="4644" spans="24:25" x14ac:dyDescent="0.35">
      <c r="X4644" s="40"/>
      <c r="Y4644" s="14"/>
    </row>
    <row r="4645" spans="24:25" x14ac:dyDescent="0.35">
      <c r="X4645" s="40"/>
      <c r="Y4645" s="14"/>
    </row>
    <row r="4646" spans="24:25" x14ac:dyDescent="0.35">
      <c r="X4646" s="40"/>
      <c r="Y4646" s="14"/>
    </row>
    <row r="4647" spans="24:25" x14ac:dyDescent="0.35">
      <c r="X4647" s="40"/>
      <c r="Y4647" s="14"/>
    </row>
    <row r="4648" spans="24:25" x14ac:dyDescent="0.35">
      <c r="X4648" s="40"/>
      <c r="Y4648" s="14"/>
    </row>
    <row r="4649" spans="24:25" x14ac:dyDescent="0.35">
      <c r="X4649" s="40"/>
      <c r="Y4649" s="14"/>
    </row>
    <row r="4650" spans="24:25" x14ac:dyDescent="0.35">
      <c r="X4650" s="40"/>
      <c r="Y4650" s="14"/>
    </row>
    <row r="4651" spans="24:25" x14ac:dyDescent="0.35">
      <c r="X4651" s="40"/>
      <c r="Y4651" s="14"/>
    </row>
    <row r="4652" spans="24:25" x14ac:dyDescent="0.35">
      <c r="X4652" s="40"/>
      <c r="Y4652" s="14"/>
    </row>
    <row r="4653" spans="24:25" x14ac:dyDescent="0.35">
      <c r="X4653" s="40"/>
      <c r="Y4653" s="14"/>
    </row>
    <row r="4654" spans="24:25" x14ac:dyDescent="0.35">
      <c r="X4654" s="40"/>
      <c r="Y4654" s="14"/>
    </row>
    <row r="4655" spans="24:25" x14ac:dyDescent="0.35">
      <c r="X4655" s="40"/>
      <c r="Y4655" s="14"/>
    </row>
    <row r="4656" spans="24:25" x14ac:dyDescent="0.35">
      <c r="X4656" s="40"/>
      <c r="Y4656" s="14"/>
    </row>
    <row r="4657" spans="24:25" x14ac:dyDescent="0.35">
      <c r="X4657" s="40"/>
      <c r="Y4657" s="14"/>
    </row>
    <row r="4658" spans="24:25" x14ac:dyDescent="0.35">
      <c r="X4658" s="40"/>
      <c r="Y4658" s="14"/>
    </row>
    <row r="4659" spans="24:25" x14ac:dyDescent="0.35">
      <c r="X4659" s="40"/>
      <c r="Y4659" s="14"/>
    </row>
    <row r="4660" spans="24:25" x14ac:dyDescent="0.35">
      <c r="X4660" s="40"/>
      <c r="Y4660" s="14"/>
    </row>
    <row r="4661" spans="24:25" x14ac:dyDescent="0.35">
      <c r="X4661" s="40"/>
      <c r="Y4661" s="14"/>
    </row>
    <row r="4662" spans="24:25" x14ac:dyDescent="0.35">
      <c r="X4662" s="40"/>
      <c r="Y4662" s="14"/>
    </row>
    <row r="4663" spans="24:25" x14ac:dyDescent="0.35">
      <c r="X4663" s="40"/>
      <c r="Y4663" s="14"/>
    </row>
    <row r="4664" spans="24:25" x14ac:dyDescent="0.35">
      <c r="X4664" s="40"/>
      <c r="Y4664" s="14"/>
    </row>
    <row r="4665" spans="24:25" x14ac:dyDescent="0.35">
      <c r="X4665" s="40"/>
      <c r="Y4665" s="14"/>
    </row>
    <row r="4666" spans="24:25" x14ac:dyDescent="0.35">
      <c r="X4666" s="40"/>
      <c r="Y4666" s="14"/>
    </row>
    <row r="4667" spans="24:25" x14ac:dyDescent="0.35">
      <c r="X4667" s="40"/>
      <c r="Y4667" s="14"/>
    </row>
    <row r="4668" spans="24:25" x14ac:dyDescent="0.35">
      <c r="X4668" s="40"/>
      <c r="Y4668" s="14"/>
    </row>
    <row r="4669" spans="24:25" x14ac:dyDescent="0.35">
      <c r="X4669" s="40"/>
      <c r="Y4669" s="14"/>
    </row>
    <row r="4670" spans="24:25" x14ac:dyDescent="0.35">
      <c r="X4670" s="40"/>
      <c r="Y4670" s="14"/>
    </row>
    <row r="4671" spans="24:25" x14ac:dyDescent="0.35">
      <c r="X4671" s="40"/>
      <c r="Y4671" s="14"/>
    </row>
    <row r="4672" spans="24:25" x14ac:dyDescent="0.35">
      <c r="X4672" s="40"/>
      <c r="Y4672" s="14"/>
    </row>
    <row r="4673" spans="24:25" x14ac:dyDescent="0.35">
      <c r="X4673" s="40"/>
      <c r="Y4673" s="14"/>
    </row>
    <row r="4674" spans="24:25" x14ac:dyDescent="0.35">
      <c r="X4674" s="40"/>
      <c r="Y4674" s="14"/>
    </row>
    <row r="4675" spans="24:25" x14ac:dyDescent="0.35">
      <c r="X4675" s="40"/>
      <c r="Y4675" s="14"/>
    </row>
    <row r="4676" spans="24:25" x14ac:dyDescent="0.35">
      <c r="X4676" s="40"/>
      <c r="Y4676" s="14"/>
    </row>
    <row r="4677" spans="24:25" x14ac:dyDescent="0.35">
      <c r="X4677" s="40"/>
      <c r="Y4677" s="14"/>
    </row>
    <row r="4678" spans="24:25" x14ac:dyDescent="0.35">
      <c r="X4678" s="40"/>
      <c r="Y4678" s="14"/>
    </row>
    <row r="4679" spans="24:25" x14ac:dyDescent="0.35">
      <c r="X4679" s="40"/>
      <c r="Y4679" s="14"/>
    </row>
    <row r="4680" spans="24:25" x14ac:dyDescent="0.35">
      <c r="X4680" s="40"/>
      <c r="Y4680" s="14"/>
    </row>
    <row r="4681" spans="24:25" x14ac:dyDescent="0.35">
      <c r="X4681" s="40"/>
      <c r="Y4681" s="14"/>
    </row>
    <row r="4682" spans="24:25" x14ac:dyDescent="0.35">
      <c r="X4682" s="40"/>
      <c r="Y4682" s="14"/>
    </row>
    <row r="4683" spans="24:25" x14ac:dyDescent="0.35">
      <c r="X4683" s="40"/>
      <c r="Y4683" s="14"/>
    </row>
    <row r="4684" spans="24:25" x14ac:dyDescent="0.35">
      <c r="X4684" s="40"/>
      <c r="Y4684" s="14"/>
    </row>
    <row r="4685" spans="24:25" x14ac:dyDescent="0.35">
      <c r="X4685" s="40"/>
      <c r="Y4685" s="14"/>
    </row>
    <row r="4686" spans="24:25" x14ac:dyDescent="0.35">
      <c r="X4686" s="40"/>
      <c r="Y4686" s="14"/>
    </row>
    <row r="4687" spans="24:25" x14ac:dyDescent="0.35">
      <c r="X4687" s="40"/>
      <c r="Y4687" s="14"/>
    </row>
    <row r="4688" spans="24:25" x14ac:dyDescent="0.35">
      <c r="X4688" s="40"/>
      <c r="Y4688" s="14"/>
    </row>
    <row r="4689" spans="24:25" x14ac:dyDescent="0.35">
      <c r="X4689" s="40"/>
      <c r="Y4689" s="14"/>
    </row>
    <row r="4690" spans="24:25" x14ac:dyDescent="0.35">
      <c r="X4690" s="40"/>
      <c r="Y4690" s="14"/>
    </row>
    <row r="4691" spans="24:25" x14ac:dyDescent="0.35">
      <c r="X4691" s="40"/>
      <c r="Y4691" s="14"/>
    </row>
    <row r="4692" spans="24:25" x14ac:dyDescent="0.35">
      <c r="X4692" s="40"/>
      <c r="Y4692" s="14"/>
    </row>
    <row r="4693" spans="24:25" x14ac:dyDescent="0.35">
      <c r="X4693" s="40"/>
      <c r="Y4693" s="14"/>
    </row>
    <row r="4694" spans="24:25" x14ac:dyDescent="0.35">
      <c r="X4694" s="40"/>
      <c r="Y4694" s="14"/>
    </row>
    <row r="4695" spans="24:25" x14ac:dyDescent="0.35">
      <c r="X4695" s="40"/>
      <c r="Y4695" s="14"/>
    </row>
    <row r="4696" spans="24:25" x14ac:dyDescent="0.35">
      <c r="X4696" s="40"/>
      <c r="Y4696" s="14"/>
    </row>
    <row r="4697" spans="24:25" x14ac:dyDescent="0.35">
      <c r="X4697" s="40"/>
      <c r="Y4697" s="14"/>
    </row>
    <row r="4698" spans="24:25" x14ac:dyDescent="0.35">
      <c r="X4698" s="40"/>
      <c r="Y4698" s="14"/>
    </row>
    <row r="4699" spans="24:25" x14ac:dyDescent="0.35">
      <c r="X4699" s="40"/>
      <c r="Y4699" s="14"/>
    </row>
    <row r="4700" spans="24:25" x14ac:dyDescent="0.35">
      <c r="X4700" s="40"/>
      <c r="Y4700" s="14"/>
    </row>
    <row r="4701" spans="24:25" x14ac:dyDescent="0.35">
      <c r="X4701" s="40"/>
      <c r="Y4701" s="14"/>
    </row>
    <row r="4702" spans="24:25" x14ac:dyDescent="0.35">
      <c r="X4702" s="40"/>
      <c r="Y4702" s="14"/>
    </row>
    <row r="4703" spans="24:25" x14ac:dyDescent="0.35">
      <c r="X4703" s="40"/>
      <c r="Y4703" s="14"/>
    </row>
    <row r="4704" spans="24:25" x14ac:dyDescent="0.35">
      <c r="X4704" s="40"/>
      <c r="Y4704" s="14"/>
    </row>
    <row r="4705" spans="24:25" x14ac:dyDescent="0.35">
      <c r="X4705" s="40"/>
      <c r="Y4705" s="14"/>
    </row>
    <row r="4706" spans="24:25" x14ac:dyDescent="0.35">
      <c r="X4706" s="40"/>
      <c r="Y4706" s="14"/>
    </row>
    <row r="4707" spans="24:25" x14ac:dyDescent="0.35">
      <c r="X4707" s="40"/>
      <c r="Y4707" s="14"/>
    </row>
    <row r="4708" spans="24:25" x14ac:dyDescent="0.35">
      <c r="X4708" s="40"/>
      <c r="Y4708" s="14"/>
    </row>
    <row r="4709" spans="24:25" x14ac:dyDescent="0.35">
      <c r="X4709" s="40"/>
      <c r="Y4709" s="14"/>
    </row>
    <row r="4710" spans="24:25" x14ac:dyDescent="0.35">
      <c r="X4710" s="40"/>
      <c r="Y4710" s="14"/>
    </row>
    <row r="4711" spans="24:25" x14ac:dyDescent="0.35">
      <c r="X4711" s="40"/>
      <c r="Y4711" s="14"/>
    </row>
    <row r="4712" spans="24:25" x14ac:dyDescent="0.35">
      <c r="X4712" s="40"/>
      <c r="Y4712" s="14"/>
    </row>
    <row r="4713" spans="24:25" x14ac:dyDescent="0.35">
      <c r="X4713" s="40"/>
      <c r="Y4713" s="14"/>
    </row>
    <row r="4714" spans="24:25" x14ac:dyDescent="0.35">
      <c r="X4714" s="40"/>
      <c r="Y4714" s="14"/>
    </row>
    <row r="4715" spans="24:25" x14ac:dyDescent="0.35">
      <c r="X4715" s="40"/>
      <c r="Y4715" s="14"/>
    </row>
    <row r="4716" spans="24:25" x14ac:dyDescent="0.35">
      <c r="X4716" s="40"/>
      <c r="Y4716" s="14"/>
    </row>
    <row r="4717" spans="24:25" x14ac:dyDescent="0.35">
      <c r="X4717" s="40"/>
      <c r="Y4717" s="14"/>
    </row>
    <row r="4718" spans="24:25" x14ac:dyDescent="0.35">
      <c r="X4718" s="40"/>
      <c r="Y4718" s="14"/>
    </row>
    <row r="4719" spans="24:25" x14ac:dyDescent="0.35">
      <c r="X4719" s="40"/>
      <c r="Y4719" s="14"/>
    </row>
    <row r="4720" spans="24:25" x14ac:dyDescent="0.35">
      <c r="X4720" s="40"/>
      <c r="Y4720" s="14"/>
    </row>
    <row r="4721" spans="24:25" x14ac:dyDescent="0.35">
      <c r="X4721" s="40"/>
      <c r="Y4721" s="14"/>
    </row>
    <row r="4722" spans="24:25" x14ac:dyDescent="0.35">
      <c r="X4722" s="40"/>
      <c r="Y4722" s="14"/>
    </row>
    <row r="4723" spans="24:25" x14ac:dyDescent="0.35">
      <c r="X4723" s="40"/>
      <c r="Y4723" s="14"/>
    </row>
    <row r="4724" spans="24:25" x14ac:dyDescent="0.35">
      <c r="X4724" s="40"/>
      <c r="Y4724" s="14"/>
    </row>
    <row r="4725" spans="24:25" x14ac:dyDescent="0.35">
      <c r="X4725" s="40"/>
      <c r="Y4725" s="14"/>
    </row>
    <row r="4726" spans="24:25" x14ac:dyDescent="0.35">
      <c r="X4726" s="40"/>
      <c r="Y4726" s="14"/>
    </row>
    <row r="4727" spans="24:25" x14ac:dyDescent="0.35">
      <c r="X4727" s="40"/>
      <c r="Y4727" s="14"/>
    </row>
    <row r="4728" spans="24:25" x14ac:dyDescent="0.35">
      <c r="X4728" s="40"/>
      <c r="Y4728" s="14"/>
    </row>
    <row r="4729" spans="24:25" x14ac:dyDescent="0.35">
      <c r="X4729" s="40"/>
      <c r="Y4729" s="14"/>
    </row>
    <row r="4730" spans="24:25" x14ac:dyDescent="0.35">
      <c r="X4730" s="40"/>
      <c r="Y4730" s="14"/>
    </row>
    <row r="4731" spans="24:25" x14ac:dyDescent="0.35">
      <c r="X4731" s="40"/>
      <c r="Y4731" s="14"/>
    </row>
    <row r="4732" spans="24:25" x14ac:dyDescent="0.35">
      <c r="X4732" s="40"/>
      <c r="Y4732" s="14"/>
    </row>
    <row r="4733" spans="24:25" x14ac:dyDescent="0.35">
      <c r="X4733" s="40"/>
      <c r="Y4733" s="14"/>
    </row>
    <row r="4734" spans="24:25" x14ac:dyDescent="0.35">
      <c r="X4734" s="40"/>
      <c r="Y4734" s="14"/>
    </row>
    <row r="4735" spans="24:25" x14ac:dyDescent="0.35">
      <c r="X4735" s="40"/>
      <c r="Y4735" s="14"/>
    </row>
    <row r="4736" spans="24:25" x14ac:dyDescent="0.35">
      <c r="X4736" s="40"/>
      <c r="Y4736" s="14"/>
    </row>
    <row r="4737" spans="24:25" x14ac:dyDescent="0.35">
      <c r="X4737" s="40"/>
      <c r="Y4737" s="14"/>
    </row>
    <row r="4738" spans="24:25" x14ac:dyDescent="0.35">
      <c r="X4738" s="40"/>
      <c r="Y4738" s="14"/>
    </row>
    <row r="4739" spans="24:25" x14ac:dyDescent="0.35">
      <c r="X4739" s="40"/>
      <c r="Y4739" s="14"/>
    </row>
    <row r="4740" spans="24:25" x14ac:dyDescent="0.35">
      <c r="X4740" s="40"/>
      <c r="Y4740" s="14"/>
    </row>
    <row r="4741" spans="24:25" x14ac:dyDescent="0.35">
      <c r="X4741" s="40"/>
      <c r="Y4741" s="14"/>
    </row>
    <row r="4742" spans="24:25" x14ac:dyDescent="0.35">
      <c r="X4742" s="40"/>
      <c r="Y4742" s="14"/>
    </row>
    <row r="4743" spans="24:25" x14ac:dyDescent="0.35">
      <c r="X4743" s="40"/>
      <c r="Y4743" s="14"/>
    </row>
    <row r="4744" spans="24:25" x14ac:dyDescent="0.35">
      <c r="X4744" s="40"/>
      <c r="Y4744" s="14"/>
    </row>
    <row r="4745" spans="24:25" x14ac:dyDescent="0.35">
      <c r="X4745" s="40"/>
      <c r="Y4745" s="14"/>
    </row>
    <row r="4746" spans="24:25" x14ac:dyDescent="0.35">
      <c r="X4746" s="40"/>
      <c r="Y4746" s="14"/>
    </row>
    <row r="4747" spans="24:25" x14ac:dyDescent="0.35">
      <c r="X4747" s="40"/>
      <c r="Y4747" s="14"/>
    </row>
    <row r="4748" spans="24:25" x14ac:dyDescent="0.35">
      <c r="X4748" s="40"/>
      <c r="Y4748" s="14"/>
    </row>
    <row r="4749" spans="24:25" x14ac:dyDescent="0.35">
      <c r="X4749" s="40"/>
      <c r="Y4749" s="14"/>
    </row>
    <row r="4750" spans="24:25" x14ac:dyDescent="0.35">
      <c r="X4750" s="40"/>
      <c r="Y4750" s="14"/>
    </row>
    <row r="4751" spans="24:25" x14ac:dyDescent="0.35">
      <c r="X4751" s="40"/>
      <c r="Y4751" s="14"/>
    </row>
    <row r="4752" spans="24:25" x14ac:dyDescent="0.35">
      <c r="X4752" s="40"/>
      <c r="Y4752" s="14"/>
    </row>
    <row r="4753" spans="24:25" x14ac:dyDescent="0.35">
      <c r="X4753" s="40"/>
      <c r="Y4753" s="14"/>
    </row>
    <row r="4754" spans="24:25" x14ac:dyDescent="0.35">
      <c r="X4754" s="40"/>
      <c r="Y4754" s="14"/>
    </row>
    <row r="4755" spans="24:25" x14ac:dyDescent="0.35">
      <c r="X4755" s="40"/>
      <c r="Y4755" s="14"/>
    </row>
    <row r="4756" spans="24:25" x14ac:dyDescent="0.35">
      <c r="X4756" s="40"/>
      <c r="Y4756" s="14"/>
    </row>
    <row r="4757" spans="24:25" x14ac:dyDescent="0.35">
      <c r="X4757" s="40"/>
      <c r="Y4757" s="14"/>
    </row>
    <row r="4758" spans="24:25" x14ac:dyDescent="0.35">
      <c r="X4758" s="40"/>
      <c r="Y4758" s="14"/>
    </row>
    <row r="4759" spans="24:25" x14ac:dyDescent="0.35">
      <c r="X4759" s="40"/>
      <c r="Y4759" s="14"/>
    </row>
    <row r="4760" spans="24:25" x14ac:dyDescent="0.35">
      <c r="X4760" s="40"/>
      <c r="Y4760" s="14"/>
    </row>
    <row r="4761" spans="24:25" x14ac:dyDescent="0.35">
      <c r="X4761" s="40"/>
      <c r="Y4761" s="14"/>
    </row>
    <row r="4762" spans="24:25" x14ac:dyDescent="0.35">
      <c r="X4762" s="40"/>
      <c r="Y4762" s="14"/>
    </row>
    <row r="4763" spans="24:25" x14ac:dyDescent="0.35">
      <c r="X4763" s="40"/>
      <c r="Y4763" s="14"/>
    </row>
    <row r="4764" spans="24:25" x14ac:dyDescent="0.35">
      <c r="X4764" s="40"/>
      <c r="Y4764" s="14"/>
    </row>
    <row r="4765" spans="24:25" x14ac:dyDescent="0.35">
      <c r="X4765" s="40"/>
      <c r="Y4765" s="14"/>
    </row>
    <row r="4766" spans="24:25" x14ac:dyDescent="0.35">
      <c r="X4766" s="40"/>
      <c r="Y4766" s="14"/>
    </row>
    <row r="4767" spans="24:25" x14ac:dyDescent="0.35">
      <c r="X4767" s="40"/>
      <c r="Y4767" s="14"/>
    </row>
    <row r="4768" spans="24:25" x14ac:dyDescent="0.35">
      <c r="X4768" s="40"/>
      <c r="Y4768" s="14"/>
    </row>
    <row r="4769" spans="24:25" x14ac:dyDescent="0.35">
      <c r="X4769" s="40"/>
      <c r="Y4769" s="14"/>
    </row>
    <row r="4770" spans="24:25" x14ac:dyDescent="0.35">
      <c r="X4770" s="40"/>
      <c r="Y4770" s="14"/>
    </row>
    <row r="4771" spans="24:25" x14ac:dyDescent="0.35">
      <c r="X4771" s="40"/>
      <c r="Y4771" s="14"/>
    </row>
    <row r="4772" spans="24:25" x14ac:dyDescent="0.35">
      <c r="X4772" s="40"/>
      <c r="Y4772" s="14"/>
    </row>
    <row r="4773" spans="24:25" x14ac:dyDescent="0.35">
      <c r="X4773" s="40"/>
      <c r="Y4773" s="14"/>
    </row>
    <row r="4774" spans="24:25" x14ac:dyDescent="0.35">
      <c r="X4774" s="40"/>
      <c r="Y4774" s="14"/>
    </row>
    <row r="4775" spans="24:25" x14ac:dyDescent="0.35">
      <c r="X4775" s="40"/>
      <c r="Y4775" s="14"/>
    </row>
    <row r="4776" spans="24:25" x14ac:dyDescent="0.35">
      <c r="X4776" s="40"/>
      <c r="Y4776" s="14"/>
    </row>
    <row r="4777" spans="24:25" x14ac:dyDescent="0.35">
      <c r="X4777" s="40"/>
      <c r="Y4777" s="14"/>
    </row>
    <row r="4778" spans="24:25" x14ac:dyDescent="0.35">
      <c r="X4778" s="40"/>
      <c r="Y4778" s="14"/>
    </row>
    <row r="4779" spans="24:25" x14ac:dyDescent="0.35">
      <c r="X4779" s="40"/>
      <c r="Y4779" s="14"/>
    </row>
    <row r="4780" spans="24:25" x14ac:dyDescent="0.35">
      <c r="X4780" s="40"/>
      <c r="Y4780" s="14"/>
    </row>
    <row r="4781" spans="24:25" x14ac:dyDescent="0.35">
      <c r="X4781" s="40"/>
      <c r="Y4781" s="14"/>
    </row>
    <row r="4782" spans="24:25" x14ac:dyDescent="0.35">
      <c r="X4782" s="40"/>
      <c r="Y4782" s="14"/>
    </row>
    <row r="4783" spans="24:25" x14ac:dyDescent="0.35">
      <c r="X4783" s="40"/>
      <c r="Y4783" s="14"/>
    </row>
    <row r="4784" spans="24:25" x14ac:dyDescent="0.35">
      <c r="X4784" s="40"/>
      <c r="Y4784" s="14"/>
    </row>
    <row r="4785" spans="24:25" x14ac:dyDescent="0.35">
      <c r="X4785" s="40"/>
      <c r="Y4785" s="14"/>
    </row>
    <row r="4786" spans="24:25" x14ac:dyDescent="0.35">
      <c r="X4786" s="40"/>
      <c r="Y4786" s="14"/>
    </row>
    <row r="4787" spans="24:25" x14ac:dyDescent="0.35">
      <c r="X4787" s="40"/>
      <c r="Y4787" s="14"/>
    </row>
    <row r="4788" spans="24:25" x14ac:dyDescent="0.35">
      <c r="X4788" s="40"/>
      <c r="Y4788" s="14"/>
    </row>
    <row r="4789" spans="24:25" x14ac:dyDescent="0.35">
      <c r="X4789" s="40"/>
      <c r="Y4789" s="14"/>
    </row>
    <row r="4790" spans="24:25" x14ac:dyDescent="0.35">
      <c r="X4790" s="40"/>
      <c r="Y4790" s="14"/>
    </row>
    <row r="4791" spans="24:25" x14ac:dyDescent="0.35">
      <c r="X4791" s="40"/>
      <c r="Y4791" s="14"/>
    </row>
    <row r="4792" spans="24:25" x14ac:dyDescent="0.35">
      <c r="X4792" s="40"/>
      <c r="Y4792" s="14"/>
    </row>
    <row r="4793" spans="24:25" x14ac:dyDescent="0.35">
      <c r="X4793" s="40"/>
      <c r="Y4793" s="14"/>
    </row>
    <row r="4794" spans="24:25" x14ac:dyDescent="0.35">
      <c r="X4794" s="40"/>
      <c r="Y4794" s="14"/>
    </row>
    <row r="4795" spans="24:25" x14ac:dyDescent="0.35">
      <c r="X4795" s="40"/>
      <c r="Y4795" s="14"/>
    </row>
    <row r="4796" spans="24:25" x14ac:dyDescent="0.35">
      <c r="X4796" s="40"/>
      <c r="Y4796" s="14"/>
    </row>
    <row r="4797" spans="24:25" x14ac:dyDescent="0.35">
      <c r="X4797" s="40"/>
      <c r="Y4797" s="14"/>
    </row>
    <row r="4798" spans="24:25" x14ac:dyDescent="0.35">
      <c r="X4798" s="40"/>
      <c r="Y4798" s="14"/>
    </row>
    <row r="4799" spans="24:25" x14ac:dyDescent="0.35">
      <c r="X4799" s="40"/>
      <c r="Y4799" s="14"/>
    </row>
    <row r="4800" spans="24:25" x14ac:dyDescent="0.35">
      <c r="X4800" s="40"/>
      <c r="Y4800" s="14"/>
    </row>
    <row r="4801" spans="24:25" x14ac:dyDescent="0.35">
      <c r="X4801" s="40"/>
      <c r="Y4801" s="14"/>
    </row>
    <row r="4802" spans="24:25" x14ac:dyDescent="0.35">
      <c r="X4802" s="40"/>
      <c r="Y4802" s="14"/>
    </row>
    <row r="4803" spans="24:25" x14ac:dyDescent="0.35">
      <c r="X4803" s="40"/>
      <c r="Y4803" s="14"/>
    </row>
    <row r="4804" spans="24:25" x14ac:dyDescent="0.35">
      <c r="X4804" s="40"/>
      <c r="Y4804" s="14"/>
    </row>
    <row r="4805" spans="24:25" x14ac:dyDescent="0.35">
      <c r="X4805" s="40"/>
      <c r="Y4805" s="14"/>
    </row>
    <row r="4806" spans="24:25" x14ac:dyDescent="0.35">
      <c r="X4806" s="40"/>
      <c r="Y4806" s="14"/>
    </row>
    <row r="4807" spans="24:25" x14ac:dyDescent="0.35">
      <c r="X4807" s="40"/>
      <c r="Y4807" s="14"/>
    </row>
    <row r="4808" spans="24:25" x14ac:dyDescent="0.35">
      <c r="X4808" s="40"/>
      <c r="Y4808" s="14"/>
    </row>
    <row r="4809" spans="24:25" x14ac:dyDescent="0.35">
      <c r="X4809" s="40"/>
      <c r="Y4809" s="14"/>
    </row>
    <row r="4810" spans="24:25" x14ac:dyDescent="0.35">
      <c r="X4810" s="40"/>
      <c r="Y4810" s="14"/>
    </row>
    <row r="4811" spans="24:25" x14ac:dyDescent="0.35">
      <c r="X4811" s="40"/>
      <c r="Y4811" s="14"/>
    </row>
    <row r="4812" spans="24:25" x14ac:dyDescent="0.35">
      <c r="X4812" s="40"/>
      <c r="Y4812" s="14"/>
    </row>
    <row r="4813" spans="24:25" x14ac:dyDescent="0.35">
      <c r="X4813" s="40"/>
      <c r="Y4813" s="14"/>
    </row>
    <row r="4814" spans="24:25" x14ac:dyDescent="0.35">
      <c r="X4814" s="40"/>
      <c r="Y4814" s="14"/>
    </row>
    <row r="4815" spans="24:25" x14ac:dyDescent="0.35">
      <c r="X4815" s="40"/>
      <c r="Y4815" s="14"/>
    </row>
    <row r="4816" spans="24:25" x14ac:dyDescent="0.35">
      <c r="X4816" s="40"/>
      <c r="Y4816" s="14"/>
    </row>
    <row r="4817" spans="24:25" x14ac:dyDescent="0.35">
      <c r="X4817" s="40"/>
      <c r="Y4817" s="14"/>
    </row>
    <row r="4818" spans="24:25" x14ac:dyDescent="0.35">
      <c r="X4818" s="40"/>
      <c r="Y4818" s="14"/>
    </row>
    <row r="4819" spans="24:25" x14ac:dyDescent="0.35">
      <c r="X4819" s="40"/>
      <c r="Y4819" s="14"/>
    </row>
    <row r="4820" spans="24:25" x14ac:dyDescent="0.35">
      <c r="X4820" s="40"/>
      <c r="Y4820" s="14"/>
    </row>
    <row r="4821" spans="24:25" x14ac:dyDescent="0.35">
      <c r="X4821" s="40"/>
      <c r="Y4821" s="14"/>
    </row>
    <row r="4822" spans="24:25" x14ac:dyDescent="0.35">
      <c r="X4822" s="40"/>
      <c r="Y4822" s="14"/>
    </row>
    <row r="4823" spans="24:25" x14ac:dyDescent="0.35">
      <c r="X4823" s="40"/>
      <c r="Y4823" s="14"/>
    </row>
    <row r="4824" spans="24:25" x14ac:dyDescent="0.35">
      <c r="X4824" s="40"/>
      <c r="Y4824" s="14"/>
    </row>
    <row r="4825" spans="24:25" x14ac:dyDescent="0.35">
      <c r="X4825" s="40"/>
      <c r="Y4825" s="14"/>
    </row>
    <row r="4826" spans="24:25" x14ac:dyDescent="0.35">
      <c r="X4826" s="40"/>
      <c r="Y4826" s="14"/>
    </row>
    <row r="4827" spans="24:25" x14ac:dyDescent="0.35">
      <c r="X4827" s="40"/>
      <c r="Y4827" s="14"/>
    </row>
    <row r="4828" spans="24:25" x14ac:dyDescent="0.35">
      <c r="X4828" s="40"/>
      <c r="Y4828" s="14"/>
    </row>
    <row r="4829" spans="24:25" x14ac:dyDescent="0.35">
      <c r="X4829" s="40"/>
      <c r="Y4829" s="14"/>
    </row>
    <row r="4830" spans="24:25" x14ac:dyDescent="0.35">
      <c r="X4830" s="40"/>
      <c r="Y4830" s="14"/>
    </row>
    <row r="4831" spans="24:25" x14ac:dyDescent="0.35">
      <c r="X4831" s="40"/>
      <c r="Y4831" s="14"/>
    </row>
    <row r="4832" spans="24:25" x14ac:dyDescent="0.35">
      <c r="X4832" s="40"/>
      <c r="Y4832" s="14"/>
    </row>
    <row r="4833" spans="24:25" x14ac:dyDescent="0.35">
      <c r="X4833" s="40"/>
      <c r="Y4833" s="14"/>
    </row>
    <row r="4834" spans="24:25" x14ac:dyDescent="0.35">
      <c r="X4834" s="40"/>
      <c r="Y4834" s="14"/>
    </row>
    <row r="4835" spans="24:25" x14ac:dyDescent="0.35">
      <c r="X4835" s="40"/>
      <c r="Y4835" s="14"/>
    </row>
    <row r="4836" spans="24:25" x14ac:dyDescent="0.35">
      <c r="X4836" s="40"/>
      <c r="Y4836" s="14"/>
    </row>
    <row r="4837" spans="24:25" x14ac:dyDescent="0.35">
      <c r="X4837" s="40"/>
      <c r="Y4837" s="14"/>
    </row>
    <row r="4838" spans="24:25" x14ac:dyDescent="0.35">
      <c r="X4838" s="40"/>
      <c r="Y4838" s="14"/>
    </row>
    <row r="4839" spans="24:25" x14ac:dyDescent="0.35">
      <c r="X4839" s="40"/>
      <c r="Y4839" s="14"/>
    </row>
    <row r="4840" spans="24:25" x14ac:dyDescent="0.35">
      <c r="X4840" s="40"/>
      <c r="Y4840" s="14"/>
    </row>
    <row r="4841" spans="24:25" x14ac:dyDescent="0.35">
      <c r="X4841" s="40"/>
      <c r="Y4841" s="14"/>
    </row>
    <row r="4842" spans="24:25" x14ac:dyDescent="0.35">
      <c r="X4842" s="40"/>
      <c r="Y4842" s="14"/>
    </row>
    <row r="4843" spans="24:25" x14ac:dyDescent="0.35">
      <c r="X4843" s="40"/>
      <c r="Y4843" s="14"/>
    </row>
    <row r="4844" spans="24:25" x14ac:dyDescent="0.35">
      <c r="X4844" s="40"/>
      <c r="Y4844" s="14"/>
    </row>
    <row r="4845" spans="24:25" x14ac:dyDescent="0.35">
      <c r="X4845" s="40"/>
      <c r="Y4845" s="14"/>
    </row>
    <row r="4846" spans="24:25" x14ac:dyDescent="0.35">
      <c r="X4846" s="40"/>
      <c r="Y4846" s="14"/>
    </row>
    <row r="4847" spans="24:25" x14ac:dyDescent="0.35">
      <c r="X4847" s="40"/>
      <c r="Y4847" s="14"/>
    </row>
    <row r="4848" spans="24:25" x14ac:dyDescent="0.35">
      <c r="X4848" s="40"/>
      <c r="Y4848" s="14"/>
    </row>
    <row r="4849" spans="24:25" x14ac:dyDescent="0.35">
      <c r="X4849" s="40"/>
      <c r="Y4849" s="14"/>
    </row>
    <row r="4850" spans="24:25" x14ac:dyDescent="0.35">
      <c r="X4850" s="40"/>
      <c r="Y4850" s="14"/>
    </row>
    <row r="4851" spans="24:25" x14ac:dyDescent="0.35">
      <c r="X4851" s="40"/>
      <c r="Y4851" s="14"/>
    </row>
    <row r="4852" spans="24:25" x14ac:dyDescent="0.35">
      <c r="X4852" s="40"/>
      <c r="Y4852" s="14"/>
    </row>
    <row r="4853" spans="24:25" x14ac:dyDescent="0.35">
      <c r="X4853" s="40"/>
      <c r="Y4853" s="14"/>
    </row>
    <row r="4854" spans="24:25" x14ac:dyDescent="0.35">
      <c r="X4854" s="40"/>
      <c r="Y4854" s="14"/>
    </row>
    <row r="4855" spans="24:25" x14ac:dyDescent="0.35">
      <c r="X4855" s="40"/>
      <c r="Y4855" s="14"/>
    </row>
    <row r="4856" spans="24:25" x14ac:dyDescent="0.35">
      <c r="X4856" s="40"/>
      <c r="Y4856" s="14"/>
    </row>
    <row r="4857" spans="24:25" x14ac:dyDescent="0.35">
      <c r="X4857" s="40"/>
      <c r="Y4857" s="14"/>
    </row>
    <row r="4858" spans="24:25" x14ac:dyDescent="0.35">
      <c r="X4858" s="40"/>
      <c r="Y4858" s="14"/>
    </row>
    <row r="4859" spans="24:25" x14ac:dyDescent="0.35">
      <c r="X4859" s="40"/>
      <c r="Y4859" s="14"/>
    </row>
    <row r="4860" spans="24:25" x14ac:dyDescent="0.35">
      <c r="X4860" s="40"/>
      <c r="Y4860" s="14"/>
    </row>
    <row r="4861" spans="24:25" x14ac:dyDescent="0.35">
      <c r="X4861" s="40"/>
      <c r="Y4861" s="14"/>
    </row>
    <row r="4862" spans="24:25" x14ac:dyDescent="0.35">
      <c r="X4862" s="40"/>
      <c r="Y4862" s="14"/>
    </row>
    <row r="4863" spans="24:25" x14ac:dyDescent="0.35">
      <c r="X4863" s="40"/>
      <c r="Y4863" s="14"/>
    </row>
    <row r="4864" spans="24:25" x14ac:dyDescent="0.35">
      <c r="X4864" s="40"/>
      <c r="Y4864" s="14"/>
    </row>
    <row r="4865" spans="24:25" x14ac:dyDescent="0.35">
      <c r="X4865" s="40"/>
      <c r="Y4865" s="14"/>
    </row>
    <row r="4866" spans="24:25" x14ac:dyDescent="0.35">
      <c r="X4866" s="40"/>
      <c r="Y4866" s="14"/>
    </row>
    <row r="4867" spans="24:25" x14ac:dyDescent="0.35">
      <c r="X4867" s="40"/>
      <c r="Y4867" s="14"/>
    </row>
    <row r="4868" spans="24:25" x14ac:dyDescent="0.35">
      <c r="X4868" s="40"/>
      <c r="Y4868" s="14"/>
    </row>
    <row r="4869" spans="24:25" x14ac:dyDescent="0.35">
      <c r="X4869" s="40"/>
      <c r="Y4869" s="14"/>
    </row>
    <row r="4870" spans="24:25" x14ac:dyDescent="0.35">
      <c r="X4870" s="40"/>
      <c r="Y4870" s="14"/>
    </row>
    <row r="4871" spans="24:25" x14ac:dyDescent="0.35">
      <c r="X4871" s="40"/>
      <c r="Y4871" s="14"/>
    </row>
    <row r="4872" spans="24:25" x14ac:dyDescent="0.35">
      <c r="X4872" s="40"/>
      <c r="Y4872" s="14"/>
    </row>
    <row r="4873" spans="24:25" x14ac:dyDescent="0.35">
      <c r="X4873" s="40"/>
      <c r="Y4873" s="14"/>
    </row>
    <row r="4874" spans="24:25" x14ac:dyDescent="0.35">
      <c r="X4874" s="40"/>
      <c r="Y4874" s="14"/>
    </row>
    <row r="4875" spans="24:25" x14ac:dyDescent="0.35">
      <c r="X4875" s="40"/>
      <c r="Y4875" s="14"/>
    </row>
    <row r="4876" spans="24:25" x14ac:dyDescent="0.35">
      <c r="X4876" s="40"/>
      <c r="Y4876" s="14"/>
    </row>
    <row r="4877" spans="24:25" x14ac:dyDescent="0.35">
      <c r="X4877" s="40"/>
      <c r="Y4877" s="14"/>
    </row>
    <row r="4878" spans="24:25" x14ac:dyDescent="0.35">
      <c r="X4878" s="40"/>
      <c r="Y4878" s="14"/>
    </row>
    <row r="4879" spans="24:25" x14ac:dyDescent="0.35">
      <c r="X4879" s="40"/>
      <c r="Y4879" s="14"/>
    </row>
    <row r="4880" spans="24:25" x14ac:dyDescent="0.35">
      <c r="X4880" s="40"/>
      <c r="Y4880" s="14"/>
    </row>
    <row r="4881" spans="24:25" x14ac:dyDescent="0.35">
      <c r="X4881" s="40"/>
      <c r="Y4881" s="14"/>
    </row>
    <row r="4882" spans="24:25" x14ac:dyDescent="0.35">
      <c r="X4882" s="40"/>
      <c r="Y4882" s="14"/>
    </row>
    <row r="4883" spans="24:25" x14ac:dyDescent="0.35">
      <c r="X4883" s="40"/>
      <c r="Y4883" s="14"/>
    </row>
    <row r="4884" spans="24:25" x14ac:dyDescent="0.35">
      <c r="X4884" s="40"/>
      <c r="Y4884" s="14"/>
    </row>
    <row r="4885" spans="24:25" x14ac:dyDescent="0.35">
      <c r="X4885" s="40"/>
      <c r="Y4885" s="14"/>
    </row>
    <row r="4886" spans="24:25" x14ac:dyDescent="0.35">
      <c r="X4886" s="40"/>
      <c r="Y4886" s="14"/>
    </row>
    <row r="4887" spans="24:25" x14ac:dyDescent="0.35">
      <c r="X4887" s="40"/>
      <c r="Y4887" s="14"/>
    </row>
    <row r="4888" spans="24:25" x14ac:dyDescent="0.35">
      <c r="X4888" s="40"/>
      <c r="Y4888" s="14"/>
    </row>
    <row r="4889" spans="24:25" x14ac:dyDescent="0.35">
      <c r="X4889" s="40"/>
      <c r="Y4889" s="14"/>
    </row>
    <row r="4890" spans="24:25" x14ac:dyDescent="0.35">
      <c r="X4890" s="40"/>
      <c r="Y4890" s="14"/>
    </row>
    <row r="4891" spans="24:25" x14ac:dyDescent="0.35">
      <c r="X4891" s="40"/>
      <c r="Y4891" s="14"/>
    </row>
    <row r="4892" spans="24:25" x14ac:dyDescent="0.35">
      <c r="X4892" s="40"/>
      <c r="Y4892" s="14"/>
    </row>
    <row r="4893" spans="24:25" x14ac:dyDescent="0.35">
      <c r="X4893" s="40"/>
      <c r="Y4893" s="14"/>
    </row>
    <row r="4894" spans="24:25" x14ac:dyDescent="0.35">
      <c r="X4894" s="40"/>
      <c r="Y4894" s="14"/>
    </row>
    <row r="4895" spans="24:25" x14ac:dyDescent="0.35">
      <c r="X4895" s="40"/>
      <c r="Y4895" s="14"/>
    </row>
    <row r="4896" spans="24:25" x14ac:dyDescent="0.35">
      <c r="X4896" s="40"/>
      <c r="Y4896" s="14"/>
    </row>
    <row r="4897" spans="24:25" x14ac:dyDescent="0.35">
      <c r="X4897" s="40"/>
      <c r="Y4897" s="14"/>
    </row>
    <row r="4898" spans="24:25" x14ac:dyDescent="0.35">
      <c r="X4898" s="40"/>
      <c r="Y4898" s="14"/>
    </row>
    <row r="4899" spans="24:25" x14ac:dyDescent="0.35">
      <c r="X4899" s="40"/>
      <c r="Y4899" s="14"/>
    </row>
    <row r="4900" spans="24:25" x14ac:dyDescent="0.35">
      <c r="X4900" s="40"/>
      <c r="Y4900" s="14"/>
    </row>
    <row r="4901" spans="24:25" x14ac:dyDescent="0.35">
      <c r="X4901" s="40"/>
      <c r="Y4901" s="14"/>
    </row>
    <row r="4902" spans="24:25" x14ac:dyDescent="0.35">
      <c r="X4902" s="40"/>
      <c r="Y4902" s="14"/>
    </row>
    <row r="4903" spans="24:25" x14ac:dyDescent="0.35">
      <c r="X4903" s="40"/>
      <c r="Y4903" s="14"/>
    </row>
    <row r="4904" spans="24:25" x14ac:dyDescent="0.35">
      <c r="X4904" s="40"/>
      <c r="Y4904" s="14"/>
    </row>
    <row r="4905" spans="24:25" x14ac:dyDescent="0.35">
      <c r="X4905" s="40"/>
      <c r="Y4905" s="14"/>
    </row>
    <row r="4906" spans="24:25" x14ac:dyDescent="0.35">
      <c r="X4906" s="40"/>
      <c r="Y4906" s="14"/>
    </row>
    <row r="4907" spans="24:25" x14ac:dyDescent="0.35">
      <c r="X4907" s="40"/>
      <c r="Y4907" s="14"/>
    </row>
    <row r="4908" spans="24:25" x14ac:dyDescent="0.35">
      <c r="X4908" s="40"/>
      <c r="Y4908" s="14"/>
    </row>
    <row r="4909" spans="24:25" x14ac:dyDescent="0.35">
      <c r="X4909" s="40"/>
      <c r="Y4909" s="14"/>
    </row>
    <row r="4910" spans="24:25" x14ac:dyDescent="0.35">
      <c r="X4910" s="40"/>
      <c r="Y4910" s="14"/>
    </row>
    <row r="4911" spans="24:25" x14ac:dyDescent="0.35">
      <c r="X4911" s="40"/>
      <c r="Y4911" s="14"/>
    </row>
    <row r="4912" spans="24:25" x14ac:dyDescent="0.35">
      <c r="X4912" s="40"/>
      <c r="Y4912" s="14"/>
    </row>
    <row r="4913" spans="24:25" x14ac:dyDescent="0.35">
      <c r="X4913" s="40"/>
      <c r="Y4913" s="14"/>
    </row>
    <row r="4914" spans="24:25" x14ac:dyDescent="0.35">
      <c r="X4914" s="40"/>
      <c r="Y4914" s="14"/>
    </row>
    <row r="4915" spans="24:25" x14ac:dyDescent="0.35">
      <c r="X4915" s="40"/>
      <c r="Y4915" s="14"/>
    </row>
    <row r="4916" spans="24:25" x14ac:dyDescent="0.35">
      <c r="X4916" s="40"/>
      <c r="Y4916" s="14"/>
    </row>
    <row r="4917" spans="24:25" x14ac:dyDescent="0.35">
      <c r="X4917" s="40"/>
      <c r="Y4917" s="14"/>
    </row>
    <row r="4918" spans="24:25" x14ac:dyDescent="0.35">
      <c r="X4918" s="40"/>
      <c r="Y4918" s="14"/>
    </row>
    <row r="4919" spans="24:25" x14ac:dyDescent="0.35">
      <c r="X4919" s="40"/>
      <c r="Y4919" s="14"/>
    </row>
    <row r="4920" spans="24:25" x14ac:dyDescent="0.35">
      <c r="X4920" s="40"/>
      <c r="Y4920" s="14"/>
    </row>
    <row r="4921" spans="24:25" x14ac:dyDescent="0.35">
      <c r="X4921" s="40"/>
      <c r="Y4921" s="14"/>
    </row>
    <row r="4922" spans="24:25" x14ac:dyDescent="0.35">
      <c r="X4922" s="40"/>
      <c r="Y4922" s="14"/>
    </row>
    <row r="4923" spans="24:25" x14ac:dyDescent="0.35">
      <c r="X4923" s="40"/>
      <c r="Y4923" s="14"/>
    </row>
    <row r="4924" spans="24:25" x14ac:dyDescent="0.35">
      <c r="X4924" s="40"/>
      <c r="Y4924" s="14"/>
    </row>
    <row r="4925" spans="24:25" x14ac:dyDescent="0.35">
      <c r="X4925" s="40"/>
      <c r="Y4925" s="14"/>
    </row>
    <row r="4926" spans="24:25" x14ac:dyDescent="0.35">
      <c r="X4926" s="40"/>
      <c r="Y4926" s="14"/>
    </row>
    <row r="4927" spans="24:25" x14ac:dyDescent="0.35">
      <c r="X4927" s="40"/>
      <c r="Y4927" s="14"/>
    </row>
    <row r="4928" spans="24:25" x14ac:dyDescent="0.35">
      <c r="X4928" s="40"/>
      <c r="Y4928" s="14"/>
    </row>
    <row r="4929" spans="24:25" x14ac:dyDescent="0.35">
      <c r="X4929" s="40"/>
      <c r="Y4929" s="14"/>
    </row>
    <row r="4930" spans="24:25" x14ac:dyDescent="0.35">
      <c r="X4930" s="40"/>
      <c r="Y4930" s="14"/>
    </row>
    <row r="4931" spans="24:25" x14ac:dyDescent="0.35">
      <c r="X4931" s="40"/>
      <c r="Y4931" s="14"/>
    </row>
    <row r="4932" spans="24:25" x14ac:dyDescent="0.35">
      <c r="X4932" s="40"/>
      <c r="Y4932" s="14"/>
    </row>
    <row r="4933" spans="24:25" x14ac:dyDescent="0.35">
      <c r="X4933" s="40"/>
      <c r="Y4933" s="14"/>
    </row>
    <row r="4934" spans="24:25" x14ac:dyDescent="0.35">
      <c r="X4934" s="40"/>
      <c r="Y4934" s="14"/>
    </row>
    <row r="4935" spans="24:25" x14ac:dyDescent="0.35">
      <c r="X4935" s="40"/>
      <c r="Y4935" s="14"/>
    </row>
    <row r="4936" spans="24:25" x14ac:dyDescent="0.35">
      <c r="X4936" s="40"/>
      <c r="Y4936" s="14"/>
    </row>
    <row r="4937" spans="24:25" x14ac:dyDescent="0.35">
      <c r="X4937" s="40"/>
      <c r="Y4937" s="14"/>
    </row>
    <row r="4938" spans="24:25" x14ac:dyDescent="0.35">
      <c r="X4938" s="40"/>
      <c r="Y4938" s="14"/>
    </row>
    <row r="4939" spans="24:25" x14ac:dyDescent="0.35">
      <c r="X4939" s="40"/>
      <c r="Y4939" s="14"/>
    </row>
    <row r="4940" spans="24:25" x14ac:dyDescent="0.35">
      <c r="X4940" s="40"/>
      <c r="Y4940" s="14"/>
    </row>
    <row r="4941" spans="24:25" x14ac:dyDescent="0.35">
      <c r="X4941" s="40"/>
      <c r="Y4941" s="14"/>
    </row>
    <row r="4942" spans="24:25" x14ac:dyDescent="0.35">
      <c r="X4942" s="40"/>
      <c r="Y4942" s="14"/>
    </row>
    <row r="4943" spans="24:25" x14ac:dyDescent="0.35">
      <c r="X4943" s="40"/>
      <c r="Y4943" s="14"/>
    </row>
    <row r="4944" spans="24:25" x14ac:dyDescent="0.35">
      <c r="X4944" s="40"/>
      <c r="Y4944" s="14"/>
    </row>
    <row r="4945" spans="24:25" x14ac:dyDescent="0.35">
      <c r="X4945" s="40"/>
      <c r="Y4945" s="14"/>
    </row>
    <row r="4946" spans="24:25" x14ac:dyDescent="0.35">
      <c r="X4946" s="40"/>
      <c r="Y4946" s="14"/>
    </row>
    <row r="4947" spans="24:25" x14ac:dyDescent="0.35">
      <c r="X4947" s="40"/>
      <c r="Y4947" s="14"/>
    </row>
    <row r="4948" spans="24:25" x14ac:dyDescent="0.35">
      <c r="X4948" s="40"/>
      <c r="Y4948" s="14"/>
    </row>
    <row r="4949" spans="24:25" x14ac:dyDescent="0.35">
      <c r="X4949" s="40"/>
      <c r="Y4949" s="14"/>
    </row>
    <row r="4950" spans="24:25" x14ac:dyDescent="0.35">
      <c r="X4950" s="40"/>
      <c r="Y4950" s="14"/>
    </row>
    <row r="4951" spans="24:25" x14ac:dyDescent="0.35">
      <c r="X4951" s="40"/>
      <c r="Y4951" s="14"/>
    </row>
    <row r="4952" spans="24:25" x14ac:dyDescent="0.35">
      <c r="X4952" s="40"/>
      <c r="Y4952" s="14"/>
    </row>
    <row r="4953" spans="24:25" x14ac:dyDescent="0.35">
      <c r="X4953" s="40"/>
      <c r="Y4953" s="14"/>
    </row>
    <row r="4954" spans="24:25" x14ac:dyDescent="0.35">
      <c r="X4954" s="40"/>
      <c r="Y4954" s="14"/>
    </row>
    <row r="4955" spans="24:25" x14ac:dyDescent="0.35">
      <c r="X4955" s="40"/>
      <c r="Y4955" s="14"/>
    </row>
    <row r="4956" spans="24:25" x14ac:dyDescent="0.35">
      <c r="X4956" s="40"/>
      <c r="Y4956" s="14"/>
    </row>
    <row r="4957" spans="24:25" x14ac:dyDescent="0.35">
      <c r="X4957" s="40"/>
      <c r="Y4957" s="14"/>
    </row>
    <row r="4958" spans="24:25" x14ac:dyDescent="0.35">
      <c r="X4958" s="40"/>
      <c r="Y4958" s="14"/>
    </row>
    <row r="4959" spans="24:25" x14ac:dyDescent="0.35">
      <c r="X4959" s="40"/>
      <c r="Y4959" s="14"/>
    </row>
    <row r="4960" spans="24:25" x14ac:dyDescent="0.35">
      <c r="X4960" s="40"/>
      <c r="Y4960" s="14"/>
    </row>
    <row r="4961" spans="24:25" x14ac:dyDescent="0.35">
      <c r="X4961" s="40"/>
      <c r="Y4961" s="14"/>
    </row>
    <row r="4962" spans="24:25" x14ac:dyDescent="0.35">
      <c r="X4962" s="40"/>
      <c r="Y4962" s="14"/>
    </row>
    <row r="4963" spans="24:25" x14ac:dyDescent="0.35">
      <c r="X4963" s="40"/>
      <c r="Y4963" s="14"/>
    </row>
    <row r="4964" spans="24:25" x14ac:dyDescent="0.35">
      <c r="X4964" s="40"/>
      <c r="Y4964" s="14"/>
    </row>
    <row r="4965" spans="24:25" x14ac:dyDescent="0.35">
      <c r="X4965" s="40"/>
      <c r="Y4965" s="14"/>
    </row>
    <row r="4966" spans="24:25" x14ac:dyDescent="0.35">
      <c r="X4966" s="40"/>
      <c r="Y4966" s="14"/>
    </row>
    <row r="4967" spans="24:25" x14ac:dyDescent="0.35">
      <c r="X4967" s="40"/>
      <c r="Y4967" s="14"/>
    </row>
    <row r="4968" spans="24:25" x14ac:dyDescent="0.35">
      <c r="X4968" s="40"/>
      <c r="Y4968" s="14"/>
    </row>
    <row r="4969" spans="24:25" x14ac:dyDescent="0.35">
      <c r="X4969" s="40"/>
      <c r="Y4969" s="14"/>
    </row>
    <row r="4970" spans="24:25" x14ac:dyDescent="0.35">
      <c r="X4970" s="40"/>
      <c r="Y4970" s="14"/>
    </row>
    <row r="4971" spans="24:25" x14ac:dyDescent="0.35">
      <c r="X4971" s="40"/>
      <c r="Y4971" s="14"/>
    </row>
    <row r="4972" spans="24:25" x14ac:dyDescent="0.35">
      <c r="X4972" s="40"/>
      <c r="Y4972" s="14"/>
    </row>
    <row r="4973" spans="24:25" x14ac:dyDescent="0.35">
      <c r="X4973" s="40"/>
      <c r="Y4973" s="14"/>
    </row>
    <row r="4974" spans="24:25" x14ac:dyDescent="0.35">
      <c r="X4974" s="40"/>
      <c r="Y4974" s="14"/>
    </row>
    <row r="4975" spans="24:25" x14ac:dyDescent="0.35">
      <c r="X4975" s="40"/>
      <c r="Y4975" s="14"/>
    </row>
    <row r="4976" spans="24:25" x14ac:dyDescent="0.35">
      <c r="X4976" s="40"/>
      <c r="Y4976" s="14"/>
    </row>
    <row r="4977" spans="24:25" x14ac:dyDescent="0.35">
      <c r="X4977" s="40"/>
      <c r="Y4977" s="14"/>
    </row>
    <row r="4978" spans="24:25" x14ac:dyDescent="0.35">
      <c r="X4978" s="40"/>
      <c r="Y4978" s="14"/>
    </row>
    <row r="4979" spans="24:25" x14ac:dyDescent="0.35">
      <c r="X4979" s="40"/>
      <c r="Y4979" s="14"/>
    </row>
    <row r="4980" spans="24:25" x14ac:dyDescent="0.35">
      <c r="X4980" s="40"/>
      <c r="Y4980" s="14"/>
    </row>
    <row r="4981" spans="24:25" x14ac:dyDescent="0.35">
      <c r="X4981" s="40"/>
      <c r="Y4981" s="14"/>
    </row>
    <row r="4982" spans="24:25" x14ac:dyDescent="0.35">
      <c r="X4982" s="40"/>
      <c r="Y4982" s="14"/>
    </row>
    <row r="4983" spans="24:25" x14ac:dyDescent="0.35">
      <c r="X4983" s="40"/>
      <c r="Y4983" s="14"/>
    </row>
    <row r="4984" spans="24:25" x14ac:dyDescent="0.35">
      <c r="X4984" s="40"/>
      <c r="Y4984" s="14"/>
    </row>
    <row r="4985" spans="24:25" x14ac:dyDescent="0.35">
      <c r="X4985" s="40"/>
      <c r="Y4985" s="14"/>
    </row>
    <row r="4986" spans="24:25" x14ac:dyDescent="0.35">
      <c r="X4986" s="40"/>
      <c r="Y4986" s="14"/>
    </row>
    <row r="4987" spans="24:25" x14ac:dyDescent="0.35">
      <c r="X4987" s="40"/>
      <c r="Y4987" s="14"/>
    </row>
    <row r="4988" spans="24:25" x14ac:dyDescent="0.35">
      <c r="X4988" s="40"/>
      <c r="Y4988" s="14"/>
    </row>
    <row r="4989" spans="24:25" x14ac:dyDescent="0.35">
      <c r="X4989" s="40"/>
      <c r="Y4989" s="14"/>
    </row>
    <row r="4990" spans="24:25" x14ac:dyDescent="0.35">
      <c r="X4990" s="40"/>
      <c r="Y4990" s="14"/>
    </row>
    <row r="4991" spans="24:25" x14ac:dyDescent="0.35">
      <c r="X4991" s="40"/>
      <c r="Y4991" s="14"/>
    </row>
    <row r="4992" spans="24:25" x14ac:dyDescent="0.35">
      <c r="X4992" s="40"/>
      <c r="Y4992" s="14"/>
    </row>
    <row r="4993" spans="24:25" x14ac:dyDescent="0.35">
      <c r="X4993" s="40"/>
      <c r="Y4993" s="14"/>
    </row>
    <row r="4994" spans="24:25" x14ac:dyDescent="0.35">
      <c r="X4994" s="40"/>
      <c r="Y4994" s="14"/>
    </row>
    <row r="4995" spans="24:25" x14ac:dyDescent="0.35">
      <c r="X4995" s="40"/>
      <c r="Y4995" s="14"/>
    </row>
    <row r="4996" spans="24:25" x14ac:dyDescent="0.35">
      <c r="X4996" s="40"/>
      <c r="Y4996" s="14"/>
    </row>
    <row r="4997" spans="24:25" x14ac:dyDescent="0.35">
      <c r="X4997" s="40"/>
      <c r="Y4997" s="14"/>
    </row>
    <row r="4998" spans="24:25" x14ac:dyDescent="0.35">
      <c r="X4998" s="40"/>
      <c r="Y4998" s="14"/>
    </row>
    <row r="4999" spans="24:25" x14ac:dyDescent="0.35">
      <c r="X4999" s="40"/>
      <c r="Y4999" s="14"/>
    </row>
    <row r="5000" spans="24:25" x14ac:dyDescent="0.35">
      <c r="X5000" s="40"/>
      <c r="Y5000" s="14"/>
    </row>
    <row r="5001" spans="24:25" x14ac:dyDescent="0.35">
      <c r="X5001" s="40"/>
      <c r="Y5001" s="14"/>
    </row>
    <row r="5002" spans="24:25" x14ac:dyDescent="0.35">
      <c r="X5002" s="40"/>
      <c r="Y5002" s="14"/>
    </row>
    <row r="5003" spans="24:25" x14ac:dyDescent="0.35">
      <c r="X5003" s="40"/>
      <c r="Y5003" s="14"/>
    </row>
    <row r="5004" spans="24:25" x14ac:dyDescent="0.35">
      <c r="X5004" s="40"/>
      <c r="Y5004" s="14"/>
    </row>
    <row r="5005" spans="24:25" x14ac:dyDescent="0.35">
      <c r="X5005" s="40"/>
      <c r="Y5005" s="14"/>
    </row>
    <row r="5006" spans="24:25" x14ac:dyDescent="0.35">
      <c r="X5006" s="40"/>
      <c r="Y5006" s="14"/>
    </row>
    <row r="5007" spans="24:25" x14ac:dyDescent="0.35">
      <c r="X5007" s="40"/>
      <c r="Y5007" s="14"/>
    </row>
    <row r="5008" spans="24:25" x14ac:dyDescent="0.35">
      <c r="X5008" s="40"/>
      <c r="Y5008" s="14"/>
    </row>
    <row r="5009" spans="24:25" x14ac:dyDescent="0.35">
      <c r="X5009" s="40"/>
      <c r="Y5009" s="14"/>
    </row>
    <row r="5010" spans="24:25" x14ac:dyDescent="0.35">
      <c r="X5010" s="40"/>
      <c r="Y5010" s="14"/>
    </row>
    <row r="5011" spans="24:25" x14ac:dyDescent="0.35">
      <c r="X5011" s="40"/>
      <c r="Y5011" s="14"/>
    </row>
    <row r="5012" spans="24:25" x14ac:dyDescent="0.35">
      <c r="X5012" s="40"/>
      <c r="Y5012" s="14"/>
    </row>
    <row r="5013" spans="24:25" x14ac:dyDescent="0.35">
      <c r="X5013" s="40"/>
      <c r="Y5013" s="14"/>
    </row>
    <row r="5014" spans="24:25" x14ac:dyDescent="0.35">
      <c r="X5014" s="40"/>
      <c r="Y5014" s="14"/>
    </row>
    <row r="5015" spans="24:25" x14ac:dyDescent="0.35">
      <c r="X5015" s="40"/>
      <c r="Y5015" s="14"/>
    </row>
    <row r="5016" spans="24:25" x14ac:dyDescent="0.35">
      <c r="X5016" s="40"/>
      <c r="Y5016" s="14"/>
    </row>
    <row r="5017" spans="24:25" x14ac:dyDescent="0.35">
      <c r="X5017" s="40"/>
      <c r="Y5017" s="14"/>
    </row>
    <row r="5018" spans="24:25" x14ac:dyDescent="0.35">
      <c r="X5018" s="40"/>
      <c r="Y5018" s="14"/>
    </row>
    <row r="5019" spans="24:25" x14ac:dyDescent="0.35">
      <c r="X5019" s="40"/>
      <c r="Y5019" s="14"/>
    </row>
    <row r="5020" spans="24:25" x14ac:dyDescent="0.35">
      <c r="X5020" s="40"/>
      <c r="Y5020" s="14"/>
    </row>
    <row r="5021" spans="24:25" x14ac:dyDescent="0.35">
      <c r="X5021" s="40"/>
      <c r="Y5021" s="14"/>
    </row>
    <row r="5022" spans="24:25" x14ac:dyDescent="0.35">
      <c r="X5022" s="40"/>
      <c r="Y5022" s="14"/>
    </row>
    <row r="5023" spans="24:25" x14ac:dyDescent="0.35">
      <c r="X5023" s="40"/>
      <c r="Y5023" s="14"/>
    </row>
    <row r="5024" spans="24:25" x14ac:dyDescent="0.35">
      <c r="X5024" s="40"/>
      <c r="Y5024" s="14"/>
    </row>
    <row r="5025" spans="24:25" x14ac:dyDescent="0.35">
      <c r="X5025" s="40"/>
      <c r="Y5025" s="14"/>
    </row>
    <row r="5026" spans="24:25" x14ac:dyDescent="0.35">
      <c r="X5026" s="40"/>
      <c r="Y5026" s="14"/>
    </row>
    <row r="5027" spans="24:25" x14ac:dyDescent="0.35">
      <c r="X5027" s="40"/>
      <c r="Y5027" s="14"/>
    </row>
    <row r="5028" spans="24:25" x14ac:dyDescent="0.35">
      <c r="X5028" s="40"/>
      <c r="Y5028" s="14"/>
    </row>
    <row r="5029" spans="24:25" x14ac:dyDescent="0.35">
      <c r="X5029" s="40"/>
      <c r="Y5029" s="14"/>
    </row>
    <row r="5030" spans="24:25" x14ac:dyDescent="0.35">
      <c r="X5030" s="40"/>
      <c r="Y5030" s="14"/>
    </row>
    <row r="5031" spans="24:25" x14ac:dyDescent="0.35">
      <c r="X5031" s="40"/>
      <c r="Y5031" s="14"/>
    </row>
    <row r="5032" spans="24:25" x14ac:dyDescent="0.35">
      <c r="X5032" s="40"/>
      <c r="Y5032" s="14"/>
    </row>
    <row r="5033" spans="24:25" x14ac:dyDescent="0.35">
      <c r="X5033" s="40"/>
      <c r="Y5033" s="14"/>
    </row>
    <row r="5034" spans="24:25" x14ac:dyDescent="0.35">
      <c r="X5034" s="40"/>
      <c r="Y5034" s="14"/>
    </row>
    <row r="5035" spans="24:25" x14ac:dyDescent="0.35">
      <c r="X5035" s="40"/>
      <c r="Y5035" s="14"/>
    </row>
    <row r="5036" spans="24:25" x14ac:dyDescent="0.35">
      <c r="X5036" s="40"/>
      <c r="Y5036" s="14"/>
    </row>
    <row r="5037" spans="24:25" x14ac:dyDescent="0.35">
      <c r="X5037" s="40"/>
      <c r="Y5037" s="14"/>
    </row>
    <row r="5038" spans="24:25" x14ac:dyDescent="0.35">
      <c r="X5038" s="40"/>
      <c r="Y5038" s="14"/>
    </row>
    <row r="5039" spans="24:25" x14ac:dyDescent="0.35">
      <c r="X5039" s="40"/>
      <c r="Y5039" s="14"/>
    </row>
    <row r="5040" spans="24:25" x14ac:dyDescent="0.35">
      <c r="X5040" s="40"/>
      <c r="Y5040" s="14"/>
    </row>
    <row r="5041" spans="24:25" x14ac:dyDescent="0.35">
      <c r="X5041" s="40"/>
      <c r="Y5041" s="14"/>
    </row>
    <row r="5042" spans="24:25" x14ac:dyDescent="0.35">
      <c r="X5042" s="40"/>
      <c r="Y5042" s="14"/>
    </row>
    <row r="5043" spans="24:25" x14ac:dyDescent="0.35">
      <c r="X5043" s="40"/>
      <c r="Y5043" s="14"/>
    </row>
    <row r="5044" spans="24:25" x14ac:dyDescent="0.35">
      <c r="X5044" s="40"/>
      <c r="Y5044" s="14"/>
    </row>
    <row r="5045" spans="24:25" x14ac:dyDescent="0.35">
      <c r="X5045" s="40"/>
      <c r="Y5045" s="14"/>
    </row>
    <row r="5046" spans="24:25" x14ac:dyDescent="0.35">
      <c r="X5046" s="40"/>
      <c r="Y5046" s="14"/>
    </row>
    <row r="5047" spans="24:25" x14ac:dyDescent="0.35">
      <c r="X5047" s="40"/>
      <c r="Y5047" s="14"/>
    </row>
    <row r="5048" spans="24:25" x14ac:dyDescent="0.35">
      <c r="X5048" s="40"/>
      <c r="Y5048" s="14"/>
    </row>
    <row r="5049" spans="24:25" x14ac:dyDescent="0.35">
      <c r="X5049" s="40"/>
      <c r="Y5049" s="14"/>
    </row>
    <row r="5050" spans="24:25" x14ac:dyDescent="0.35">
      <c r="X5050" s="40"/>
      <c r="Y5050" s="14"/>
    </row>
    <row r="5051" spans="24:25" x14ac:dyDescent="0.35">
      <c r="X5051" s="40"/>
      <c r="Y5051" s="14"/>
    </row>
    <row r="5052" spans="24:25" x14ac:dyDescent="0.35">
      <c r="X5052" s="40"/>
      <c r="Y5052" s="14"/>
    </row>
    <row r="5053" spans="24:25" x14ac:dyDescent="0.35">
      <c r="X5053" s="40"/>
      <c r="Y5053" s="14"/>
    </row>
    <row r="5054" spans="24:25" x14ac:dyDescent="0.35">
      <c r="X5054" s="40"/>
      <c r="Y5054" s="14"/>
    </row>
    <row r="5055" spans="24:25" x14ac:dyDescent="0.35">
      <c r="X5055" s="40"/>
      <c r="Y5055" s="14"/>
    </row>
    <row r="5056" spans="24:25" x14ac:dyDescent="0.35">
      <c r="X5056" s="40"/>
      <c r="Y5056" s="14"/>
    </row>
    <row r="5057" spans="24:25" x14ac:dyDescent="0.35">
      <c r="X5057" s="40"/>
      <c r="Y5057" s="14"/>
    </row>
    <row r="5058" spans="24:25" x14ac:dyDescent="0.35">
      <c r="X5058" s="40"/>
      <c r="Y5058" s="14"/>
    </row>
    <row r="5059" spans="24:25" x14ac:dyDescent="0.35">
      <c r="X5059" s="40"/>
      <c r="Y5059" s="14"/>
    </row>
    <row r="5060" spans="24:25" x14ac:dyDescent="0.35">
      <c r="X5060" s="40"/>
      <c r="Y5060" s="14"/>
    </row>
    <row r="5061" spans="24:25" x14ac:dyDescent="0.35">
      <c r="X5061" s="40"/>
      <c r="Y5061" s="14"/>
    </row>
    <row r="5062" spans="24:25" x14ac:dyDescent="0.35">
      <c r="X5062" s="40"/>
      <c r="Y5062" s="14"/>
    </row>
    <row r="5063" spans="24:25" x14ac:dyDescent="0.35">
      <c r="X5063" s="40"/>
      <c r="Y5063" s="14"/>
    </row>
    <row r="5064" spans="24:25" x14ac:dyDescent="0.35">
      <c r="X5064" s="40"/>
      <c r="Y5064" s="14"/>
    </row>
    <row r="5065" spans="24:25" x14ac:dyDescent="0.35">
      <c r="X5065" s="40"/>
      <c r="Y5065" s="14"/>
    </row>
    <row r="5066" spans="24:25" x14ac:dyDescent="0.35">
      <c r="X5066" s="40"/>
      <c r="Y5066" s="14"/>
    </row>
    <row r="5067" spans="24:25" x14ac:dyDescent="0.35">
      <c r="X5067" s="40"/>
      <c r="Y5067" s="14"/>
    </row>
    <row r="5068" spans="24:25" x14ac:dyDescent="0.35">
      <c r="X5068" s="40"/>
      <c r="Y5068" s="14"/>
    </row>
    <row r="5069" spans="24:25" x14ac:dyDescent="0.35">
      <c r="X5069" s="40"/>
      <c r="Y5069" s="14"/>
    </row>
    <row r="5070" spans="24:25" x14ac:dyDescent="0.35">
      <c r="X5070" s="40"/>
      <c r="Y5070" s="14"/>
    </row>
    <row r="5071" spans="24:25" x14ac:dyDescent="0.35">
      <c r="X5071" s="40"/>
      <c r="Y5071" s="14"/>
    </row>
    <row r="5072" spans="24:25" x14ac:dyDescent="0.35">
      <c r="X5072" s="40"/>
      <c r="Y5072" s="14"/>
    </row>
    <row r="5073" spans="24:25" x14ac:dyDescent="0.35">
      <c r="X5073" s="40"/>
      <c r="Y5073" s="14"/>
    </row>
    <row r="5074" spans="24:25" x14ac:dyDescent="0.35">
      <c r="X5074" s="40"/>
      <c r="Y5074" s="14"/>
    </row>
    <row r="5075" spans="24:25" x14ac:dyDescent="0.35">
      <c r="X5075" s="40"/>
      <c r="Y5075" s="14"/>
    </row>
    <row r="5076" spans="24:25" x14ac:dyDescent="0.35">
      <c r="X5076" s="40"/>
      <c r="Y5076" s="14"/>
    </row>
    <row r="5077" spans="24:25" x14ac:dyDescent="0.35">
      <c r="X5077" s="40"/>
      <c r="Y5077" s="14"/>
    </row>
    <row r="5078" spans="24:25" x14ac:dyDescent="0.35">
      <c r="X5078" s="40"/>
      <c r="Y5078" s="14"/>
    </row>
    <row r="5079" spans="24:25" x14ac:dyDescent="0.35">
      <c r="X5079" s="40"/>
      <c r="Y5079" s="14"/>
    </row>
    <row r="5080" spans="24:25" x14ac:dyDescent="0.35">
      <c r="X5080" s="40"/>
      <c r="Y5080" s="14"/>
    </row>
    <row r="5081" spans="24:25" x14ac:dyDescent="0.35">
      <c r="X5081" s="40"/>
      <c r="Y5081" s="14"/>
    </row>
    <row r="5082" spans="24:25" x14ac:dyDescent="0.35">
      <c r="X5082" s="40"/>
      <c r="Y5082" s="14"/>
    </row>
    <row r="5083" spans="24:25" x14ac:dyDescent="0.35">
      <c r="X5083" s="40"/>
      <c r="Y5083" s="14"/>
    </row>
    <row r="5084" spans="24:25" x14ac:dyDescent="0.35">
      <c r="X5084" s="40"/>
      <c r="Y5084" s="14"/>
    </row>
    <row r="5085" spans="24:25" x14ac:dyDescent="0.35">
      <c r="X5085" s="40"/>
      <c r="Y5085" s="14"/>
    </row>
    <row r="5086" spans="24:25" x14ac:dyDescent="0.35">
      <c r="X5086" s="40"/>
      <c r="Y5086" s="14"/>
    </row>
    <row r="5087" spans="24:25" x14ac:dyDescent="0.35">
      <c r="X5087" s="40"/>
      <c r="Y5087" s="14"/>
    </row>
    <row r="5088" spans="24:25" x14ac:dyDescent="0.35">
      <c r="X5088" s="40"/>
      <c r="Y5088" s="14"/>
    </row>
    <row r="5089" spans="24:25" x14ac:dyDescent="0.35">
      <c r="X5089" s="40"/>
      <c r="Y5089" s="14"/>
    </row>
    <row r="5090" spans="24:25" x14ac:dyDescent="0.35">
      <c r="X5090" s="40"/>
      <c r="Y5090" s="14"/>
    </row>
    <row r="5091" spans="24:25" x14ac:dyDescent="0.35">
      <c r="X5091" s="40"/>
      <c r="Y5091" s="14"/>
    </row>
    <row r="5092" spans="24:25" x14ac:dyDescent="0.35">
      <c r="X5092" s="40"/>
      <c r="Y5092" s="14"/>
    </row>
    <row r="5093" spans="24:25" x14ac:dyDescent="0.35">
      <c r="X5093" s="40"/>
      <c r="Y5093" s="14"/>
    </row>
    <row r="5094" spans="24:25" x14ac:dyDescent="0.35">
      <c r="X5094" s="40"/>
      <c r="Y5094" s="14"/>
    </row>
    <row r="5095" spans="24:25" x14ac:dyDescent="0.35">
      <c r="X5095" s="40"/>
      <c r="Y5095" s="14"/>
    </row>
    <row r="5096" spans="24:25" x14ac:dyDescent="0.35">
      <c r="X5096" s="40"/>
      <c r="Y5096" s="14"/>
    </row>
    <row r="5097" spans="24:25" x14ac:dyDescent="0.35">
      <c r="X5097" s="40"/>
      <c r="Y5097" s="14"/>
    </row>
    <row r="5098" spans="24:25" x14ac:dyDescent="0.35">
      <c r="X5098" s="40"/>
      <c r="Y5098" s="14"/>
    </row>
    <row r="5099" spans="24:25" x14ac:dyDescent="0.35">
      <c r="X5099" s="40"/>
      <c r="Y5099" s="14"/>
    </row>
    <row r="5100" spans="24:25" x14ac:dyDescent="0.35">
      <c r="X5100" s="40"/>
      <c r="Y5100" s="14"/>
    </row>
    <row r="5101" spans="24:25" x14ac:dyDescent="0.35">
      <c r="X5101" s="40"/>
      <c r="Y5101" s="14"/>
    </row>
    <row r="5102" spans="24:25" x14ac:dyDescent="0.35">
      <c r="X5102" s="40"/>
      <c r="Y5102" s="14"/>
    </row>
    <row r="5103" spans="24:25" x14ac:dyDescent="0.35">
      <c r="X5103" s="40"/>
      <c r="Y5103" s="14"/>
    </row>
    <row r="5104" spans="24:25" x14ac:dyDescent="0.35">
      <c r="X5104" s="40"/>
      <c r="Y5104" s="14"/>
    </row>
    <row r="5105" spans="24:25" x14ac:dyDescent="0.35">
      <c r="X5105" s="40"/>
      <c r="Y5105" s="14"/>
    </row>
    <row r="5106" spans="24:25" x14ac:dyDescent="0.35">
      <c r="X5106" s="40"/>
      <c r="Y5106" s="14"/>
    </row>
    <row r="5107" spans="24:25" x14ac:dyDescent="0.35">
      <c r="X5107" s="40"/>
      <c r="Y5107" s="14"/>
    </row>
    <row r="5108" spans="24:25" x14ac:dyDescent="0.35">
      <c r="X5108" s="40"/>
      <c r="Y5108" s="14"/>
    </row>
    <row r="5109" spans="24:25" x14ac:dyDescent="0.35">
      <c r="X5109" s="40"/>
      <c r="Y5109" s="14"/>
    </row>
    <row r="5110" spans="24:25" x14ac:dyDescent="0.35">
      <c r="X5110" s="40"/>
      <c r="Y5110" s="14"/>
    </row>
    <row r="5111" spans="24:25" x14ac:dyDescent="0.35">
      <c r="X5111" s="40"/>
      <c r="Y5111" s="14"/>
    </row>
    <row r="5112" spans="24:25" x14ac:dyDescent="0.35">
      <c r="X5112" s="40"/>
      <c r="Y5112" s="14"/>
    </row>
    <row r="5113" spans="24:25" x14ac:dyDescent="0.35">
      <c r="X5113" s="40"/>
      <c r="Y5113" s="14"/>
    </row>
    <row r="5114" spans="24:25" x14ac:dyDescent="0.35">
      <c r="X5114" s="40"/>
      <c r="Y5114" s="14"/>
    </row>
    <row r="5115" spans="24:25" x14ac:dyDescent="0.35">
      <c r="X5115" s="40"/>
      <c r="Y5115" s="14"/>
    </row>
    <row r="5116" spans="24:25" x14ac:dyDescent="0.35">
      <c r="X5116" s="40"/>
      <c r="Y5116" s="14"/>
    </row>
    <row r="5117" spans="24:25" x14ac:dyDescent="0.35">
      <c r="X5117" s="40"/>
      <c r="Y5117" s="14"/>
    </row>
    <row r="5118" spans="24:25" x14ac:dyDescent="0.35">
      <c r="X5118" s="40"/>
      <c r="Y5118" s="14"/>
    </row>
    <row r="5119" spans="24:25" x14ac:dyDescent="0.35">
      <c r="X5119" s="40"/>
      <c r="Y5119" s="14"/>
    </row>
    <row r="5120" spans="24:25" x14ac:dyDescent="0.35">
      <c r="X5120" s="40"/>
      <c r="Y5120" s="14"/>
    </row>
    <row r="5121" spans="24:25" x14ac:dyDescent="0.35">
      <c r="X5121" s="40"/>
      <c r="Y5121" s="14"/>
    </row>
    <row r="5122" spans="24:25" x14ac:dyDescent="0.35">
      <c r="X5122" s="40"/>
      <c r="Y5122" s="14"/>
    </row>
    <row r="5123" spans="24:25" x14ac:dyDescent="0.35">
      <c r="X5123" s="40"/>
      <c r="Y5123" s="14"/>
    </row>
    <row r="5124" spans="24:25" x14ac:dyDescent="0.35">
      <c r="X5124" s="40"/>
      <c r="Y5124" s="14"/>
    </row>
    <row r="5125" spans="24:25" x14ac:dyDescent="0.35">
      <c r="X5125" s="40"/>
      <c r="Y5125" s="14"/>
    </row>
    <row r="5126" spans="24:25" x14ac:dyDescent="0.35">
      <c r="X5126" s="40"/>
      <c r="Y5126" s="14"/>
    </row>
    <row r="5127" spans="24:25" x14ac:dyDescent="0.35">
      <c r="X5127" s="40"/>
      <c r="Y5127" s="14"/>
    </row>
    <row r="5128" spans="24:25" x14ac:dyDescent="0.35">
      <c r="X5128" s="40"/>
      <c r="Y5128" s="14"/>
    </row>
    <row r="5129" spans="24:25" x14ac:dyDescent="0.35">
      <c r="X5129" s="40"/>
      <c r="Y5129" s="14"/>
    </row>
    <row r="5130" spans="24:25" x14ac:dyDescent="0.35">
      <c r="X5130" s="40"/>
      <c r="Y5130" s="14"/>
    </row>
    <row r="5131" spans="24:25" x14ac:dyDescent="0.35">
      <c r="X5131" s="40"/>
      <c r="Y5131" s="14"/>
    </row>
    <row r="5132" spans="24:25" x14ac:dyDescent="0.35">
      <c r="X5132" s="40"/>
      <c r="Y5132" s="14"/>
    </row>
    <row r="5133" spans="24:25" x14ac:dyDescent="0.35">
      <c r="X5133" s="40"/>
      <c r="Y5133" s="14"/>
    </row>
    <row r="5134" spans="24:25" x14ac:dyDescent="0.35">
      <c r="X5134" s="40"/>
      <c r="Y5134" s="14"/>
    </row>
    <row r="5135" spans="24:25" x14ac:dyDescent="0.35">
      <c r="X5135" s="40"/>
      <c r="Y5135" s="14"/>
    </row>
    <row r="5136" spans="24:25" x14ac:dyDescent="0.35">
      <c r="X5136" s="40"/>
      <c r="Y5136" s="14"/>
    </row>
    <row r="5137" spans="24:25" x14ac:dyDescent="0.35">
      <c r="X5137" s="40"/>
      <c r="Y5137" s="14"/>
    </row>
    <row r="5138" spans="24:25" x14ac:dyDescent="0.35">
      <c r="X5138" s="40"/>
      <c r="Y5138" s="14"/>
    </row>
    <row r="5139" spans="24:25" x14ac:dyDescent="0.35">
      <c r="X5139" s="40"/>
      <c r="Y5139" s="14"/>
    </row>
    <row r="5140" spans="24:25" x14ac:dyDescent="0.35">
      <c r="X5140" s="40"/>
      <c r="Y5140" s="14"/>
    </row>
    <row r="5141" spans="24:25" x14ac:dyDescent="0.35">
      <c r="X5141" s="40"/>
      <c r="Y5141" s="14"/>
    </row>
    <row r="5142" spans="24:25" x14ac:dyDescent="0.35">
      <c r="X5142" s="40"/>
      <c r="Y5142" s="14"/>
    </row>
    <row r="5143" spans="24:25" x14ac:dyDescent="0.35">
      <c r="X5143" s="40"/>
      <c r="Y5143" s="14"/>
    </row>
    <row r="5144" spans="24:25" x14ac:dyDescent="0.35">
      <c r="X5144" s="40"/>
      <c r="Y5144" s="14"/>
    </row>
    <row r="5145" spans="24:25" x14ac:dyDescent="0.35">
      <c r="X5145" s="40"/>
      <c r="Y5145" s="14"/>
    </row>
    <row r="5146" spans="24:25" x14ac:dyDescent="0.35">
      <c r="X5146" s="40"/>
      <c r="Y5146" s="14"/>
    </row>
    <row r="5147" spans="24:25" x14ac:dyDescent="0.35">
      <c r="X5147" s="40"/>
      <c r="Y5147" s="14"/>
    </row>
    <row r="5148" spans="24:25" x14ac:dyDescent="0.35">
      <c r="X5148" s="40"/>
      <c r="Y5148" s="14"/>
    </row>
    <row r="5149" spans="24:25" x14ac:dyDescent="0.35">
      <c r="X5149" s="40"/>
      <c r="Y5149" s="14"/>
    </row>
    <row r="5150" spans="24:25" x14ac:dyDescent="0.35">
      <c r="X5150" s="40"/>
      <c r="Y5150" s="14"/>
    </row>
    <row r="5151" spans="24:25" x14ac:dyDescent="0.35">
      <c r="X5151" s="40"/>
      <c r="Y5151" s="14"/>
    </row>
    <row r="5152" spans="24:25" x14ac:dyDescent="0.35">
      <c r="X5152" s="40"/>
      <c r="Y5152" s="14"/>
    </row>
    <row r="5153" spans="24:25" x14ac:dyDescent="0.35">
      <c r="X5153" s="40"/>
      <c r="Y5153" s="14"/>
    </row>
    <row r="5154" spans="24:25" x14ac:dyDescent="0.35">
      <c r="X5154" s="40"/>
      <c r="Y5154" s="14"/>
    </row>
    <row r="5155" spans="24:25" x14ac:dyDescent="0.35">
      <c r="X5155" s="40"/>
      <c r="Y5155" s="14"/>
    </row>
    <row r="5156" spans="24:25" x14ac:dyDescent="0.35">
      <c r="X5156" s="40"/>
      <c r="Y5156" s="14"/>
    </row>
    <row r="5157" spans="24:25" x14ac:dyDescent="0.35">
      <c r="X5157" s="40"/>
      <c r="Y5157" s="14"/>
    </row>
    <row r="5158" spans="24:25" x14ac:dyDescent="0.35">
      <c r="X5158" s="40"/>
      <c r="Y5158" s="14"/>
    </row>
    <row r="5159" spans="24:25" x14ac:dyDescent="0.35">
      <c r="X5159" s="40"/>
      <c r="Y5159" s="14"/>
    </row>
    <row r="5160" spans="24:25" x14ac:dyDescent="0.35">
      <c r="X5160" s="40"/>
      <c r="Y5160" s="14"/>
    </row>
    <row r="5161" spans="24:25" x14ac:dyDescent="0.35">
      <c r="X5161" s="40"/>
      <c r="Y5161" s="14"/>
    </row>
    <row r="5162" spans="24:25" x14ac:dyDescent="0.35">
      <c r="X5162" s="40"/>
      <c r="Y5162" s="14"/>
    </row>
    <row r="5163" spans="24:25" x14ac:dyDescent="0.35">
      <c r="X5163" s="40"/>
      <c r="Y5163" s="14"/>
    </row>
    <row r="5164" spans="24:25" x14ac:dyDescent="0.35">
      <c r="X5164" s="40"/>
      <c r="Y5164" s="14"/>
    </row>
    <row r="5165" spans="24:25" x14ac:dyDescent="0.35">
      <c r="X5165" s="40"/>
      <c r="Y5165" s="14"/>
    </row>
    <row r="5166" spans="24:25" x14ac:dyDescent="0.35">
      <c r="X5166" s="40"/>
      <c r="Y5166" s="14"/>
    </row>
    <row r="5167" spans="24:25" x14ac:dyDescent="0.35">
      <c r="X5167" s="40"/>
      <c r="Y5167" s="14"/>
    </row>
    <row r="5168" spans="24:25" x14ac:dyDescent="0.35">
      <c r="X5168" s="40"/>
      <c r="Y5168" s="14"/>
    </row>
    <row r="5169" spans="24:25" x14ac:dyDescent="0.35">
      <c r="X5169" s="40"/>
      <c r="Y5169" s="14"/>
    </row>
    <row r="5170" spans="24:25" x14ac:dyDescent="0.35">
      <c r="X5170" s="40"/>
      <c r="Y5170" s="14"/>
    </row>
    <row r="5171" spans="24:25" x14ac:dyDescent="0.35">
      <c r="X5171" s="40"/>
      <c r="Y5171" s="14"/>
    </row>
    <row r="5172" spans="24:25" x14ac:dyDescent="0.35">
      <c r="X5172" s="40"/>
      <c r="Y5172" s="14"/>
    </row>
    <row r="5173" spans="24:25" x14ac:dyDescent="0.35">
      <c r="X5173" s="40"/>
      <c r="Y5173" s="14"/>
    </row>
    <row r="5174" spans="24:25" x14ac:dyDescent="0.35">
      <c r="X5174" s="40"/>
      <c r="Y5174" s="14"/>
    </row>
    <row r="5175" spans="24:25" x14ac:dyDescent="0.35">
      <c r="X5175" s="40"/>
      <c r="Y5175" s="14"/>
    </row>
    <row r="5176" spans="24:25" x14ac:dyDescent="0.35">
      <c r="X5176" s="40"/>
      <c r="Y5176" s="14"/>
    </row>
    <row r="5177" spans="24:25" x14ac:dyDescent="0.35">
      <c r="X5177" s="40"/>
      <c r="Y5177" s="14"/>
    </row>
    <row r="5178" spans="24:25" x14ac:dyDescent="0.35">
      <c r="X5178" s="40"/>
      <c r="Y5178" s="14"/>
    </row>
    <row r="5179" spans="24:25" x14ac:dyDescent="0.35">
      <c r="X5179" s="40"/>
      <c r="Y5179" s="14"/>
    </row>
    <row r="5180" spans="24:25" x14ac:dyDescent="0.35">
      <c r="X5180" s="40"/>
      <c r="Y5180" s="14"/>
    </row>
    <row r="5181" spans="24:25" x14ac:dyDescent="0.35">
      <c r="X5181" s="40"/>
      <c r="Y5181" s="14"/>
    </row>
    <row r="5182" spans="24:25" x14ac:dyDescent="0.35">
      <c r="X5182" s="40"/>
      <c r="Y5182" s="14"/>
    </row>
    <row r="5183" spans="24:25" x14ac:dyDescent="0.35">
      <c r="X5183" s="40"/>
      <c r="Y5183" s="14"/>
    </row>
    <row r="5184" spans="24:25" x14ac:dyDescent="0.35">
      <c r="X5184" s="40"/>
      <c r="Y5184" s="14"/>
    </row>
    <row r="5185" spans="24:25" x14ac:dyDescent="0.35">
      <c r="X5185" s="40"/>
      <c r="Y5185" s="14"/>
    </row>
    <row r="5186" spans="24:25" x14ac:dyDescent="0.35">
      <c r="X5186" s="40"/>
      <c r="Y5186" s="14"/>
    </row>
    <row r="5187" spans="24:25" x14ac:dyDescent="0.35">
      <c r="X5187" s="40"/>
      <c r="Y5187" s="14"/>
    </row>
    <row r="5188" spans="24:25" x14ac:dyDescent="0.35">
      <c r="X5188" s="40"/>
      <c r="Y5188" s="14"/>
    </row>
    <row r="5189" spans="24:25" x14ac:dyDescent="0.35">
      <c r="X5189" s="40"/>
      <c r="Y5189" s="14"/>
    </row>
    <row r="5190" spans="24:25" x14ac:dyDescent="0.35">
      <c r="X5190" s="40"/>
      <c r="Y5190" s="14"/>
    </row>
    <row r="5191" spans="24:25" x14ac:dyDescent="0.35">
      <c r="X5191" s="40"/>
      <c r="Y5191" s="14"/>
    </row>
    <row r="5192" spans="24:25" x14ac:dyDescent="0.35">
      <c r="X5192" s="40"/>
      <c r="Y5192" s="14"/>
    </row>
    <row r="5193" spans="24:25" x14ac:dyDescent="0.35">
      <c r="X5193" s="40"/>
      <c r="Y5193" s="14"/>
    </row>
    <row r="5194" spans="24:25" x14ac:dyDescent="0.35">
      <c r="X5194" s="40"/>
      <c r="Y5194" s="14"/>
    </row>
    <row r="5195" spans="24:25" x14ac:dyDescent="0.35">
      <c r="X5195" s="40"/>
      <c r="Y5195" s="14"/>
    </row>
    <row r="5196" spans="24:25" x14ac:dyDescent="0.35">
      <c r="X5196" s="40"/>
      <c r="Y5196" s="14"/>
    </row>
    <row r="5197" spans="24:25" x14ac:dyDescent="0.35">
      <c r="X5197" s="40"/>
      <c r="Y5197" s="14"/>
    </row>
    <row r="5198" spans="24:25" x14ac:dyDescent="0.35">
      <c r="X5198" s="40"/>
      <c r="Y5198" s="14"/>
    </row>
    <row r="5199" spans="24:25" x14ac:dyDescent="0.35">
      <c r="X5199" s="40"/>
      <c r="Y5199" s="14"/>
    </row>
    <row r="5200" spans="24:25" x14ac:dyDescent="0.35">
      <c r="X5200" s="40"/>
      <c r="Y5200" s="14"/>
    </row>
    <row r="5201" spans="24:25" x14ac:dyDescent="0.35">
      <c r="X5201" s="40"/>
      <c r="Y5201" s="14"/>
    </row>
    <row r="5202" spans="24:25" x14ac:dyDescent="0.35">
      <c r="X5202" s="40"/>
      <c r="Y5202" s="14"/>
    </row>
    <row r="5203" spans="24:25" x14ac:dyDescent="0.35">
      <c r="X5203" s="40"/>
      <c r="Y5203" s="14"/>
    </row>
    <row r="5204" spans="24:25" x14ac:dyDescent="0.35">
      <c r="X5204" s="40"/>
      <c r="Y5204" s="14"/>
    </row>
    <row r="5205" spans="24:25" x14ac:dyDescent="0.35">
      <c r="X5205" s="40"/>
      <c r="Y5205" s="14"/>
    </row>
    <row r="5206" spans="24:25" x14ac:dyDescent="0.35">
      <c r="X5206" s="40"/>
      <c r="Y5206" s="14"/>
    </row>
    <row r="5207" spans="24:25" x14ac:dyDescent="0.35">
      <c r="X5207" s="40"/>
      <c r="Y5207" s="14"/>
    </row>
    <row r="5208" spans="24:25" x14ac:dyDescent="0.35">
      <c r="X5208" s="40"/>
      <c r="Y5208" s="14"/>
    </row>
    <row r="5209" spans="24:25" x14ac:dyDescent="0.35">
      <c r="X5209" s="40"/>
      <c r="Y5209" s="14"/>
    </row>
    <row r="5210" spans="24:25" x14ac:dyDescent="0.35">
      <c r="X5210" s="40"/>
      <c r="Y5210" s="14"/>
    </row>
    <row r="5211" spans="24:25" x14ac:dyDescent="0.35">
      <c r="X5211" s="40"/>
      <c r="Y5211" s="14"/>
    </row>
    <row r="5212" spans="24:25" x14ac:dyDescent="0.35">
      <c r="X5212" s="40"/>
      <c r="Y5212" s="14"/>
    </row>
    <row r="5213" spans="24:25" x14ac:dyDescent="0.35">
      <c r="X5213" s="40"/>
      <c r="Y5213" s="14"/>
    </row>
    <row r="5214" spans="24:25" x14ac:dyDescent="0.35">
      <c r="X5214" s="40"/>
      <c r="Y5214" s="14"/>
    </row>
    <row r="5215" spans="24:25" x14ac:dyDescent="0.35">
      <c r="X5215" s="40"/>
      <c r="Y5215" s="14"/>
    </row>
    <row r="5216" spans="24:25" x14ac:dyDescent="0.35">
      <c r="X5216" s="40"/>
      <c r="Y5216" s="14"/>
    </row>
    <row r="5217" spans="24:25" x14ac:dyDescent="0.35">
      <c r="X5217" s="40"/>
      <c r="Y5217" s="14"/>
    </row>
    <row r="5218" spans="24:25" x14ac:dyDescent="0.35">
      <c r="X5218" s="40"/>
      <c r="Y5218" s="14"/>
    </row>
    <row r="5219" spans="24:25" x14ac:dyDescent="0.35">
      <c r="X5219" s="40"/>
      <c r="Y5219" s="14"/>
    </row>
    <row r="5220" spans="24:25" x14ac:dyDescent="0.35">
      <c r="X5220" s="40"/>
      <c r="Y5220" s="14"/>
    </row>
    <row r="5221" spans="24:25" x14ac:dyDescent="0.35">
      <c r="X5221" s="40"/>
      <c r="Y5221" s="14"/>
    </row>
    <row r="5222" spans="24:25" x14ac:dyDescent="0.35">
      <c r="X5222" s="40"/>
      <c r="Y5222" s="14"/>
    </row>
    <row r="5223" spans="24:25" x14ac:dyDescent="0.35">
      <c r="X5223" s="40"/>
      <c r="Y5223" s="14"/>
    </row>
    <row r="5224" spans="24:25" x14ac:dyDescent="0.35">
      <c r="X5224" s="40"/>
      <c r="Y5224" s="14"/>
    </row>
    <row r="5225" spans="24:25" x14ac:dyDescent="0.35">
      <c r="X5225" s="40"/>
      <c r="Y5225" s="14"/>
    </row>
    <row r="5226" spans="24:25" x14ac:dyDescent="0.35">
      <c r="X5226" s="40"/>
      <c r="Y5226" s="14"/>
    </row>
    <row r="5227" spans="24:25" x14ac:dyDescent="0.35">
      <c r="X5227" s="40"/>
      <c r="Y5227" s="14"/>
    </row>
    <row r="5228" spans="24:25" x14ac:dyDescent="0.35">
      <c r="X5228" s="40"/>
      <c r="Y5228" s="14"/>
    </row>
    <row r="5229" spans="24:25" x14ac:dyDescent="0.35">
      <c r="X5229" s="40"/>
      <c r="Y5229" s="14"/>
    </row>
    <row r="5230" spans="24:25" x14ac:dyDescent="0.35">
      <c r="X5230" s="40"/>
      <c r="Y5230" s="14"/>
    </row>
    <row r="5231" spans="24:25" x14ac:dyDescent="0.35">
      <c r="X5231" s="40"/>
      <c r="Y5231" s="14"/>
    </row>
    <row r="5232" spans="24:25" x14ac:dyDescent="0.35">
      <c r="X5232" s="40"/>
      <c r="Y5232" s="14"/>
    </row>
    <row r="5233" spans="24:25" x14ac:dyDescent="0.35">
      <c r="X5233" s="40"/>
      <c r="Y5233" s="14"/>
    </row>
    <row r="5234" spans="24:25" x14ac:dyDescent="0.35">
      <c r="X5234" s="40"/>
      <c r="Y5234" s="14"/>
    </row>
    <row r="5235" spans="24:25" x14ac:dyDescent="0.35">
      <c r="X5235" s="40"/>
      <c r="Y5235" s="14"/>
    </row>
    <row r="5236" spans="24:25" x14ac:dyDescent="0.35">
      <c r="X5236" s="40"/>
      <c r="Y5236" s="14"/>
    </row>
    <row r="5237" spans="24:25" x14ac:dyDescent="0.35">
      <c r="X5237" s="40"/>
      <c r="Y5237" s="14"/>
    </row>
    <row r="5238" spans="24:25" x14ac:dyDescent="0.35">
      <c r="X5238" s="40"/>
      <c r="Y5238" s="14"/>
    </row>
    <row r="5239" spans="24:25" x14ac:dyDescent="0.35">
      <c r="X5239" s="40"/>
      <c r="Y5239" s="14"/>
    </row>
    <row r="5240" spans="24:25" x14ac:dyDescent="0.35">
      <c r="X5240" s="40"/>
      <c r="Y5240" s="14"/>
    </row>
    <row r="5241" spans="24:25" x14ac:dyDescent="0.35">
      <c r="X5241" s="40"/>
      <c r="Y5241" s="14"/>
    </row>
    <row r="5242" spans="24:25" x14ac:dyDescent="0.35">
      <c r="X5242" s="40"/>
      <c r="Y5242" s="14"/>
    </row>
    <row r="5243" spans="24:25" x14ac:dyDescent="0.35">
      <c r="X5243" s="40"/>
      <c r="Y5243" s="14"/>
    </row>
    <row r="5244" spans="24:25" x14ac:dyDescent="0.35">
      <c r="X5244" s="40"/>
      <c r="Y5244" s="14"/>
    </row>
    <row r="5245" spans="24:25" x14ac:dyDescent="0.35">
      <c r="X5245" s="40"/>
      <c r="Y5245" s="14"/>
    </row>
    <row r="5246" spans="24:25" x14ac:dyDescent="0.35">
      <c r="X5246" s="40"/>
      <c r="Y5246" s="14"/>
    </row>
    <row r="5247" spans="24:25" x14ac:dyDescent="0.35">
      <c r="X5247" s="40"/>
      <c r="Y5247" s="14"/>
    </row>
    <row r="5248" spans="24:25" x14ac:dyDescent="0.35">
      <c r="X5248" s="40"/>
      <c r="Y5248" s="14"/>
    </row>
    <row r="5249" spans="24:25" x14ac:dyDescent="0.35">
      <c r="X5249" s="40"/>
      <c r="Y5249" s="14"/>
    </row>
    <row r="5250" spans="24:25" x14ac:dyDescent="0.35">
      <c r="X5250" s="40"/>
      <c r="Y5250" s="14"/>
    </row>
    <row r="5251" spans="24:25" x14ac:dyDescent="0.35">
      <c r="X5251" s="40"/>
      <c r="Y5251" s="14"/>
    </row>
    <row r="5252" spans="24:25" x14ac:dyDescent="0.35">
      <c r="X5252" s="40"/>
      <c r="Y5252" s="14"/>
    </row>
    <row r="5253" spans="24:25" x14ac:dyDescent="0.35">
      <c r="X5253" s="40"/>
      <c r="Y5253" s="14"/>
    </row>
    <row r="5254" spans="24:25" x14ac:dyDescent="0.35">
      <c r="X5254" s="40"/>
      <c r="Y5254" s="14"/>
    </row>
    <row r="5255" spans="24:25" x14ac:dyDescent="0.35">
      <c r="X5255" s="40"/>
      <c r="Y5255" s="14"/>
    </row>
    <row r="5256" spans="24:25" x14ac:dyDescent="0.35">
      <c r="X5256" s="40"/>
      <c r="Y5256" s="14"/>
    </row>
    <row r="5257" spans="24:25" x14ac:dyDescent="0.35">
      <c r="X5257" s="40"/>
      <c r="Y5257" s="14"/>
    </row>
    <row r="5258" spans="24:25" x14ac:dyDescent="0.35">
      <c r="X5258" s="40"/>
      <c r="Y5258" s="14"/>
    </row>
    <row r="5259" spans="24:25" x14ac:dyDescent="0.35">
      <c r="X5259" s="40"/>
      <c r="Y5259" s="14"/>
    </row>
    <row r="5260" spans="24:25" x14ac:dyDescent="0.35">
      <c r="X5260" s="40"/>
      <c r="Y5260" s="14"/>
    </row>
    <row r="5261" spans="24:25" x14ac:dyDescent="0.35">
      <c r="X5261" s="40"/>
      <c r="Y5261" s="14"/>
    </row>
    <row r="5262" spans="24:25" x14ac:dyDescent="0.35">
      <c r="X5262" s="40"/>
      <c r="Y5262" s="14"/>
    </row>
    <row r="5263" spans="24:25" x14ac:dyDescent="0.35">
      <c r="X5263" s="40"/>
      <c r="Y5263" s="14"/>
    </row>
    <row r="5264" spans="24:25" x14ac:dyDescent="0.35">
      <c r="X5264" s="40"/>
      <c r="Y5264" s="14"/>
    </row>
    <row r="5265" spans="24:25" x14ac:dyDescent="0.35">
      <c r="X5265" s="40"/>
      <c r="Y5265" s="14"/>
    </row>
    <row r="5266" spans="24:25" x14ac:dyDescent="0.35">
      <c r="X5266" s="40"/>
      <c r="Y5266" s="14"/>
    </row>
    <row r="5267" spans="24:25" x14ac:dyDescent="0.35">
      <c r="X5267" s="40"/>
      <c r="Y5267" s="14"/>
    </row>
    <row r="5268" spans="24:25" x14ac:dyDescent="0.35">
      <c r="X5268" s="40"/>
      <c r="Y5268" s="14"/>
    </row>
    <row r="5269" spans="24:25" x14ac:dyDescent="0.35">
      <c r="X5269" s="40"/>
      <c r="Y5269" s="14"/>
    </row>
    <row r="5270" spans="24:25" x14ac:dyDescent="0.35">
      <c r="X5270" s="40"/>
      <c r="Y5270" s="14"/>
    </row>
    <row r="5271" spans="24:25" x14ac:dyDescent="0.35">
      <c r="X5271" s="40"/>
      <c r="Y5271" s="14"/>
    </row>
    <row r="5272" spans="24:25" x14ac:dyDescent="0.35">
      <c r="X5272" s="40"/>
      <c r="Y5272" s="14"/>
    </row>
    <row r="5273" spans="24:25" x14ac:dyDescent="0.35">
      <c r="X5273" s="40"/>
      <c r="Y5273" s="14"/>
    </row>
    <row r="5274" spans="24:25" x14ac:dyDescent="0.35">
      <c r="X5274" s="40"/>
      <c r="Y5274" s="14"/>
    </row>
    <row r="5275" spans="24:25" x14ac:dyDescent="0.35">
      <c r="X5275" s="40"/>
      <c r="Y5275" s="14"/>
    </row>
    <row r="5276" spans="24:25" x14ac:dyDescent="0.35">
      <c r="X5276" s="40"/>
      <c r="Y5276" s="14"/>
    </row>
    <row r="5277" spans="24:25" x14ac:dyDescent="0.35">
      <c r="X5277" s="40"/>
      <c r="Y5277" s="14"/>
    </row>
    <row r="5278" spans="24:25" x14ac:dyDescent="0.35">
      <c r="X5278" s="40"/>
      <c r="Y5278" s="14"/>
    </row>
    <row r="5279" spans="24:25" x14ac:dyDescent="0.35">
      <c r="X5279" s="40"/>
      <c r="Y5279" s="14"/>
    </row>
    <row r="5280" spans="24:25" x14ac:dyDescent="0.35">
      <c r="X5280" s="40"/>
      <c r="Y5280" s="14"/>
    </row>
    <row r="5281" spans="24:25" x14ac:dyDescent="0.35">
      <c r="X5281" s="40"/>
      <c r="Y5281" s="14"/>
    </row>
    <row r="5282" spans="24:25" x14ac:dyDescent="0.35">
      <c r="X5282" s="40"/>
      <c r="Y5282" s="14"/>
    </row>
    <row r="5283" spans="24:25" x14ac:dyDescent="0.35">
      <c r="X5283" s="40"/>
      <c r="Y5283" s="14"/>
    </row>
    <row r="5284" spans="24:25" x14ac:dyDescent="0.35">
      <c r="X5284" s="40"/>
      <c r="Y5284" s="14"/>
    </row>
    <row r="5285" spans="24:25" x14ac:dyDescent="0.35">
      <c r="X5285" s="40"/>
      <c r="Y5285" s="14"/>
    </row>
    <row r="5286" spans="24:25" x14ac:dyDescent="0.35">
      <c r="X5286" s="40"/>
      <c r="Y5286" s="14"/>
    </row>
    <row r="5287" spans="24:25" x14ac:dyDescent="0.35">
      <c r="X5287" s="40"/>
      <c r="Y5287" s="14"/>
    </row>
    <row r="5288" spans="24:25" x14ac:dyDescent="0.35">
      <c r="X5288" s="40"/>
      <c r="Y5288" s="14"/>
    </row>
    <row r="5289" spans="24:25" x14ac:dyDescent="0.35">
      <c r="X5289" s="40"/>
      <c r="Y5289" s="14"/>
    </row>
    <row r="5290" spans="24:25" x14ac:dyDescent="0.35">
      <c r="X5290" s="40"/>
      <c r="Y5290" s="14"/>
    </row>
    <row r="5291" spans="24:25" x14ac:dyDescent="0.35">
      <c r="X5291" s="40"/>
      <c r="Y5291" s="14"/>
    </row>
    <row r="5292" spans="24:25" x14ac:dyDescent="0.35">
      <c r="X5292" s="40"/>
      <c r="Y5292" s="14"/>
    </row>
    <row r="5293" spans="24:25" x14ac:dyDescent="0.35">
      <c r="X5293" s="40"/>
      <c r="Y5293" s="14"/>
    </row>
    <row r="5294" spans="24:25" x14ac:dyDescent="0.35">
      <c r="X5294" s="40"/>
      <c r="Y5294" s="14"/>
    </row>
    <row r="5295" spans="24:25" x14ac:dyDescent="0.35">
      <c r="X5295" s="40"/>
      <c r="Y5295" s="14"/>
    </row>
    <row r="5296" spans="24:25" x14ac:dyDescent="0.35">
      <c r="X5296" s="40"/>
      <c r="Y5296" s="14"/>
    </row>
    <row r="5297" spans="24:25" x14ac:dyDescent="0.35">
      <c r="X5297" s="40"/>
      <c r="Y5297" s="14"/>
    </row>
    <row r="5298" spans="24:25" x14ac:dyDescent="0.35">
      <c r="X5298" s="40"/>
      <c r="Y5298" s="14"/>
    </row>
    <row r="5299" spans="24:25" x14ac:dyDescent="0.35">
      <c r="X5299" s="40"/>
      <c r="Y5299" s="14"/>
    </row>
    <row r="5300" spans="24:25" x14ac:dyDescent="0.35">
      <c r="X5300" s="40"/>
      <c r="Y5300" s="14"/>
    </row>
    <row r="5301" spans="24:25" x14ac:dyDescent="0.35">
      <c r="X5301" s="40"/>
      <c r="Y5301" s="14"/>
    </row>
    <row r="5302" spans="24:25" x14ac:dyDescent="0.35">
      <c r="X5302" s="40"/>
      <c r="Y5302" s="14"/>
    </row>
    <row r="5303" spans="24:25" x14ac:dyDescent="0.35">
      <c r="X5303" s="40"/>
      <c r="Y5303" s="14"/>
    </row>
    <row r="5304" spans="24:25" x14ac:dyDescent="0.35">
      <c r="X5304" s="40"/>
      <c r="Y5304" s="14"/>
    </row>
    <row r="5305" spans="24:25" x14ac:dyDescent="0.35">
      <c r="X5305" s="40"/>
      <c r="Y5305" s="14"/>
    </row>
    <row r="5306" spans="24:25" x14ac:dyDescent="0.35">
      <c r="X5306" s="40"/>
      <c r="Y5306" s="14"/>
    </row>
    <row r="5307" spans="24:25" x14ac:dyDescent="0.35">
      <c r="X5307" s="40"/>
      <c r="Y5307" s="14"/>
    </row>
  </sheetData>
  <sortState xmlns:xlrd2="http://schemas.microsoft.com/office/spreadsheetml/2017/richdata2" ref="S6:T205">
    <sortCondition ref="T6:T205"/>
  </sortState>
  <mergeCells count="2">
    <mergeCell ref="I3:M3"/>
    <mergeCell ref="E3:H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>
              <from>
                <xdr:col>4</xdr:col>
                <xdr:colOff>241300</xdr:colOff>
                <xdr:row>3</xdr:row>
                <xdr:rowOff>69850</xdr:rowOff>
              </from>
              <to>
                <xdr:col>4</xdr:col>
                <xdr:colOff>812800</xdr:colOff>
                <xdr:row>3</xdr:row>
                <xdr:rowOff>457200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>
              <from>
                <xdr:col>3</xdr:col>
                <xdr:colOff>69850</xdr:colOff>
                <xdr:row>3</xdr:row>
                <xdr:rowOff>95250</xdr:rowOff>
              </from>
              <to>
                <xdr:col>3</xdr:col>
                <xdr:colOff>641350</xdr:colOff>
                <xdr:row>3</xdr:row>
                <xdr:rowOff>450850</xdr:rowOff>
              </to>
            </anchor>
          </objectPr>
        </oleObject>
      </mc:Choice>
      <mc:Fallback>
        <oleObject progId="Equation.3" shapeId="1026" r:id="rId5"/>
      </mc:Fallback>
    </mc:AlternateContent>
    <mc:AlternateContent xmlns:mc="http://schemas.openxmlformats.org/markup-compatibility/2006">
      <mc:Choice Requires="x14">
        <oleObject progId="Equation.3" shapeId="1027" r:id="rId7">
          <objectPr defaultSize="0" autoPict="0" r:id="rId8">
            <anchor moveWithCells="1">
              <from>
                <xdr:col>6</xdr:col>
                <xdr:colOff>95250</xdr:colOff>
                <xdr:row>3</xdr:row>
                <xdr:rowOff>38100</xdr:rowOff>
              </from>
              <to>
                <xdr:col>6</xdr:col>
                <xdr:colOff>895350</xdr:colOff>
                <xdr:row>3</xdr:row>
                <xdr:rowOff>431800</xdr:rowOff>
              </to>
            </anchor>
          </objectPr>
        </oleObject>
      </mc:Choice>
      <mc:Fallback>
        <oleObject progId="Equation.3" shapeId="1027" r:id="rId7"/>
      </mc:Fallback>
    </mc:AlternateContent>
    <mc:AlternateContent xmlns:mc="http://schemas.openxmlformats.org/markup-compatibility/2006">
      <mc:Choice Requires="x14">
        <oleObject progId="Equation.3" shapeId="1028" r:id="rId9">
          <objectPr defaultSize="0" autoPict="0" r:id="rId10">
            <anchor moveWithCells="1">
              <from>
                <xdr:col>7</xdr:col>
                <xdr:colOff>228600</xdr:colOff>
                <xdr:row>3</xdr:row>
                <xdr:rowOff>95250</xdr:rowOff>
              </from>
              <to>
                <xdr:col>7</xdr:col>
                <xdr:colOff>603250</xdr:colOff>
                <xdr:row>3</xdr:row>
                <xdr:rowOff>361950</xdr:rowOff>
              </to>
            </anchor>
          </objectPr>
        </oleObject>
      </mc:Choice>
      <mc:Fallback>
        <oleObject progId="Equation.3" shapeId="1028" r:id="rId9"/>
      </mc:Fallback>
    </mc:AlternateContent>
    <mc:AlternateContent xmlns:mc="http://schemas.openxmlformats.org/markup-compatibility/2006">
      <mc:Choice Requires="x14">
        <oleObject progId="Equation.3" shapeId="1029" r:id="rId11">
          <objectPr defaultSize="0" autoPict="0" r:id="rId12">
            <anchor moveWithCells="1">
              <from>
                <xdr:col>2</xdr:col>
                <xdr:colOff>241300</xdr:colOff>
                <xdr:row>3</xdr:row>
                <xdr:rowOff>76200</xdr:rowOff>
              </from>
              <to>
                <xdr:col>2</xdr:col>
                <xdr:colOff>869950</xdr:colOff>
                <xdr:row>3</xdr:row>
                <xdr:rowOff>476250</xdr:rowOff>
              </to>
            </anchor>
          </objectPr>
        </oleObject>
      </mc:Choice>
      <mc:Fallback>
        <oleObject progId="Equation.3" shapeId="1029" r:id="rId11"/>
      </mc:Fallback>
    </mc:AlternateContent>
    <mc:AlternateContent xmlns:mc="http://schemas.openxmlformats.org/markup-compatibility/2006">
      <mc:Choice Requires="x14">
        <oleObject progId="Equation.3" shapeId="1030" r:id="rId13">
          <objectPr defaultSize="0" autoPict="0" r:id="rId14">
            <anchor moveWithCells="1" sizeWithCells="1">
              <from>
                <xdr:col>9</xdr:col>
                <xdr:colOff>19050</xdr:colOff>
                <xdr:row>13</xdr:row>
                <xdr:rowOff>165100</xdr:rowOff>
              </from>
              <to>
                <xdr:col>12</xdr:col>
                <xdr:colOff>971550</xdr:colOff>
                <xdr:row>17</xdr:row>
                <xdr:rowOff>31750</xdr:rowOff>
              </to>
            </anchor>
          </objectPr>
        </oleObject>
      </mc:Choice>
      <mc:Fallback>
        <oleObject progId="Equation.3" shapeId="1030" r:id="rId13"/>
      </mc:Fallback>
    </mc:AlternateContent>
    <mc:AlternateContent xmlns:mc="http://schemas.openxmlformats.org/markup-compatibility/2006">
      <mc:Choice Requires="x14">
        <oleObject progId="Equation.3" shapeId="1031" r:id="rId15">
          <objectPr defaultSize="0" autoPict="0" r:id="rId16">
            <anchor moveWithCells="1" sizeWithCells="1">
              <from>
                <xdr:col>3</xdr:col>
                <xdr:colOff>95250</xdr:colOff>
                <xdr:row>13</xdr:row>
                <xdr:rowOff>19050</xdr:rowOff>
              </from>
              <to>
                <xdr:col>5</xdr:col>
                <xdr:colOff>590550</xdr:colOff>
                <xdr:row>19</xdr:row>
                <xdr:rowOff>146050</xdr:rowOff>
              </to>
            </anchor>
          </objectPr>
        </oleObject>
      </mc:Choice>
      <mc:Fallback>
        <oleObject progId="Equation.3" shapeId="1031" r:id="rId15"/>
      </mc:Fallback>
    </mc:AlternateContent>
    <mc:AlternateContent xmlns:mc="http://schemas.openxmlformats.org/markup-compatibility/2006">
      <mc:Choice Requires="x14">
        <oleObject progId="Equation.3" shapeId="1032" r:id="rId17">
          <objectPr defaultSize="0" autoPict="0" r:id="rId18">
            <anchor moveWithCells="1" sizeWithCells="1">
              <from>
                <xdr:col>7</xdr:col>
                <xdr:colOff>228600</xdr:colOff>
                <xdr:row>9</xdr:row>
                <xdr:rowOff>165100</xdr:rowOff>
              </from>
              <to>
                <xdr:col>8</xdr:col>
                <xdr:colOff>374650</xdr:colOff>
                <xdr:row>13</xdr:row>
                <xdr:rowOff>76200</xdr:rowOff>
              </to>
            </anchor>
          </objectPr>
        </oleObject>
      </mc:Choice>
      <mc:Fallback>
        <oleObject progId="Equation.3" shapeId="1032" r:id="rId17"/>
      </mc:Fallback>
    </mc:AlternateContent>
    <mc:AlternateContent xmlns:mc="http://schemas.openxmlformats.org/markup-compatibility/2006">
      <mc:Choice Requires="x14">
        <oleObject progId="Equation.3" shapeId="1033" r:id="rId19">
          <objectPr defaultSize="0" autoPict="0" r:id="rId20">
            <anchor moveWithCells="1" sizeWithCells="1">
              <from>
                <xdr:col>5</xdr:col>
                <xdr:colOff>323850</xdr:colOff>
                <xdr:row>3</xdr:row>
                <xdr:rowOff>50800</xdr:rowOff>
              </from>
              <to>
                <xdr:col>5</xdr:col>
                <xdr:colOff>869950</xdr:colOff>
                <xdr:row>3</xdr:row>
                <xdr:rowOff>476250</xdr:rowOff>
              </to>
            </anchor>
          </objectPr>
        </oleObject>
      </mc:Choice>
      <mc:Fallback>
        <oleObject progId="Equation.3" shapeId="1033" r:id="rId19"/>
      </mc:Fallback>
    </mc:AlternateContent>
    <mc:AlternateContent xmlns:mc="http://schemas.openxmlformats.org/markup-compatibility/2006">
      <mc:Choice Requires="x14">
        <oleObject progId="Equation.3" shapeId="1034" r:id="rId21">
          <objectPr defaultSize="0" autoPict="0" r:id="rId6">
            <anchor moveWithCells="1">
              <from>
                <xdr:col>9</xdr:col>
                <xdr:colOff>69850</xdr:colOff>
                <xdr:row>3</xdr:row>
                <xdr:rowOff>107950</xdr:rowOff>
              </from>
              <to>
                <xdr:col>9</xdr:col>
                <xdr:colOff>450850</xdr:colOff>
                <xdr:row>3</xdr:row>
                <xdr:rowOff>374650</xdr:rowOff>
              </to>
            </anchor>
          </objectPr>
        </oleObject>
      </mc:Choice>
      <mc:Fallback>
        <oleObject progId="Equation.3" shapeId="1034" r:id="rId21"/>
      </mc:Fallback>
    </mc:AlternateContent>
    <mc:AlternateContent xmlns:mc="http://schemas.openxmlformats.org/markup-compatibility/2006">
      <mc:Choice Requires="x14">
        <oleObject progId="Equation.3" shapeId="1035" r:id="rId22">
          <objectPr defaultSize="0" autoPict="0" r:id="rId4">
            <anchor moveWithCells="1">
              <from>
                <xdr:col>10</xdr:col>
                <xdr:colOff>165100</xdr:colOff>
                <xdr:row>3</xdr:row>
                <xdr:rowOff>76200</xdr:rowOff>
              </from>
              <to>
                <xdr:col>10</xdr:col>
                <xdr:colOff>641350</xdr:colOff>
                <xdr:row>3</xdr:row>
                <xdr:rowOff>438150</xdr:rowOff>
              </to>
            </anchor>
          </objectPr>
        </oleObject>
      </mc:Choice>
      <mc:Fallback>
        <oleObject progId="Equation.3" shapeId="1035" r:id="rId22"/>
      </mc:Fallback>
    </mc:AlternateContent>
    <mc:AlternateContent xmlns:mc="http://schemas.openxmlformats.org/markup-compatibility/2006">
      <mc:Choice Requires="x14">
        <oleObject progId="Equation.3" shapeId="1036" r:id="rId23">
          <objectPr defaultSize="0" autoPict="0" r:id="rId24">
            <anchor moveWithCells="1" sizeWithCells="1">
              <from>
                <xdr:col>9</xdr:col>
                <xdr:colOff>19050</xdr:colOff>
                <xdr:row>9</xdr:row>
                <xdr:rowOff>165100</xdr:rowOff>
              </from>
              <to>
                <xdr:col>11</xdr:col>
                <xdr:colOff>19050</xdr:colOff>
                <xdr:row>13</xdr:row>
                <xdr:rowOff>107950</xdr:rowOff>
              </to>
            </anchor>
          </objectPr>
        </oleObject>
      </mc:Choice>
      <mc:Fallback>
        <oleObject progId="Equation.3" shapeId="1036" r:id="rId23"/>
      </mc:Fallback>
    </mc:AlternateContent>
    <mc:AlternateContent xmlns:mc="http://schemas.openxmlformats.org/markup-compatibility/2006">
      <mc:Choice Requires="x14">
        <oleObject progId="Equation.3" shapeId="1037" r:id="rId25">
          <objectPr defaultSize="0" autoPict="0" r:id="rId20">
            <anchor moveWithCells="1" sizeWithCells="1">
              <from>
                <xdr:col>11</xdr:col>
                <xdr:colOff>203200</xdr:colOff>
                <xdr:row>3</xdr:row>
                <xdr:rowOff>50800</xdr:rowOff>
              </from>
              <to>
                <xdr:col>11</xdr:col>
                <xdr:colOff>793750</xdr:colOff>
                <xdr:row>3</xdr:row>
                <xdr:rowOff>412750</xdr:rowOff>
              </to>
            </anchor>
          </objectPr>
        </oleObject>
      </mc:Choice>
      <mc:Fallback>
        <oleObject progId="Equation.3" shapeId="1037" r:id="rId25"/>
      </mc:Fallback>
    </mc:AlternateContent>
    <mc:AlternateContent xmlns:mc="http://schemas.openxmlformats.org/markup-compatibility/2006">
      <mc:Choice Requires="x14">
        <oleObject progId="Equation.3" shapeId="1038" r:id="rId26">
          <objectPr defaultSize="0" autoPict="0" r:id="rId8">
            <anchor moveWithCells="1">
              <from>
                <xdr:col>12</xdr:col>
                <xdr:colOff>50800</xdr:colOff>
                <xdr:row>3</xdr:row>
                <xdr:rowOff>57150</xdr:rowOff>
              </from>
              <to>
                <xdr:col>12</xdr:col>
                <xdr:colOff>869950</xdr:colOff>
                <xdr:row>3</xdr:row>
                <xdr:rowOff>361950</xdr:rowOff>
              </to>
            </anchor>
          </objectPr>
        </oleObject>
      </mc:Choice>
      <mc:Fallback>
        <oleObject progId="Equation.3" shapeId="1038" r:id="rId26"/>
      </mc:Fallback>
    </mc:AlternateContent>
    <mc:AlternateContent xmlns:mc="http://schemas.openxmlformats.org/markup-compatibility/2006">
      <mc:Choice Requires="x14">
        <oleObject progId="Equation.DSMT4" shapeId="1039" r:id="rId27">
          <objectPr defaultSize="0" autoPict="0" r:id="rId28">
            <anchor moveWithCells="1" sizeWithCells="1">
              <from>
                <xdr:col>6</xdr:col>
                <xdr:colOff>76200</xdr:colOff>
                <xdr:row>15</xdr:row>
                <xdr:rowOff>57150</xdr:rowOff>
              </from>
              <to>
                <xdr:col>7</xdr:col>
                <xdr:colOff>552450</xdr:colOff>
                <xdr:row>17</xdr:row>
                <xdr:rowOff>50800</xdr:rowOff>
              </to>
            </anchor>
          </objectPr>
        </oleObject>
      </mc:Choice>
      <mc:Fallback>
        <oleObject progId="Equation.DSMT4" shapeId="1039" r:id="rId2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07"/>
  <sheetViews>
    <sheetView tabSelected="1" zoomScale="85" zoomScaleNormal="85" workbookViewId="0">
      <selection activeCell="M23" sqref="M23"/>
    </sheetView>
  </sheetViews>
  <sheetFormatPr defaultColWidth="10.90625" defaultRowHeight="14.5" x14ac:dyDescent="0.35"/>
  <cols>
    <col min="1" max="1" width="12.81640625" customWidth="1"/>
    <col min="3" max="3" width="13.7265625" customWidth="1"/>
    <col min="4" max="4" width="11.81640625" bestFit="1" customWidth="1"/>
    <col min="5" max="5" width="15.26953125" bestFit="1" customWidth="1"/>
    <col min="6" max="6" width="20" bestFit="1" customWidth="1"/>
    <col min="7" max="7" width="14.81640625" bestFit="1" customWidth="1"/>
    <col min="10" max="10" width="13" customWidth="1"/>
    <col min="11" max="11" width="13.54296875" bestFit="1" customWidth="1"/>
    <col min="12" max="12" width="16.54296875" bestFit="1" customWidth="1"/>
    <col min="13" max="13" width="14.81640625" bestFit="1" customWidth="1"/>
    <col min="14" max="14" width="11.90625" customWidth="1"/>
    <col min="17" max="17" width="12.26953125" bestFit="1" customWidth="1"/>
    <col min="21" max="21" width="5.7265625" customWidth="1"/>
    <col min="257" max="257" width="12.81640625" customWidth="1"/>
    <col min="259" max="259" width="13.7265625" customWidth="1"/>
    <col min="260" max="260" width="11.81640625" bestFit="1" customWidth="1"/>
    <col min="261" max="261" width="15.26953125" bestFit="1" customWidth="1"/>
    <col min="262" max="262" width="17.1796875" bestFit="1" customWidth="1"/>
    <col min="263" max="263" width="14.81640625" bestFit="1" customWidth="1"/>
    <col min="266" max="266" width="13" customWidth="1"/>
    <col min="267" max="267" width="13.54296875" bestFit="1" customWidth="1"/>
    <col min="268" max="268" width="16.54296875" bestFit="1" customWidth="1"/>
    <col min="269" max="269" width="14.81640625" bestFit="1" customWidth="1"/>
    <col min="273" max="273" width="12.26953125" bestFit="1" customWidth="1"/>
    <col min="277" max="277" width="5.7265625" customWidth="1"/>
    <col min="513" max="513" width="12.81640625" customWidth="1"/>
    <col min="515" max="515" width="13.7265625" customWidth="1"/>
    <col min="516" max="516" width="11.81640625" bestFit="1" customWidth="1"/>
    <col min="517" max="517" width="15.26953125" bestFit="1" customWidth="1"/>
    <col min="518" max="518" width="17.1796875" bestFit="1" customWidth="1"/>
    <col min="519" max="519" width="14.81640625" bestFit="1" customWidth="1"/>
    <col min="522" max="522" width="13" customWidth="1"/>
    <col min="523" max="523" width="13.54296875" bestFit="1" customWidth="1"/>
    <col min="524" max="524" width="16.54296875" bestFit="1" customWidth="1"/>
    <col min="525" max="525" width="14.81640625" bestFit="1" customWidth="1"/>
    <col min="529" max="529" width="12.26953125" bestFit="1" customWidth="1"/>
    <col min="533" max="533" width="5.7265625" customWidth="1"/>
    <col min="769" max="769" width="12.81640625" customWidth="1"/>
    <col min="771" max="771" width="13.7265625" customWidth="1"/>
    <col min="772" max="772" width="11.81640625" bestFit="1" customWidth="1"/>
    <col min="773" max="773" width="15.26953125" bestFit="1" customWidth="1"/>
    <col min="774" max="774" width="17.1796875" bestFit="1" customWidth="1"/>
    <col min="775" max="775" width="14.81640625" bestFit="1" customWidth="1"/>
    <col min="778" max="778" width="13" customWidth="1"/>
    <col min="779" max="779" width="13.54296875" bestFit="1" customWidth="1"/>
    <col min="780" max="780" width="16.54296875" bestFit="1" customWidth="1"/>
    <col min="781" max="781" width="14.81640625" bestFit="1" customWidth="1"/>
    <col min="785" max="785" width="12.26953125" bestFit="1" customWidth="1"/>
    <col min="789" max="789" width="5.7265625" customWidth="1"/>
    <col min="1025" max="1025" width="12.81640625" customWidth="1"/>
    <col min="1027" max="1027" width="13.7265625" customWidth="1"/>
    <col min="1028" max="1028" width="11.81640625" bestFit="1" customWidth="1"/>
    <col min="1029" max="1029" width="15.26953125" bestFit="1" customWidth="1"/>
    <col min="1030" max="1030" width="17.1796875" bestFit="1" customWidth="1"/>
    <col min="1031" max="1031" width="14.81640625" bestFit="1" customWidth="1"/>
    <col min="1034" max="1034" width="13" customWidth="1"/>
    <col min="1035" max="1035" width="13.54296875" bestFit="1" customWidth="1"/>
    <col min="1036" max="1036" width="16.54296875" bestFit="1" customWidth="1"/>
    <col min="1037" max="1037" width="14.81640625" bestFit="1" customWidth="1"/>
    <col min="1041" max="1041" width="12.26953125" bestFit="1" customWidth="1"/>
    <col min="1045" max="1045" width="5.7265625" customWidth="1"/>
    <col min="1281" max="1281" width="12.81640625" customWidth="1"/>
    <col min="1283" max="1283" width="13.7265625" customWidth="1"/>
    <col min="1284" max="1284" width="11.81640625" bestFit="1" customWidth="1"/>
    <col min="1285" max="1285" width="15.26953125" bestFit="1" customWidth="1"/>
    <col min="1286" max="1286" width="17.1796875" bestFit="1" customWidth="1"/>
    <col min="1287" max="1287" width="14.81640625" bestFit="1" customWidth="1"/>
    <col min="1290" max="1290" width="13" customWidth="1"/>
    <col min="1291" max="1291" width="13.54296875" bestFit="1" customWidth="1"/>
    <col min="1292" max="1292" width="16.54296875" bestFit="1" customWidth="1"/>
    <col min="1293" max="1293" width="14.81640625" bestFit="1" customWidth="1"/>
    <col min="1297" max="1297" width="12.26953125" bestFit="1" customWidth="1"/>
    <col min="1301" max="1301" width="5.7265625" customWidth="1"/>
    <col min="1537" max="1537" width="12.81640625" customWidth="1"/>
    <col min="1539" max="1539" width="13.7265625" customWidth="1"/>
    <col min="1540" max="1540" width="11.81640625" bestFit="1" customWidth="1"/>
    <col min="1541" max="1541" width="15.26953125" bestFit="1" customWidth="1"/>
    <col min="1542" max="1542" width="17.1796875" bestFit="1" customWidth="1"/>
    <col min="1543" max="1543" width="14.81640625" bestFit="1" customWidth="1"/>
    <col min="1546" max="1546" width="13" customWidth="1"/>
    <col min="1547" max="1547" width="13.54296875" bestFit="1" customWidth="1"/>
    <col min="1548" max="1548" width="16.54296875" bestFit="1" customWidth="1"/>
    <col min="1549" max="1549" width="14.81640625" bestFit="1" customWidth="1"/>
    <col min="1553" max="1553" width="12.26953125" bestFit="1" customWidth="1"/>
    <col min="1557" max="1557" width="5.7265625" customWidth="1"/>
    <col min="1793" max="1793" width="12.81640625" customWidth="1"/>
    <col min="1795" max="1795" width="13.7265625" customWidth="1"/>
    <col min="1796" max="1796" width="11.81640625" bestFit="1" customWidth="1"/>
    <col min="1797" max="1797" width="15.26953125" bestFit="1" customWidth="1"/>
    <col min="1798" max="1798" width="17.1796875" bestFit="1" customWidth="1"/>
    <col min="1799" max="1799" width="14.81640625" bestFit="1" customWidth="1"/>
    <col min="1802" max="1802" width="13" customWidth="1"/>
    <col min="1803" max="1803" width="13.54296875" bestFit="1" customWidth="1"/>
    <col min="1804" max="1804" width="16.54296875" bestFit="1" customWidth="1"/>
    <col min="1805" max="1805" width="14.81640625" bestFit="1" customWidth="1"/>
    <col min="1809" max="1809" width="12.26953125" bestFit="1" customWidth="1"/>
    <col min="1813" max="1813" width="5.7265625" customWidth="1"/>
    <col min="2049" max="2049" width="12.81640625" customWidth="1"/>
    <col min="2051" max="2051" width="13.7265625" customWidth="1"/>
    <col min="2052" max="2052" width="11.81640625" bestFit="1" customWidth="1"/>
    <col min="2053" max="2053" width="15.26953125" bestFit="1" customWidth="1"/>
    <col min="2054" max="2054" width="17.1796875" bestFit="1" customWidth="1"/>
    <col min="2055" max="2055" width="14.81640625" bestFit="1" customWidth="1"/>
    <col min="2058" max="2058" width="13" customWidth="1"/>
    <col min="2059" max="2059" width="13.54296875" bestFit="1" customWidth="1"/>
    <col min="2060" max="2060" width="16.54296875" bestFit="1" customWidth="1"/>
    <col min="2061" max="2061" width="14.81640625" bestFit="1" customWidth="1"/>
    <col min="2065" max="2065" width="12.26953125" bestFit="1" customWidth="1"/>
    <col min="2069" max="2069" width="5.7265625" customWidth="1"/>
    <col min="2305" max="2305" width="12.81640625" customWidth="1"/>
    <col min="2307" max="2307" width="13.7265625" customWidth="1"/>
    <col min="2308" max="2308" width="11.81640625" bestFit="1" customWidth="1"/>
    <col min="2309" max="2309" width="15.26953125" bestFit="1" customWidth="1"/>
    <col min="2310" max="2310" width="17.1796875" bestFit="1" customWidth="1"/>
    <col min="2311" max="2311" width="14.81640625" bestFit="1" customWidth="1"/>
    <col min="2314" max="2314" width="13" customWidth="1"/>
    <col min="2315" max="2315" width="13.54296875" bestFit="1" customWidth="1"/>
    <col min="2316" max="2316" width="16.54296875" bestFit="1" customWidth="1"/>
    <col min="2317" max="2317" width="14.81640625" bestFit="1" customWidth="1"/>
    <col min="2321" max="2321" width="12.26953125" bestFit="1" customWidth="1"/>
    <col min="2325" max="2325" width="5.7265625" customWidth="1"/>
    <col min="2561" max="2561" width="12.81640625" customWidth="1"/>
    <col min="2563" max="2563" width="13.7265625" customWidth="1"/>
    <col min="2564" max="2564" width="11.81640625" bestFit="1" customWidth="1"/>
    <col min="2565" max="2565" width="15.26953125" bestFit="1" customWidth="1"/>
    <col min="2566" max="2566" width="17.1796875" bestFit="1" customWidth="1"/>
    <col min="2567" max="2567" width="14.81640625" bestFit="1" customWidth="1"/>
    <col min="2570" max="2570" width="13" customWidth="1"/>
    <col min="2571" max="2571" width="13.54296875" bestFit="1" customWidth="1"/>
    <col min="2572" max="2572" width="16.54296875" bestFit="1" customWidth="1"/>
    <col min="2573" max="2573" width="14.81640625" bestFit="1" customWidth="1"/>
    <col min="2577" max="2577" width="12.26953125" bestFit="1" customWidth="1"/>
    <col min="2581" max="2581" width="5.7265625" customWidth="1"/>
    <col min="2817" max="2817" width="12.81640625" customWidth="1"/>
    <col min="2819" max="2819" width="13.7265625" customWidth="1"/>
    <col min="2820" max="2820" width="11.81640625" bestFit="1" customWidth="1"/>
    <col min="2821" max="2821" width="15.26953125" bestFit="1" customWidth="1"/>
    <col min="2822" max="2822" width="17.1796875" bestFit="1" customWidth="1"/>
    <col min="2823" max="2823" width="14.81640625" bestFit="1" customWidth="1"/>
    <col min="2826" max="2826" width="13" customWidth="1"/>
    <col min="2827" max="2827" width="13.54296875" bestFit="1" customWidth="1"/>
    <col min="2828" max="2828" width="16.54296875" bestFit="1" customWidth="1"/>
    <col min="2829" max="2829" width="14.81640625" bestFit="1" customWidth="1"/>
    <col min="2833" max="2833" width="12.26953125" bestFit="1" customWidth="1"/>
    <col min="2837" max="2837" width="5.7265625" customWidth="1"/>
    <col min="3073" max="3073" width="12.81640625" customWidth="1"/>
    <col min="3075" max="3075" width="13.7265625" customWidth="1"/>
    <col min="3076" max="3076" width="11.81640625" bestFit="1" customWidth="1"/>
    <col min="3077" max="3077" width="15.26953125" bestFit="1" customWidth="1"/>
    <col min="3078" max="3078" width="17.1796875" bestFit="1" customWidth="1"/>
    <col min="3079" max="3079" width="14.81640625" bestFit="1" customWidth="1"/>
    <col min="3082" max="3082" width="13" customWidth="1"/>
    <col min="3083" max="3083" width="13.54296875" bestFit="1" customWidth="1"/>
    <col min="3084" max="3084" width="16.54296875" bestFit="1" customWidth="1"/>
    <col min="3085" max="3085" width="14.81640625" bestFit="1" customWidth="1"/>
    <col min="3089" max="3089" width="12.26953125" bestFit="1" customWidth="1"/>
    <col min="3093" max="3093" width="5.7265625" customWidth="1"/>
    <col min="3329" max="3329" width="12.81640625" customWidth="1"/>
    <col min="3331" max="3331" width="13.7265625" customWidth="1"/>
    <col min="3332" max="3332" width="11.81640625" bestFit="1" customWidth="1"/>
    <col min="3333" max="3333" width="15.26953125" bestFit="1" customWidth="1"/>
    <col min="3334" max="3334" width="17.1796875" bestFit="1" customWidth="1"/>
    <col min="3335" max="3335" width="14.81640625" bestFit="1" customWidth="1"/>
    <col min="3338" max="3338" width="13" customWidth="1"/>
    <col min="3339" max="3339" width="13.54296875" bestFit="1" customWidth="1"/>
    <col min="3340" max="3340" width="16.54296875" bestFit="1" customWidth="1"/>
    <col min="3341" max="3341" width="14.81640625" bestFit="1" customWidth="1"/>
    <col min="3345" max="3345" width="12.26953125" bestFit="1" customWidth="1"/>
    <col min="3349" max="3349" width="5.7265625" customWidth="1"/>
    <col min="3585" max="3585" width="12.81640625" customWidth="1"/>
    <col min="3587" max="3587" width="13.7265625" customWidth="1"/>
    <col min="3588" max="3588" width="11.81640625" bestFit="1" customWidth="1"/>
    <col min="3589" max="3589" width="15.26953125" bestFit="1" customWidth="1"/>
    <col min="3590" max="3590" width="17.1796875" bestFit="1" customWidth="1"/>
    <col min="3591" max="3591" width="14.81640625" bestFit="1" customWidth="1"/>
    <col min="3594" max="3594" width="13" customWidth="1"/>
    <col min="3595" max="3595" width="13.54296875" bestFit="1" customWidth="1"/>
    <col min="3596" max="3596" width="16.54296875" bestFit="1" customWidth="1"/>
    <col min="3597" max="3597" width="14.81640625" bestFit="1" customWidth="1"/>
    <col min="3601" max="3601" width="12.26953125" bestFit="1" customWidth="1"/>
    <col min="3605" max="3605" width="5.7265625" customWidth="1"/>
    <col min="3841" max="3841" width="12.81640625" customWidth="1"/>
    <col min="3843" max="3843" width="13.7265625" customWidth="1"/>
    <col min="3844" max="3844" width="11.81640625" bestFit="1" customWidth="1"/>
    <col min="3845" max="3845" width="15.26953125" bestFit="1" customWidth="1"/>
    <col min="3846" max="3846" width="17.1796875" bestFit="1" customWidth="1"/>
    <col min="3847" max="3847" width="14.81640625" bestFit="1" customWidth="1"/>
    <col min="3850" max="3850" width="13" customWidth="1"/>
    <col min="3851" max="3851" width="13.54296875" bestFit="1" customWidth="1"/>
    <col min="3852" max="3852" width="16.54296875" bestFit="1" customWidth="1"/>
    <col min="3853" max="3853" width="14.81640625" bestFit="1" customWidth="1"/>
    <col min="3857" max="3857" width="12.26953125" bestFit="1" customWidth="1"/>
    <col min="3861" max="3861" width="5.7265625" customWidth="1"/>
    <col min="4097" max="4097" width="12.81640625" customWidth="1"/>
    <col min="4099" max="4099" width="13.7265625" customWidth="1"/>
    <col min="4100" max="4100" width="11.81640625" bestFit="1" customWidth="1"/>
    <col min="4101" max="4101" width="15.26953125" bestFit="1" customWidth="1"/>
    <col min="4102" max="4102" width="17.1796875" bestFit="1" customWidth="1"/>
    <col min="4103" max="4103" width="14.81640625" bestFit="1" customWidth="1"/>
    <col min="4106" max="4106" width="13" customWidth="1"/>
    <col min="4107" max="4107" width="13.54296875" bestFit="1" customWidth="1"/>
    <col min="4108" max="4108" width="16.54296875" bestFit="1" customWidth="1"/>
    <col min="4109" max="4109" width="14.81640625" bestFit="1" customWidth="1"/>
    <col min="4113" max="4113" width="12.26953125" bestFit="1" customWidth="1"/>
    <col min="4117" max="4117" width="5.7265625" customWidth="1"/>
    <col min="4353" max="4353" width="12.81640625" customWidth="1"/>
    <col min="4355" max="4355" width="13.7265625" customWidth="1"/>
    <col min="4356" max="4356" width="11.81640625" bestFit="1" customWidth="1"/>
    <col min="4357" max="4357" width="15.26953125" bestFit="1" customWidth="1"/>
    <col min="4358" max="4358" width="17.1796875" bestFit="1" customWidth="1"/>
    <col min="4359" max="4359" width="14.81640625" bestFit="1" customWidth="1"/>
    <col min="4362" max="4362" width="13" customWidth="1"/>
    <col min="4363" max="4363" width="13.54296875" bestFit="1" customWidth="1"/>
    <col min="4364" max="4364" width="16.54296875" bestFit="1" customWidth="1"/>
    <col min="4365" max="4365" width="14.81640625" bestFit="1" customWidth="1"/>
    <col min="4369" max="4369" width="12.26953125" bestFit="1" customWidth="1"/>
    <col min="4373" max="4373" width="5.7265625" customWidth="1"/>
    <col min="4609" max="4609" width="12.81640625" customWidth="1"/>
    <col min="4611" max="4611" width="13.7265625" customWidth="1"/>
    <col min="4612" max="4612" width="11.81640625" bestFit="1" customWidth="1"/>
    <col min="4613" max="4613" width="15.26953125" bestFit="1" customWidth="1"/>
    <col min="4614" max="4614" width="17.1796875" bestFit="1" customWidth="1"/>
    <col min="4615" max="4615" width="14.81640625" bestFit="1" customWidth="1"/>
    <col min="4618" max="4618" width="13" customWidth="1"/>
    <col min="4619" max="4619" width="13.54296875" bestFit="1" customWidth="1"/>
    <col min="4620" max="4620" width="16.54296875" bestFit="1" customWidth="1"/>
    <col min="4621" max="4621" width="14.81640625" bestFit="1" customWidth="1"/>
    <col min="4625" max="4625" width="12.26953125" bestFit="1" customWidth="1"/>
    <col min="4629" max="4629" width="5.7265625" customWidth="1"/>
    <col min="4865" max="4865" width="12.81640625" customWidth="1"/>
    <col min="4867" max="4867" width="13.7265625" customWidth="1"/>
    <col min="4868" max="4868" width="11.81640625" bestFit="1" customWidth="1"/>
    <col min="4869" max="4869" width="15.26953125" bestFit="1" customWidth="1"/>
    <col min="4870" max="4870" width="17.1796875" bestFit="1" customWidth="1"/>
    <col min="4871" max="4871" width="14.81640625" bestFit="1" customWidth="1"/>
    <col min="4874" max="4874" width="13" customWidth="1"/>
    <col min="4875" max="4875" width="13.54296875" bestFit="1" customWidth="1"/>
    <col min="4876" max="4876" width="16.54296875" bestFit="1" customWidth="1"/>
    <col min="4877" max="4877" width="14.81640625" bestFit="1" customWidth="1"/>
    <col min="4881" max="4881" width="12.26953125" bestFit="1" customWidth="1"/>
    <col min="4885" max="4885" width="5.7265625" customWidth="1"/>
    <col min="5121" max="5121" width="12.81640625" customWidth="1"/>
    <col min="5123" max="5123" width="13.7265625" customWidth="1"/>
    <col min="5124" max="5124" width="11.81640625" bestFit="1" customWidth="1"/>
    <col min="5125" max="5125" width="15.26953125" bestFit="1" customWidth="1"/>
    <col min="5126" max="5126" width="17.1796875" bestFit="1" customWidth="1"/>
    <col min="5127" max="5127" width="14.81640625" bestFit="1" customWidth="1"/>
    <col min="5130" max="5130" width="13" customWidth="1"/>
    <col min="5131" max="5131" width="13.54296875" bestFit="1" customWidth="1"/>
    <col min="5132" max="5132" width="16.54296875" bestFit="1" customWidth="1"/>
    <col min="5133" max="5133" width="14.81640625" bestFit="1" customWidth="1"/>
    <col min="5137" max="5137" width="12.26953125" bestFit="1" customWidth="1"/>
    <col min="5141" max="5141" width="5.7265625" customWidth="1"/>
    <col min="5377" max="5377" width="12.81640625" customWidth="1"/>
    <col min="5379" max="5379" width="13.7265625" customWidth="1"/>
    <col min="5380" max="5380" width="11.81640625" bestFit="1" customWidth="1"/>
    <col min="5381" max="5381" width="15.26953125" bestFit="1" customWidth="1"/>
    <col min="5382" max="5382" width="17.1796875" bestFit="1" customWidth="1"/>
    <col min="5383" max="5383" width="14.81640625" bestFit="1" customWidth="1"/>
    <col min="5386" max="5386" width="13" customWidth="1"/>
    <col min="5387" max="5387" width="13.54296875" bestFit="1" customWidth="1"/>
    <col min="5388" max="5388" width="16.54296875" bestFit="1" customWidth="1"/>
    <col min="5389" max="5389" width="14.81640625" bestFit="1" customWidth="1"/>
    <col min="5393" max="5393" width="12.26953125" bestFit="1" customWidth="1"/>
    <col min="5397" max="5397" width="5.7265625" customWidth="1"/>
    <col min="5633" max="5633" width="12.81640625" customWidth="1"/>
    <col min="5635" max="5635" width="13.7265625" customWidth="1"/>
    <col min="5636" max="5636" width="11.81640625" bestFit="1" customWidth="1"/>
    <col min="5637" max="5637" width="15.26953125" bestFit="1" customWidth="1"/>
    <col min="5638" max="5638" width="17.1796875" bestFit="1" customWidth="1"/>
    <col min="5639" max="5639" width="14.81640625" bestFit="1" customWidth="1"/>
    <col min="5642" max="5642" width="13" customWidth="1"/>
    <col min="5643" max="5643" width="13.54296875" bestFit="1" customWidth="1"/>
    <col min="5644" max="5644" width="16.54296875" bestFit="1" customWidth="1"/>
    <col min="5645" max="5645" width="14.81640625" bestFit="1" customWidth="1"/>
    <col min="5649" max="5649" width="12.26953125" bestFit="1" customWidth="1"/>
    <col min="5653" max="5653" width="5.7265625" customWidth="1"/>
    <col min="5889" max="5889" width="12.81640625" customWidth="1"/>
    <col min="5891" max="5891" width="13.7265625" customWidth="1"/>
    <col min="5892" max="5892" width="11.81640625" bestFit="1" customWidth="1"/>
    <col min="5893" max="5893" width="15.26953125" bestFit="1" customWidth="1"/>
    <col min="5894" max="5894" width="17.1796875" bestFit="1" customWidth="1"/>
    <col min="5895" max="5895" width="14.81640625" bestFit="1" customWidth="1"/>
    <col min="5898" max="5898" width="13" customWidth="1"/>
    <col min="5899" max="5899" width="13.54296875" bestFit="1" customWidth="1"/>
    <col min="5900" max="5900" width="16.54296875" bestFit="1" customWidth="1"/>
    <col min="5901" max="5901" width="14.81640625" bestFit="1" customWidth="1"/>
    <col min="5905" max="5905" width="12.26953125" bestFit="1" customWidth="1"/>
    <col min="5909" max="5909" width="5.7265625" customWidth="1"/>
    <col min="6145" max="6145" width="12.81640625" customWidth="1"/>
    <col min="6147" max="6147" width="13.7265625" customWidth="1"/>
    <col min="6148" max="6148" width="11.81640625" bestFit="1" customWidth="1"/>
    <col min="6149" max="6149" width="15.26953125" bestFit="1" customWidth="1"/>
    <col min="6150" max="6150" width="17.1796875" bestFit="1" customWidth="1"/>
    <col min="6151" max="6151" width="14.81640625" bestFit="1" customWidth="1"/>
    <col min="6154" max="6154" width="13" customWidth="1"/>
    <col min="6155" max="6155" width="13.54296875" bestFit="1" customWidth="1"/>
    <col min="6156" max="6156" width="16.54296875" bestFit="1" customWidth="1"/>
    <col min="6157" max="6157" width="14.81640625" bestFit="1" customWidth="1"/>
    <col min="6161" max="6161" width="12.26953125" bestFit="1" customWidth="1"/>
    <col min="6165" max="6165" width="5.7265625" customWidth="1"/>
    <col min="6401" max="6401" width="12.81640625" customWidth="1"/>
    <col min="6403" max="6403" width="13.7265625" customWidth="1"/>
    <col min="6404" max="6404" width="11.81640625" bestFit="1" customWidth="1"/>
    <col min="6405" max="6405" width="15.26953125" bestFit="1" customWidth="1"/>
    <col min="6406" max="6406" width="17.1796875" bestFit="1" customWidth="1"/>
    <col min="6407" max="6407" width="14.81640625" bestFit="1" customWidth="1"/>
    <col min="6410" max="6410" width="13" customWidth="1"/>
    <col min="6411" max="6411" width="13.54296875" bestFit="1" customWidth="1"/>
    <col min="6412" max="6412" width="16.54296875" bestFit="1" customWidth="1"/>
    <col min="6413" max="6413" width="14.81640625" bestFit="1" customWidth="1"/>
    <col min="6417" max="6417" width="12.26953125" bestFit="1" customWidth="1"/>
    <col min="6421" max="6421" width="5.7265625" customWidth="1"/>
    <col min="6657" max="6657" width="12.81640625" customWidth="1"/>
    <col min="6659" max="6659" width="13.7265625" customWidth="1"/>
    <col min="6660" max="6660" width="11.81640625" bestFit="1" customWidth="1"/>
    <col min="6661" max="6661" width="15.26953125" bestFit="1" customWidth="1"/>
    <col min="6662" max="6662" width="17.1796875" bestFit="1" customWidth="1"/>
    <col min="6663" max="6663" width="14.81640625" bestFit="1" customWidth="1"/>
    <col min="6666" max="6666" width="13" customWidth="1"/>
    <col min="6667" max="6667" width="13.54296875" bestFit="1" customWidth="1"/>
    <col min="6668" max="6668" width="16.54296875" bestFit="1" customWidth="1"/>
    <col min="6669" max="6669" width="14.81640625" bestFit="1" customWidth="1"/>
    <col min="6673" max="6673" width="12.26953125" bestFit="1" customWidth="1"/>
    <col min="6677" max="6677" width="5.7265625" customWidth="1"/>
    <col min="6913" max="6913" width="12.81640625" customWidth="1"/>
    <col min="6915" max="6915" width="13.7265625" customWidth="1"/>
    <col min="6916" max="6916" width="11.81640625" bestFit="1" customWidth="1"/>
    <col min="6917" max="6917" width="15.26953125" bestFit="1" customWidth="1"/>
    <col min="6918" max="6918" width="17.1796875" bestFit="1" customWidth="1"/>
    <col min="6919" max="6919" width="14.81640625" bestFit="1" customWidth="1"/>
    <col min="6922" max="6922" width="13" customWidth="1"/>
    <col min="6923" max="6923" width="13.54296875" bestFit="1" customWidth="1"/>
    <col min="6924" max="6924" width="16.54296875" bestFit="1" customWidth="1"/>
    <col min="6925" max="6925" width="14.81640625" bestFit="1" customWidth="1"/>
    <col min="6929" max="6929" width="12.26953125" bestFit="1" customWidth="1"/>
    <col min="6933" max="6933" width="5.7265625" customWidth="1"/>
    <col min="7169" max="7169" width="12.81640625" customWidth="1"/>
    <col min="7171" max="7171" width="13.7265625" customWidth="1"/>
    <col min="7172" max="7172" width="11.81640625" bestFit="1" customWidth="1"/>
    <col min="7173" max="7173" width="15.26953125" bestFit="1" customWidth="1"/>
    <col min="7174" max="7174" width="17.1796875" bestFit="1" customWidth="1"/>
    <col min="7175" max="7175" width="14.81640625" bestFit="1" customWidth="1"/>
    <col min="7178" max="7178" width="13" customWidth="1"/>
    <col min="7179" max="7179" width="13.54296875" bestFit="1" customWidth="1"/>
    <col min="7180" max="7180" width="16.54296875" bestFit="1" customWidth="1"/>
    <col min="7181" max="7181" width="14.81640625" bestFit="1" customWidth="1"/>
    <col min="7185" max="7185" width="12.26953125" bestFit="1" customWidth="1"/>
    <col min="7189" max="7189" width="5.7265625" customWidth="1"/>
    <col min="7425" max="7425" width="12.81640625" customWidth="1"/>
    <col min="7427" max="7427" width="13.7265625" customWidth="1"/>
    <col min="7428" max="7428" width="11.81640625" bestFit="1" customWidth="1"/>
    <col min="7429" max="7429" width="15.26953125" bestFit="1" customWidth="1"/>
    <col min="7430" max="7430" width="17.1796875" bestFit="1" customWidth="1"/>
    <col min="7431" max="7431" width="14.81640625" bestFit="1" customWidth="1"/>
    <col min="7434" max="7434" width="13" customWidth="1"/>
    <col min="7435" max="7435" width="13.54296875" bestFit="1" customWidth="1"/>
    <col min="7436" max="7436" width="16.54296875" bestFit="1" customWidth="1"/>
    <col min="7437" max="7437" width="14.81640625" bestFit="1" customWidth="1"/>
    <col min="7441" max="7441" width="12.26953125" bestFit="1" customWidth="1"/>
    <col min="7445" max="7445" width="5.7265625" customWidth="1"/>
    <col min="7681" max="7681" width="12.81640625" customWidth="1"/>
    <col min="7683" max="7683" width="13.7265625" customWidth="1"/>
    <col min="7684" max="7684" width="11.81640625" bestFit="1" customWidth="1"/>
    <col min="7685" max="7685" width="15.26953125" bestFit="1" customWidth="1"/>
    <col min="7686" max="7686" width="17.1796875" bestFit="1" customWidth="1"/>
    <col min="7687" max="7687" width="14.81640625" bestFit="1" customWidth="1"/>
    <col min="7690" max="7690" width="13" customWidth="1"/>
    <col min="7691" max="7691" width="13.54296875" bestFit="1" customWidth="1"/>
    <col min="7692" max="7692" width="16.54296875" bestFit="1" customWidth="1"/>
    <col min="7693" max="7693" width="14.81640625" bestFit="1" customWidth="1"/>
    <col min="7697" max="7697" width="12.26953125" bestFit="1" customWidth="1"/>
    <col min="7701" max="7701" width="5.7265625" customWidth="1"/>
    <col min="7937" max="7937" width="12.81640625" customWidth="1"/>
    <col min="7939" max="7939" width="13.7265625" customWidth="1"/>
    <col min="7940" max="7940" width="11.81640625" bestFit="1" customWidth="1"/>
    <col min="7941" max="7941" width="15.26953125" bestFit="1" customWidth="1"/>
    <col min="7942" max="7942" width="17.1796875" bestFit="1" customWidth="1"/>
    <col min="7943" max="7943" width="14.81640625" bestFit="1" customWidth="1"/>
    <col min="7946" max="7946" width="13" customWidth="1"/>
    <col min="7947" max="7947" width="13.54296875" bestFit="1" customWidth="1"/>
    <col min="7948" max="7948" width="16.54296875" bestFit="1" customWidth="1"/>
    <col min="7949" max="7949" width="14.81640625" bestFit="1" customWidth="1"/>
    <col min="7953" max="7953" width="12.26953125" bestFit="1" customWidth="1"/>
    <col min="7957" max="7957" width="5.7265625" customWidth="1"/>
    <col min="8193" max="8193" width="12.81640625" customWidth="1"/>
    <col min="8195" max="8195" width="13.7265625" customWidth="1"/>
    <col min="8196" max="8196" width="11.81640625" bestFit="1" customWidth="1"/>
    <col min="8197" max="8197" width="15.26953125" bestFit="1" customWidth="1"/>
    <col min="8198" max="8198" width="17.1796875" bestFit="1" customWidth="1"/>
    <col min="8199" max="8199" width="14.81640625" bestFit="1" customWidth="1"/>
    <col min="8202" max="8202" width="13" customWidth="1"/>
    <col min="8203" max="8203" width="13.54296875" bestFit="1" customWidth="1"/>
    <col min="8204" max="8204" width="16.54296875" bestFit="1" customWidth="1"/>
    <col min="8205" max="8205" width="14.81640625" bestFit="1" customWidth="1"/>
    <col min="8209" max="8209" width="12.26953125" bestFit="1" customWidth="1"/>
    <col min="8213" max="8213" width="5.7265625" customWidth="1"/>
    <col min="8449" max="8449" width="12.81640625" customWidth="1"/>
    <col min="8451" max="8451" width="13.7265625" customWidth="1"/>
    <col min="8452" max="8452" width="11.81640625" bestFit="1" customWidth="1"/>
    <col min="8453" max="8453" width="15.26953125" bestFit="1" customWidth="1"/>
    <col min="8454" max="8454" width="17.1796875" bestFit="1" customWidth="1"/>
    <col min="8455" max="8455" width="14.81640625" bestFit="1" customWidth="1"/>
    <col min="8458" max="8458" width="13" customWidth="1"/>
    <col min="8459" max="8459" width="13.54296875" bestFit="1" customWidth="1"/>
    <col min="8460" max="8460" width="16.54296875" bestFit="1" customWidth="1"/>
    <col min="8461" max="8461" width="14.81640625" bestFit="1" customWidth="1"/>
    <col min="8465" max="8465" width="12.26953125" bestFit="1" customWidth="1"/>
    <col min="8469" max="8469" width="5.7265625" customWidth="1"/>
    <col min="8705" max="8705" width="12.81640625" customWidth="1"/>
    <col min="8707" max="8707" width="13.7265625" customWidth="1"/>
    <col min="8708" max="8708" width="11.81640625" bestFit="1" customWidth="1"/>
    <col min="8709" max="8709" width="15.26953125" bestFit="1" customWidth="1"/>
    <col min="8710" max="8710" width="17.1796875" bestFit="1" customWidth="1"/>
    <col min="8711" max="8711" width="14.81640625" bestFit="1" customWidth="1"/>
    <col min="8714" max="8714" width="13" customWidth="1"/>
    <col min="8715" max="8715" width="13.54296875" bestFit="1" customWidth="1"/>
    <col min="8716" max="8716" width="16.54296875" bestFit="1" customWidth="1"/>
    <col min="8717" max="8717" width="14.81640625" bestFit="1" customWidth="1"/>
    <col min="8721" max="8721" width="12.26953125" bestFit="1" customWidth="1"/>
    <col min="8725" max="8725" width="5.7265625" customWidth="1"/>
    <col min="8961" max="8961" width="12.81640625" customWidth="1"/>
    <col min="8963" max="8963" width="13.7265625" customWidth="1"/>
    <col min="8964" max="8964" width="11.81640625" bestFit="1" customWidth="1"/>
    <col min="8965" max="8965" width="15.26953125" bestFit="1" customWidth="1"/>
    <col min="8966" max="8966" width="17.1796875" bestFit="1" customWidth="1"/>
    <col min="8967" max="8967" width="14.81640625" bestFit="1" customWidth="1"/>
    <col min="8970" max="8970" width="13" customWidth="1"/>
    <col min="8971" max="8971" width="13.54296875" bestFit="1" customWidth="1"/>
    <col min="8972" max="8972" width="16.54296875" bestFit="1" customWidth="1"/>
    <col min="8973" max="8973" width="14.81640625" bestFit="1" customWidth="1"/>
    <col min="8977" max="8977" width="12.26953125" bestFit="1" customWidth="1"/>
    <col min="8981" max="8981" width="5.7265625" customWidth="1"/>
    <col min="9217" max="9217" width="12.81640625" customWidth="1"/>
    <col min="9219" max="9219" width="13.7265625" customWidth="1"/>
    <col min="9220" max="9220" width="11.81640625" bestFit="1" customWidth="1"/>
    <col min="9221" max="9221" width="15.26953125" bestFit="1" customWidth="1"/>
    <col min="9222" max="9222" width="17.1796875" bestFit="1" customWidth="1"/>
    <col min="9223" max="9223" width="14.81640625" bestFit="1" customWidth="1"/>
    <col min="9226" max="9226" width="13" customWidth="1"/>
    <col min="9227" max="9227" width="13.54296875" bestFit="1" customWidth="1"/>
    <col min="9228" max="9228" width="16.54296875" bestFit="1" customWidth="1"/>
    <col min="9229" max="9229" width="14.81640625" bestFit="1" customWidth="1"/>
    <col min="9233" max="9233" width="12.26953125" bestFit="1" customWidth="1"/>
    <col min="9237" max="9237" width="5.7265625" customWidth="1"/>
    <col min="9473" max="9473" width="12.81640625" customWidth="1"/>
    <col min="9475" max="9475" width="13.7265625" customWidth="1"/>
    <col min="9476" max="9476" width="11.81640625" bestFit="1" customWidth="1"/>
    <col min="9477" max="9477" width="15.26953125" bestFit="1" customWidth="1"/>
    <col min="9478" max="9478" width="17.1796875" bestFit="1" customWidth="1"/>
    <col min="9479" max="9479" width="14.81640625" bestFit="1" customWidth="1"/>
    <col min="9482" max="9482" width="13" customWidth="1"/>
    <col min="9483" max="9483" width="13.54296875" bestFit="1" customWidth="1"/>
    <col min="9484" max="9484" width="16.54296875" bestFit="1" customWidth="1"/>
    <col min="9485" max="9485" width="14.81640625" bestFit="1" customWidth="1"/>
    <col min="9489" max="9489" width="12.26953125" bestFit="1" customWidth="1"/>
    <col min="9493" max="9493" width="5.7265625" customWidth="1"/>
    <col min="9729" max="9729" width="12.81640625" customWidth="1"/>
    <col min="9731" max="9731" width="13.7265625" customWidth="1"/>
    <col min="9732" max="9732" width="11.81640625" bestFit="1" customWidth="1"/>
    <col min="9733" max="9733" width="15.26953125" bestFit="1" customWidth="1"/>
    <col min="9734" max="9734" width="17.1796875" bestFit="1" customWidth="1"/>
    <col min="9735" max="9735" width="14.81640625" bestFit="1" customWidth="1"/>
    <col min="9738" max="9738" width="13" customWidth="1"/>
    <col min="9739" max="9739" width="13.54296875" bestFit="1" customWidth="1"/>
    <col min="9740" max="9740" width="16.54296875" bestFit="1" customWidth="1"/>
    <col min="9741" max="9741" width="14.81640625" bestFit="1" customWidth="1"/>
    <col min="9745" max="9745" width="12.26953125" bestFit="1" customWidth="1"/>
    <col min="9749" max="9749" width="5.7265625" customWidth="1"/>
    <col min="9985" max="9985" width="12.81640625" customWidth="1"/>
    <col min="9987" max="9987" width="13.7265625" customWidth="1"/>
    <col min="9988" max="9988" width="11.81640625" bestFit="1" customWidth="1"/>
    <col min="9989" max="9989" width="15.26953125" bestFit="1" customWidth="1"/>
    <col min="9990" max="9990" width="17.1796875" bestFit="1" customWidth="1"/>
    <col min="9991" max="9991" width="14.81640625" bestFit="1" customWidth="1"/>
    <col min="9994" max="9994" width="13" customWidth="1"/>
    <col min="9995" max="9995" width="13.54296875" bestFit="1" customWidth="1"/>
    <col min="9996" max="9996" width="16.54296875" bestFit="1" customWidth="1"/>
    <col min="9997" max="9997" width="14.81640625" bestFit="1" customWidth="1"/>
    <col min="10001" max="10001" width="12.26953125" bestFit="1" customWidth="1"/>
    <col min="10005" max="10005" width="5.7265625" customWidth="1"/>
    <col min="10241" max="10241" width="12.81640625" customWidth="1"/>
    <col min="10243" max="10243" width="13.7265625" customWidth="1"/>
    <col min="10244" max="10244" width="11.81640625" bestFit="1" customWidth="1"/>
    <col min="10245" max="10245" width="15.26953125" bestFit="1" customWidth="1"/>
    <col min="10246" max="10246" width="17.1796875" bestFit="1" customWidth="1"/>
    <col min="10247" max="10247" width="14.81640625" bestFit="1" customWidth="1"/>
    <col min="10250" max="10250" width="13" customWidth="1"/>
    <col min="10251" max="10251" width="13.54296875" bestFit="1" customWidth="1"/>
    <col min="10252" max="10252" width="16.54296875" bestFit="1" customWidth="1"/>
    <col min="10253" max="10253" width="14.81640625" bestFit="1" customWidth="1"/>
    <col min="10257" max="10257" width="12.26953125" bestFit="1" customWidth="1"/>
    <col min="10261" max="10261" width="5.7265625" customWidth="1"/>
    <col min="10497" max="10497" width="12.81640625" customWidth="1"/>
    <col min="10499" max="10499" width="13.7265625" customWidth="1"/>
    <col min="10500" max="10500" width="11.81640625" bestFit="1" customWidth="1"/>
    <col min="10501" max="10501" width="15.26953125" bestFit="1" customWidth="1"/>
    <col min="10502" max="10502" width="17.1796875" bestFit="1" customWidth="1"/>
    <col min="10503" max="10503" width="14.81640625" bestFit="1" customWidth="1"/>
    <col min="10506" max="10506" width="13" customWidth="1"/>
    <col min="10507" max="10507" width="13.54296875" bestFit="1" customWidth="1"/>
    <col min="10508" max="10508" width="16.54296875" bestFit="1" customWidth="1"/>
    <col min="10509" max="10509" width="14.81640625" bestFit="1" customWidth="1"/>
    <col min="10513" max="10513" width="12.26953125" bestFit="1" customWidth="1"/>
    <col min="10517" max="10517" width="5.7265625" customWidth="1"/>
    <col min="10753" max="10753" width="12.81640625" customWidth="1"/>
    <col min="10755" max="10755" width="13.7265625" customWidth="1"/>
    <col min="10756" max="10756" width="11.81640625" bestFit="1" customWidth="1"/>
    <col min="10757" max="10757" width="15.26953125" bestFit="1" customWidth="1"/>
    <col min="10758" max="10758" width="17.1796875" bestFit="1" customWidth="1"/>
    <col min="10759" max="10759" width="14.81640625" bestFit="1" customWidth="1"/>
    <col min="10762" max="10762" width="13" customWidth="1"/>
    <col min="10763" max="10763" width="13.54296875" bestFit="1" customWidth="1"/>
    <col min="10764" max="10764" width="16.54296875" bestFit="1" customWidth="1"/>
    <col min="10765" max="10765" width="14.81640625" bestFit="1" customWidth="1"/>
    <col min="10769" max="10769" width="12.26953125" bestFit="1" customWidth="1"/>
    <col min="10773" max="10773" width="5.7265625" customWidth="1"/>
    <col min="11009" max="11009" width="12.81640625" customWidth="1"/>
    <col min="11011" max="11011" width="13.7265625" customWidth="1"/>
    <col min="11012" max="11012" width="11.81640625" bestFit="1" customWidth="1"/>
    <col min="11013" max="11013" width="15.26953125" bestFit="1" customWidth="1"/>
    <col min="11014" max="11014" width="17.1796875" bestFit="1" customWidth="1"/>
    <col min="11015" max="11015" width="14.81640625" bestFit="1" customWidth="1"/>
    <col min="11018" max="11018" width="13" customWidth="1"/>
    <col min="11019" max="11019" width="13.54296875" bestFit="1" customWidth="1"/>
    <col min="11020" max="11020" width="16.54296875" bestFit="1" customWidth="1"/>
    <col min="11021" max="11021" width="14.81640625" bestFit="1" customWidth="1"/>
    <col min="11025" max="11025" width="12.26953125" bestFit="1" customWidth="1"/>
    <col min="11029" max="11029" width="5.7265625" customWidth="1"/>
    <col min="11265" max="11265" width="12.81640625" customWidth="1"/>
    <col min="11267" max="11267" width="13.7265625" customWidth="1"/>
    <col min="11268" max="11268" width="11.81640625" bestFit="1" customWidth="1"/>
    <col min="11269" max="11269" width="15.26953125" bestFit="1" customWidth="1"/>
    <col min="11270" max="11270" width="17.1796875" bestFit="1" customWidth="1"/>
    <col min="11271" max="11271" width="14.81640625" bestFit="1" customWidth="1"/>
    <col min="11274" max="11274" width="13" customWidth="1"/>
    <col min="11275" max="11275" width="13.54296875" bestFit="1" customWidth="1"/>
    <col min="11276" max="11276" width="16.54296875" bestFit="1" customWidth="1"/>
    <col min="11277" max="11277" width="14.81640625" bestFit="1" customWidth="1"/>
    <col min="11281" max="11281" width="12.26953125" bestFit="1" customWidth="1"/>
    <col min="11285" max="11285" width="5.7265625" customWidth="1"/>
    <col min="11521" max="11521" width="12.81640625" customWidth="1"/>
    <col min="11523" max="11523" width="13.7265625" customWidth="1"/>
    <col min="11524" max="11524" width="11.81640625" bestFit="1" customWidth="1"/>
    <col min="11525" max="11525" width="15.26953125" bestFit="1" customWidth="1"/>
    <col min="11526" max="11526" width="17.1796875" bestFit="1" customWidth="1"/>
    <col min="11527" max="11527" width="14.81640625" bestFit="1" customWidth="1"/>
    <col min="11530" max="11530" width="13" customWidth="1"/>
    <col min="11531" max="11531" width="13.54296875" bestFit="1" customWidth="1"/>
    <col min="11532" max="11532" width="16.54296875" bestFit="1" customWidth="1"/>
    <col min="11533" max="11533" width="14.81640625" bestFit="1" customWidth="1"/>
    <col min="11537" max="11537" width="12.26953125" bestFit="1" customWidth="1"/>
    <col min="11541" max="11541" width="5.7265625" customWidth="1"/>
    <col min="11777" max="11777" width="12.81640625" customWidth="1"/>
    <col min="11779" max="11779" width="13.7265625" customWidth="1"/>
    <col min="11780" max="11780" width="11.81640625" bestFit="1" customWidth="1"/>
    <col min="11781" max="11781" width="15.26953125" bestFit="1" customWidth="1"/>
    <col min="11782" max="11782" width="17.1796875" bestFit="1" customWidth="1"/>
    <col min="11783" max="11783" width="14.81640625" bestFit="1" customWidth="1"/>
    <col min="11786" max="11786" width="13" customWidth="1"/>
    <col min="11787" max="11787" width="13.54296875" bestFit="1" customWidth="1"/>
    <col min="11788" max="11788" width="16.54296875" bestFit="1" customWidth="1"/>
    <col min="11789" max="11789" width="14.81640625" bestFit="1" customWidth="1"/>
    <col min="11793" max="11793" width="12.26953125" bestFit="1" customWidth="1"/>
    <col min="11797" max="11797" width="5.7265625" customWidth="1"/>
    <col min="12033" max="12033" width="12.81640625" customWidth="1"/>
    <col min="12035" max="12035" width="13.7265625" customWidth="1"/>
    <col min="12036" max="12036" width="11.81640625" bestFit="1" customWidth="1"/>
    <col min="12037" max="12037" width="15.26953125" bestFit="1" customWidth="1"/>
    <col min="12038" max="12038" width="17.1796875" bestFit="1" customWidth="1"/>
    <col min="12039" max="12039" width="14.81640625" bestFit="1" customWidth="1"/>
    <col min="12042" max="12042" width="13" customWidth="1"/>
    <col min="12043" max="12043" width="13.54296875" bestFit="1" customWidth="1"/>
    <col min="12044" max="12044" width="16.54296875" bestFit="1" customWidth="1"/>
    <col min="12045" max="12045" width="14.81640625" bestFit="1" customWidth="1"/>
    <col min="12049" max="12049" width="12.26953125" bestFit="1" customWidth="1"/>
    <col min="12053" max="12053" width="5.7265625" customWidth="1"/>
    <col min="12289" max="12289" width="12.81640625" customWidth="1"/>
    <col min="12291" max="12291" width="13.7265625" customWidth="1"/>
    <col min="12292" max="12292" width="11.81640625" bestFit="1" customWidth="1"/>
    <col min="12293" max="12293" width="15.26953125" bestFit="1" customWidth="1"/>
    <col min="12294" max="12294" width="17.1796875" bestFit="1" customWidth="1"/>
    <col min="12295" max="12295" width="14.81640625" bestFit="1" customWidth="1"/>
    <col min="12298" max="12298" width="13" customWidth="1"/>
    <col min="12299" max="12299" width="13.54296875" bestFit="1" customWidth="1"/>
    <col min="12300" max="12300" width="16.54296875" bestFit="1" customWidth="1"/>
    <col min="12301" max="12301" width="14.81640625" bestFit="1" customWidth="1"/>
    <col min="12305" max="12305" width="12.26953125" bestFit="1" customWidth="1"/>
    <col min="12309" max="12309" width="5.7265625" customWidth="1"/>
    <col min="12545" max="12545" width="12.81640625" customWidth="1"/>
    <col min="12547" max="12547" width="13.7265625" customWidth="1"/>
    <col min="12548" max="12548" width="11.81640625" bestFit="1" customWidth="1"/>
    <col min="12549" max="12549" width="15.26953125" bestFit="1" customWidth="1"/>
    <col min="12550" max="12550" width="17.1796875" bestFit="1" customWidth="1"/>
    <col min="12551" max="12551" width="14.81640625" bestFit="1" customWidth="1"/>
    <col min="12554" max="12554" width="13" customWidth="1"/>
    <col min="12555" max="12555" width="13.54296875" bestFit="1" customWidth="1"/>
    <col min="12556" max="12556" width="16.54296875" bestFit="1" customWidth="1"/>
    <col min="12557" max="12557" width="14.81640625" bestFit="1" customWidth="1"/>
    <col min="12561" max="12561" width="12.26953125" bestFit="1" customWidth="1"/>
    <col min="12565" max="12565" width="5.7265625" customWidth="1"/>
    <col min="12801" max="12801" width="12.81640625" customWidth="1"/>
    <col min="12803" max="12803" width="13.7265625" customWidth="1"/>
    <col min="12804" max="12804" width="11.81640625" bestFit="1" customWidth="1"/>
    <col min="12805" max="12805" width="15.26953125" bestFit="1" customWidth="1"/>
    <col min="12806" max="12806" width="17.1796875" bestFit="1" customWidth="1"/>
    <col min="12807" max="12807" width="14.81640625" bestFit="1" customWidth="1"/>
    <col min="12810" max="12810" width="13" customWidth="1"/>
    <col min="12811" max="12811" width="13.54296875" bestFit="1" customWidth="1"/>
    <col min="12812" max="12812" width="16.54296875" bestFit="1" customWidth="1"/>
    <col min="12813" max="12813" width="14.81640625" bestFit="1" customWidth="1"/>
    <col min="12817" max="12817" width="12.26953125" bestFit="1" customWidth="1"/>
    <col min="12821" max="12821" width="5.7265625" customWidth="1"/>
    <col min="13057" max="13057" width="12.81640625" customWidth="1"/>
    <col min="13059" max="13059" width="13.7265625" customWidth="1"/>
    <col min="13060" max="13060" width="11.81640625" bestFit="1" customWidth="1"/>
    <col min="13061" max="13061" width="15.26953125" bestFit="1" customWidth="1"/>
    <col min="13062" max="13062" width="17.1796875" bestFit="1" customWidth="1"/>
    <col min="13063" max="13063" width="14.81640625" bestFit="1" customWidth="1"/>
    <col min="13066" max="13066" width="13" customWidth="1"/>
    <col min="13067" max="13067" width="13.54296875" bestFit="1" customWidth="1"/>
    <col min="13068" max="13068" width="16.54296875" bestFit="1" customWidth="1"/>
    <col min="13069" max="13069" width="14.81640625" bestFit="1" customWidth="1"/>
    <col min="13073" max="13073" width="12.26953125" bestFit="1" customWidth="1"/>
    <col min="13077" max="13077" width="5.7265625" customWidth="1"/>
    <col min="13313" max="13313" width="12.81640625" customWidth="1"/>
    <col min="13315" max="13315" width="13.7265625" customWidth="1"/>
    <col min="13316" max="13316" width="11.81640625" bestFit="1" customWidth="1"/>
    <col min="13317" max="13317" width="15.26953125" bestFit="1" customWidth="1"/>
    <col min="13318" max="13318" width="17.1796875" bestFit="1" customWidth="1"/>
    <col min="13319" max="13319" width="14.81640625" bestFit="1" customWidth="1"/>
    <col min="13322" max="13322" width="13" customWidth="1"/>
    <col min="13323" max="13323" width="13.54296875" bestFit="1" customWidth="1"/>
    <col min="13324" max="13324" width="16.54296875" bestFit="1" customWidth="1"/>
    <col min="13325" max="13325" width="14.81640625" bestFit="1" customWidth="1"/>
    <col min="13329" max="13329" width="12.26953125" bestFit="1" customWidth="1"/>
    <col min="13333" max="13333" width="5.7265625" customWidth="1"/>
    <col min="13569" max="13569" width="12.81640625" customWidth="1"/>
    <col min="13571" max="13571" width="13.7265625" customWidth="1"/>
    <col min="13572" max="13572" width="11.81640625" bestFit="1" customWidth="1"/>
    <col min="13573" max="13573" width="15.26953125" bestFit="1" customWidth="1"/>
    <col min="13574" max="13574" width="17.1796875" bestFit="1" customWidth="1"/>
    <col min="13575" max="13575" width="14.81640625" bestFit="1" customWidth="1"/>
    <col min="13578" max="13578" width="13" customWidth="1"/>
    <col min="13579" max="13579" width="13.54296875" bestFit="1" customWidth="1"/>
    <col min="13580" max="13580" width="16.54296875" bestFit="1" customWidth="1"/>
    <col min="13581" max="13581" width="14.81640625" bestFit="1" customWidth="1"/>
    <col min="13585" max="13585" width="12.26953125" bestFit="1" customWidth="1"/>
    <col min="13589" max="13589" width="5.7265625" customWidth="1"/>
    <col min="13825" max="13825" width="12.81640625" customWidth="1"/>
    <col min="13827" max="13827" width="13.7265625" customWidth="1"/>
    <col min="13828" max="13828" width="11.81640625" bestFit="1" customWidth="1"/>
    <col min="13829" max="13829" width="15.26953125" bestFit="1" customWidth="1"/>
    <col min="13830" max="13830" width="17.1796875" bestFit="1" customWidth="1"/>
    <col min="13831" max="13831" width="14.81640625" bestFit="1" customWidth="1"/>
    <col min="13834" max="13834" width="13" customWidth="1"/>
    <col min="13835" max="13835" width="13.54296875" bestFit="1" customWidth="1"/>
    <col min="13836" max="13836" width="16.54296875" bestFit="1" customWidth="1"/>
    <col min="13837" max="13837" width="14.81640625" bestFit="1" customWidth="1"/>
    <col min="13841" max="13841" width="12.26953125" bestFit="1" customWidth="1"/>
    <col min="13845" max="13845" width="5.7265625" customWidth="1"/>
    <col min="14081" max="14081" width="12.81640625" customWidth="1"/>
    <col min="14083" max="14083" width="13.7265625" customWidth="1"/>
    <col min="14084" max="14084" width="11.81640625" bestFit="1" customWidth="1"/>
    <col min="14085" max="14085" width="15.26953125" bestFit="1" customWidth="1"/>
    <col min="14086" max="14086" width="17.1796875" bestFit="1" customWidth="1"/>
    <col min="14087" max="14087" width="14.81640625" bestFit="1" customWidth="1"/>
    <col min="14090" max="14090" width="13" customWidth="1"/>
    <col min="14091" max="14091" width="13.54296875" bestFit="1" customWidth="1"/>
    <col min="14092" max="14092" width="16.54296875" bestFit="1" customWidth="1"/>
    <col min="14093" max="14093" width="14.81640625" bestFit="1" customWidth="1"/>
    <col min="14097" max="14097" width="12.26953125" bestFit="1" customWidth="1"/>
    <col min="14101" max="14101" width="5.7265625" customWidth="1"/>
    <col min="14337" max="14337" width="12.81640625" customWidth="1"/>
    <col min="14339" max="14339" width="13.7265625" customWidth="1"/>
    <col min="14340" max="14340" width="11.81640625" bestFit="1" customWidth="1"/>
    <col min="14341" max="14341" width="15.26953125" bestFit="1" customWidth="1"/>
    <col min="14342" max="14342" width="17.1796875" bestFit="1" customWidth="1"/>
    <col min="14343" max="14343" width="14.81640625" bestFit="1" customWidth="1"/>
    <col min="14346" max="14346" width="13" customWidth="1"/>
    <col min="14347" max="14347" width="13.54296875" bestFit="1" customWidth="1"/>
    <col min="14348" max="14348" width="16.54296875" bestFit="1" customWidth="1"/>
    <col min="14349" max="14349" width="14.81640625" bestFit="1" customWidth="1"/>
    <col min="14353" max="14353" width="12.26953125" bestFit="1" customWidth="1"/>
    <col min="14357" max="14357" width="5.7265625" customWidth="1"/>
    <col min="14593" max="14593" width="12.81640625" customWidth="1"/>
    <col min="14595" max="14595" width="13.7265625" customWidth="1"/>
    <col min="14596" max="14596" width="11.81640625" bestFit="1" customWidth="1"/>
    <col min="14597" max="14597" width="15.26953125" bestFit="1" customWidth="1"/>
    <col min="14598" max="14598" width="17.1796875" bestFit="1" customWidth="1"/>
    <col min="14599" max="14599" width="14.81640625" bestFit="1" customWidth="1"/>
    <col min="14602" max="14602" width="13" customWidth="1"/>
    <col min="14603" max="14603" width="13.54296875" bestFit="1" customWidth="1"/>
    <col min="14604" max="14604" width="16.54296875" bestFit="1" customWidth="1"/>
    <col min="14605" max="14605" width="14.81640625" bestFit="1" customWidth="1"/>
    <col min="14609" max="14609" width="12.26953125" bestFit="1" customWidth="1"/>
    <col min="14613" max="14613" width="5.7265625" customWidth="1"/>
    <col min="14849" max="14849" width="12.81640625" customWidth="1"/>
    <col min="14851" max="14851" width="13.7265625" customWidth="1"/>
    <col min="14852" max="14852" width="11.81640625" bestFit="1" customWidth="1"/>
    <col min="14853" max="14853" width="15.26953125" bestFit="1" customWidth="1"/>
    <col min="14854" max="14854" width="17.1796875" bestFit="1" customWidth="1"/>
    <col min="14855" max="14855" width="14.81640625" bestFit="1" customWidth="1"/>
    <col min="14858" max="14858" width="13" customWidth="1"/>
    <col min="14859" max="14859" width="13.54296875" bestFit="1" customWidth="1"/>
    <col min="14860" max="14860" width="16.54296875" bestFit="1" customWidth="1"/>
    <col min="14861" max="14861" width="14.81640625" bestFit="1" customWidth="1"/>
    <col min="14865" max="14865" width="12.26953125" bestFit="1" customWidth="1"/>
    <col min="14869" max="14869" width="5.7265625" customWidth="1"/>
    <col min="15105" max="15105" width="12.81640625" customWidth="1"/>
    <col min="15107" max="15107" width="13.7265625" customWidth="1"/>
    <col min="15108" max="15108" width="11.81640625" bestFit="1" customWidth="1"/>
    <col min="15109" max="15109" width="15.26953125" bestFit="1" customWidth="1"/>
    <col min="15110" max="15110" width="17.1796875" bestFit="1" customWidth="1"/>
    <col min="15111" max="15111" width="14.81640625" bestFit="1" customWidth="1"/>
    <col min="15114" max="15114" width="13" customWidth="1"/>
    <col min="15115" max="15115" width="13.54296875" bestFit="1" customWidth="1"/>
    <col min="15116" max="15116" width="16.54296875" bestFit="1" customWidth="1"/>
    <col min="15117" max="15117" width="14.81640625" bestFit="1" customWidth="1"/>
    <col min="15121" max="15121" width="12.26953125" bestFit="1" customWidth="1"/>
    <col min="15125" max="15125" width="5.7265625" customWidth="1"/>
    <col min="15361" max="15361" width="12.81640625" customWidth="1"/>
    <col min="15363" max="15363" width="13.7265625" customWidth="1"/>
    <col min="15364" max="15364" width="11.81640625" bestFit="1" customWidth="1"/>
    <col min="15365" max="15365" width="15.26953125" bestFit="1" customWidth="1"/>
    <col min="15366" max="15366" width="17.1796875" bestFit="1" customWidth="1"/>
    <col min="15367" max="15367" width="14.81640625" bestFit="1" customWidth="1"/>
    <col min="15370" max="15370" width="13" customWidth="1"/>
    <col min="15371" max="15371" width="13.54296875" bestFit="1" customWidth="1"/>
    <col min="15372" max="15372" width="16.54296875" bestFit="1" customWidth="1"/>
    <col min="15373" max="15373" width="14.81640625" bestFit="1" customWidth="1"/>
    <col min="15377" max="15377" width="12.26953125" bestFit="1" customWidth="1"/>
    <col min="15381" max="15381" width="5.7265625" customWidth="1"/>
    <col min="15617" max="15617" width="12.81640625" customWidth="1"/>
    <col min="15619" max="15619" width="13.7265625" customWidth="1"/>
    <col min="15620" max="15620" width="11.81640625" bestFit="1" customWidth="1"/>
    <col min="15621" max="15621" width="15.26953125" bestFit="1" customWidth="1"/>
    <col min="15622" max="15622" width="17.1796875" bestFit="1" customWidth="1"/>
    <col min="15623" max="15623" width="14.81640625" bestFit="1" customWidth="1"/>
    <col min="15626" max="15626" width="13" customWidth="1"/>
    <col min="15627" max="15627" width="13.54296875" bestFit="1" customWidth="1"/>
    <col min="15628" max="15628" width="16.54296875" bestFit="1" customWidth="1"/>
    <col min="15629" max="15629" width="14.81640625" bestFit="1" customWidth="1"/>
    <col min="15633" max="15633" width="12.26953125" bestFit="1" customWidth="1"/>
    <col min="15637" max="15637" width="5.7265625" customWidth="1"/>
    <col min="15873" max="15873" width="12.81640625" customWidth="1"/>
    <col min="15875" max="15875" width="13.7265625" customWidth="1"/>
    <col min="15876" max="15876" width="11.81640625" bestFit="1" customWidth="1"/>
    <col min="15877" max="15877" width="15.26953125" bestFit="1" customWidth="1"/>
    <col min="15878" max="15878" width="17.1796875" bestFit="1" customWidth="1"/>
    <col min="15879" max="15879" width="14.81640625" bestFit="1" customWidth="1"/>
    <col min="15882" max="15882" width="13" customWidth="1"/>
    <col min="15883" max="15883" width="13.54296875" bestFit="1" customWidth="1"/>
    <col min="15884" max="15884" width="16.54296875" bestFit="1" customWidth="1"/>
    <col min="15885" max="15885" width="14.81640625" bestFit="1" customWidth="1"/>
    <col min="15889" max="15889" width="12.26953125" bestFit="1" customWidth="1"/>
    <col min="15893" max="15893" width="5.7265625" customWidth="1"/>
    <col min="16129" max="16129" width="12.81640625" customWidth="1"/>
    <col min="16131" max="16131" width="13.7265625" customWidth="1"/>
    <col min="16132" max="16132" width="11.81640625" bestFit="1" customWidth="1"/>
    <col min="16133" max="16133" width="15.26953125" bestFit="1" customWidth="1"/>
    <col min="16134" max="16134" width="17.1796875" bestFit="1" customWidth="1"/>
    <col min="16135" max="16135" width="14.81640625" bestFit="1" customWidth="1"/>
    <col min="16138" max="16138" width="13" customWidth="1"/>
    <col min="16139" max="16139" width="13.54296875" bestFit="1" customWidth="1"/>
    <col min="16140" max="16140" width="16.54296875" bestFit="1" customWidth="1"/>
    <col min="16141" max="16141" width="14.81640625" bestFit="1" customWidth="1"/>
    <col min="16145" max="16145" width="12.26953125" bestFit="1" customWidth="1"/>
    <col min="16149" max="16149" width="5.7265625" customWidth="1"/>
  </cols>
  <sheetData>
    <row r="1" spans="1:25" ht="18" x14ac:dyDescent="0.4">
      <c r="B1" s="1" t="s">
        <v>0</v>
      </c>
    </row>
    <row r="2" spans="1:25" x14ac:dyDescent="0.35">
      <c r="T2" s="2"/>
      <c r="U2" s="2"/>
      <c r="V2" s="3"/>
      <c r="W2" s="3"/>
      <c r="X2" s="3"/>
      <c r="Y2" s="3"/>
    </row>
    <row r="3" spans="1:25" ht="15.5" x14ac:dyDescent="0.35">
      <c r="B3" s="94" t="s">
        <v>1</v>
      </c>
      <c r="C3" s="94"/>
      <c r="D3" s="94"/>
      <c r="E3" s="94"/>
      <c r="F3" s="94"/>
      <c r="G3" s="94"/>
      <c r="H3" s="95" t="s">
        <v>2</v>
      </c>
      <c r="I3" s="95"/>
      <c r="J3" s="95"/>
      <c r="K3" s="95"/>
      <c r="L3" s="95"/>
      <c r="M3" s="95"/>
      <c r="Y3" s="3"/>
    </row>
    <row r="4" spans="1:25" ht="33.75" customHeight="1" x14ac:dyDescent="0.35">
      <c r="B4" s="5" t="s">
        <v>3</v>
      </c>
      <c r="C4" s="4"/>
      <c r="D4" s="4"/>
      <c r="E4" s="4"/>
      <c r="F4" s="4"/>
      <c r="G4" s="4"/>
      <c r="H4" s="5"/>
      <c r="I4" s="5" t="s">
        <v>4</v>
      </c>
      <c r="J4" s="6" t="s">
        <v>5</v>
      </c>
      <c r="K4" s="6"/>
      <c r="L4" s="6"/>
      <c r="M4" s="6"/>
      <c r="Y4" s="3"/>
    </row>
    <row r="5" spans="1:25" x14ac:dyDescent="0.35">
      <c r="Y5" s="3"/>
    </row>
    <row r="6" spans="1:25" x14ac:dyDescent="0.35">
      <c r="A6" s="7"/>
      <c r="B6" s="8">
        <v>1</v>
      </c>
      <c r="C6" s="70">
        <f>COUNTA(C31:C230)</f>
        <v>200</v>
      </c>
      <c r="D6" s="71">
        <f>C6/$C$9</f>
        <v>0.32</v>
      </c>
      <c r="E6" s="72">
        <f>_xlfn.VAR.S(L31:L38)</f>
        <v>3951.5535714285716</v>
      </c>
      <c r="F6" s="73">
        <f>C6^2*E6</f>
        <v>158062142.85714287</v>
      </c>
      <c r="G6" s="74">
        <f>C6*E6</f>
        <v>790310.71428571432</v>
      </c>
      <c r="H6" s="75">
        <f>_xlfn.CEILING.MATH($C$17/3)</f>
        <v>30</v>
      </c>
      <c r="I6" s="76">
        <f>AVERAGE(L43:L72)</f>
        <v>260.36666666666667</v>
      </c>
      <c r="J6" s="77">
        <f>D6*I6</f>
        <v>83.317333333333337</v>
      </c>
      <c r="K6" s="77">
        <f>_xlfn.VAR.S(L43:L72)</f>
        <v>4822.6540229885022</v>
      </c>
      <c r="L6" s="77">
        <f>C6^2*K6</f>
        <v>192906160.91954008</v>
      </c>
      <c r="M6" s="77">
        <f>C6*K6</f>
        <v>964530.80459770048</v>
      </c>
      <c r="Y6" s="3"/>
    </row>
    <row r="7" spans="1:25" x14ac:dyDescent="0.35">
      <c r="A7" s="7"/>
      <c r="B7" s="8">
        <v>2</v>
      </c>
      <c r="C7" s="70">
        <f>COUNTA(F31:F305)</f>
        <v>275</v>
      </c>
      <c r="D7" s="71">
        <f t="shared" ref="D7:D8" si="0">C7/$C$9</f>
        <v>0.44</v>
      </c>
      <c r="E7" s="72">
        <f>_xlfn.VAR.S(M31:M38)</f>
        <v>4638.8392857142853</v>
      </c>
      <c r="F7" s="73">
        <f t="shared" ref="F7:F8" si="1">C7^2*E7</f>
        <v>350812220.98214281</v>
      </c>
      <c r="G7" s="74">
        <f t="shared" ref="G7:G8" si="2">C7*E7</f>
        <v>1275680.8035714284</v>
      </c>
      <c r="H7" s="75">
        <f t="shared" ref="H7:H8" si="3">_xlfn.CEILING.MATH($C$17/3)</f>
        <v>30</v>
      </c>
      <c r="I7" s="71">
        <f>AVERAGE(M43:M72)</f>
        <v>361.6</v>
      </c>
      <c r="J7" s="77">
        <f t="shared" ref="J7:J8" si="4">D7*I7</f>
        <v>159.10400000000001</v>
      </c>
      <c r="K7" s="77">
        <f>_xlfn.VAR.S(M43:M72)</f>
        <v>4987.0758620689721</v>
      </c>
      <c r="L7" s="77">
        <f t="shared" ref="L7:L8" si="5">C7^2*K7</f>
        <v>377147612.06896603</v>
      </c>
      <c r="M7" s="77">
        <f t="shared" ref="M7:M8" si="6">C7*K7</f>
        <v>1371445.8620689674</v>
      </c>
      <c r="Y7" s="3"/>
    </row>
    <row r="8" spans="1:25" ht="15" thickBot="1" x14ac:dyDescent="0.4">
      <c r="A8" s="7"/>
      <c r="B8" s="8">
        <v>3</v>
      </c>
      <c r="C8" s="70">
        <f>COUNTA(I31:I180)</f>
        <v>150</v>
      </c>
      <c r="D8" s="71">
        <f t="shared" si="0"/>
        <v>0.24</v>
      </c>
      <c r="E8" s="74">
        <f>_xlfn.VAR.S(N31:N38)</f>
        <v>17924.839285714286</v>
      </c>
      <c r="F8" s="73">
        <f t="shared" si="1"/>
        <v>403308883.92857146</v>
      </c>
      <c r="G8" s="74">
        <f t="shared" si="2"/>
        <v>2688725.8928571427</v>
      </c>
      <c r="H8" s="75">
        <f t="shared" si="3"/>
        <v>30</v>
      </c>
      <c r="I8" s="71">
        <f>AVERAGE(N43:N72)</f>
        <v>584.86666666666667</v>
      </c>
      <c r="J8" s="77">
        <f t="shared" si="4"/>
        <v>140.36799999999999</v>
      </c>
      <c r="K8" s="77">
        <f>_xlfn.VAR.S(N43:N72)</f>
        <v>8734.8091954023039</v>
      </c>
      <c r="L8" s="77">
        <f t="shared" si="5"/>
        <v>196533206.89655185</v>
      </c>
      <c r="M8" s="77">
        <f t="shared" si="6"/>
        <v>1310221.3793103455</v>
      </c>
      <c r="X8" s="3"/>
      <c r="Y8" s="3"/>
    </row>
    <row r="9" spans="1:25" ht="15" thickBot="1" x14ac:dyDescent="0.4">
      <c r="B9" s="96" t="s">
        <v>41</v>
      </c>
      <c r="C9" s="42">
        <f>SUM(C6:C8)</f>
        <v>625</v>
      </c>
      <c r="D9" s="16">
        <f>SUM(D6:D8)</f>
        <v>1</v>
      </c>
      <c r="F9" s="15">
        <f>SUM(F6:F8)</f>
        <v>912183247.76785707</v>
      </c>
      <c r="G9" s="15">
        <f>SUM(G6:G8)</f>
        <v>4754717.4107142854</v>
      </c>
      <c r="H9" s="15">
        <f>SUM(H6:H8)</f>
        <v>90</v>
      </c>
      <c r="I9" s="15"/>
      <c r="J9" s="18">
        <f>SUM(J6:J8)</f>
        <v>382.78933333333333</v>
      </c>
      <c r="L9" s="15">
        <f>SUM(L6:L8)</f>
        <v>766586979.88505793</v>
      </c>
      <c r="M9" s="15">
        <f>SUM(M6:M8)</f>
        <v>3646198.0459770132</v>
      </c>
      <c r="Y9" s="3"/>
    </row>
    <row r="10" spans="1:25" x14ac:dyDescent="0.35">
      <c r="C10" s="13"/>
      <c r="D10" s="17"/>
      <c r="E10" s="19"/>
      <c r="Y10" s="3"/>
    </row>
    <row r="11" spans="1:25" x14ac:dyDescent="0.35">
      <c r="B11" s="80" t="s">
        <v>42</v>
      </c>
      <c r="C11" s="79">
        <f>COUNTA(B6:B8)</f>
        <v>3</v>
      </c>
      <c r="D11" s="81" t="s">
        <v>32</v>
      </c>
    </row>
    <row r="12" spans="1:25" x14ac:dyDescent="0.35">
      <c r="B12" s="23" t="s">
        <v>6</v>
      </c>
      <c r="C12" s="78">
        <v>1.96</v>
      </c>
      <c r="I12" s="22"/>
    </row>
    <row r="13" spans="1:25" x14ac:dyDescent="0.35">
      <c r="B13" s="23" t="s">
        <v>7</v>
      </c>
      <c r="C13" s="24">
        <v>16</v>
      </c>
    </row>
    <row r="14" spans="1:25" ht="16" thickBot="1" x14ac:dyDescent="0.4">
      <c r="B14" s="25" t="s">
        <v>8</v>
      </c>
      <c r="C14" s="26">
        <f>(C13/C12)^2</f>
        <v>66.638900458142444</v>
      </c>
      <c r="D14" s="27"/>
      <c r="J14" s="27"/>
    </row>
    <row r="15" spans="1:25" x14ac:dyDescent="0.35">
      <c r="J15" s="27"/>
    </row>
    <row r="17" spans="1:14" ht="18" x14ac:dyDescent="0.4">
      <c r="B17" s="28" t="s">
        <v>9</v>
      </c>
      <c r="C17" s="29">
        <f>_xlfn.CEILING.MATH(C11*F9/(C9^2*C14+G9))</f>
        <v>89</v>
      </c>
      <c r="G17" s="3"/>
      <c r="H17" s="30"/>
    </row>
    <row r="18" spans="1:14" x14ac:dyDescent="0.35">
      <c r="G18" s="27"/>
    </row>
    <row r="20" spans="1:14" x14ac:dyDescent="0.35">
      <c r="G20" s="31" t="s">
        <v>10</v>
      </c>
      <c r="H20" s="32">
        <f>$J$9-$K$22*$C$12</f>
        <v>368.11141229028294</v>
      </c>
      <c r="J20" s="31" t="s">
        <v>11</v>
      </c>
      <c r="K20" s="32">
        <f>(C11/C9^2)*L9/H9 - M9/C9^2</f>
        <v>56.081155285823783</v>
      </c>
    </row>
    <row r="21" spans="1:14" x14ac:dyDescent="0.35">
      <c r="E21" s="27"/>
      <c r="G21" s="31"/>
      <c r="H21" s="32"/>
      <c r="J21" s="31"/>
      <c r="K21" s="33"/>
    </row>
    <row r="22" spans="1:14" x14ac:dyDescent="0.35">
      <c r="C22" s="34"/>
      <c r="G22" s="31" t="s">
        <v>12</v>
      </c>
      <c r="H22" s="32">
        <f>$J$9+$K$22*$C$12</f>
        <v>397.46725437638372</v>
      </c>
      <c r="J22" s="31" t="s">
        <v>13</v>
      </c>
      <c r="K22" s="35">
        <f>SQRT(K20)</f>
        <v>7.4887352260461038</v>
      </c>
    </row>
    <row r="23" spans="1:14" x14ac:dyDescent="0.35">
      <c r="C23" s="34"/>
    </row>
    <row r="25" spans="1:14" x14ac:dyDescent="0.35">
      <c r="G25" s="97" t="s">
        <v>40</v>
      </c>
      <c r="H25" s="16">
        <f>AVERAGE(C31:C230,F31:F305,I31:I180)</f>
        <v>372.71519999999998</v>
      </c>
    </row>
    <row r="26" spans="1:14" x14ac:dyDescent="0.35">
      <c r="A26" s="36"/>
    </row>
    <row r="28" spans="1:14" x14ac:dyDescent="0.35">
      <c r="H28" s="8"/>
    </row>
    <row r="29" spans="1:14" x14ac:dyDescent="0.35">
      <c r="D29" s="14"/>
      <c r="G29" s="14"/>
      <c r="K29" s="14"/>
      <c r="L29" s="101" t="s">
        <v>33</v>
      </c>
      <c r="M29" s="102"/>
      <c r="N29" s="103"/>
    </row>
    <row r="30" spans="1:14" x14ac:dyDescent="0.35">
      <c r="B30" s="86" t="s">
        <v>14</v>
      </c>
      <c r="C30" s="87">
        <v>200</v>
      </c>
      <c r="D30" s="86" t="s">
        <v>15</v>
      </c>
      <c r="E30" s="88" t="s">
        <v>16</v>
      </c>
      <c r="F30" s="89">
        <v>275</v>
      </c>
      <c r="G30" s="90" t="s">
        <v>15</v>
      </c>
      <c r="H30" s="91" t="s">
        <v>17</v>
      </c>
      <c r="I30" s="92">
        <v>150</v>
      </c>
      <c r="J30" s="93" t="s">
        <v>15</v>
      </c>
      <c r="L30" s="86" t="s">
        <v>34</v>
      </c>
      <c r="M30" s="90" t="s">
        <v>35</v>
      </c>
      <c r="N30" s="91" t="s">
        <v>36</v>
      </c>
    </row>
    <row r="31" spans="1:14" x14ac:dyDescent="0.35">
      <c r="A31" s="83" t="s">
        <v>37</v>
      </c>
      <c r="B31" s="63">
        <v>1</v>
      </c>
      <c r="C31" s="64">
        <v>207</v>
      </c>
      <c r="D31" s="64">
        <f ca="1">RAND()</f>
        <v>6.8933008210681934E-2</v>
      </c>
      <c r="E31" s="64">
        <v>1</v>
      </c>
      <c r="F31" s="64">
        <v>535</v>
      </c>
      <c r="G31" s="64">
        <f ca="1">RAND()</f>
        <v>0.29409892699128193</v>
      </c>
      <c r="H31" s="64">
        <v>1</v>
      </c>
      <c r="I31" s="64">
        <v>151</v>
      </c>
      <c r="J31" s="98">
        <f ca="1">RAND()</f>
        <v>0.57923644322556922</v>
      </c>
      <c r="L31" s="82">
        <v>321</v>
      </c>
      <c r="M31" s="82">
        <v>290</v>
      </c>
      <c r="N31" s="82">
        <v>286</v>
      </c>
    </row>
    <row r="32" spans="1:14" x14ac:dyDescent="0.35">
      <c r="A32" s="83"/>
      <c r="B32" s="65">
        <v>2</v>
      </c>
      <c r="C32" s="14">
        <v>287</v>
      </c>
      <c r="D32" s="14">
        <f ca="1">RAND()</f>
        <v>0.88623379288026272</v>
      </c>
      <c r="E32" s="66">
        <v>2</v>
      </c>
      <c r="F32" s="14">
        <v>336</v>
      </c>
      <c r="G32" s="14">
        <f ca="1">RAND()</f>
        <v>0.71905814689341696</v>
      </c>
      <c r="H32" s="66">
        <v>2</v>
      </c>
      <c r="I32" s="14">
        <v>524</v>
      </c>
      <c r="J32" s="99">
        <f ca="1">RAND()</f>
        <v>0.40366839509636943</v>
      </c>
      <c r="L32" s="82">
        <v>179</v>
      </c>
      <c r="M32" s="82">
        <v>257</v>
      </c>
      <c r="N32" s="82">
        <v>399</v>
      </c>
    </row>
    <row r="33" spans="1:14" x14ac:dyDescent="0.35">
      <c r="A33" s="83"/>
      <c r="B33" s="65">
        <v>3</v>
      </c>
      <c r="C33" s="14">
        <v>200</v>
      </c>
      <c r="D33" s="14">
        <f ca="1">RAND()</f>
        <v>0.95033070617080462</v>
      </c>
      <c r="E33" s="66">
        <v>3</v>
      </c>
      <c r="F33" s="14">
        <v>322</v>
      </c>
      <c r="G33" s="14">
        <f ca="1">RAND()</f>
        <v>0.9441855974806499</v>
      </c>
      <c r="H33" s="66">
        <v>3</v>
      </c>
      <c r="I33" s="14">
        <v>546</v>
      </c>
      <c r="J33" s="99">
        <f ca="1">RAND()</f>
        <v>0.39124550830681637</v>
      </c>
      <c r="L33" s="82">
        <v>223</v>
      </c>
      <c r="M33" s="82">
        <v>360</v>
      </c>
      <c r="N33" s="82">
        <v>442</v>
      </c>
    </row>
    <row r="34" spans="1:14" x14ac:dyDescent="0.35">
      <c r="A34" s="83"/>
      <c r="B34" s="65">
        <v>4</v>
      </c>
      <c r="C34" s="66">
        <v>214</v>
      </c>
      <c r="D34" s="66">
        <f ca="1">RAND()</f>
        <v>0.23971216440069443</v>
      </c>
      <c r="E34" s="66">
        <v>4</v>
      </c>
      <c r="F34" s="14">
        <v>494</v>
      </c>
      <c r="G34" s="14">
        <f ca="1">RAND()</f>
        <v>0.36063350830266183</v>
      </c>
      <c r="H34" s="66">
        <v>4</v>
      </c>
      <c r="I34" s="14">
        <v>280</v>
      </c>
      <c r="J34" s="99">
        <f ca="1">RAND()</f>
        <v>0.57081582568533773</v>
      </c>
      <c r="L34" s="82">
        <v>322</v>
      </c>
      <c r="M34" s="82">
        <v>482</v>
      </c>
      <c r="N34" s="82">
        <v>603</v>
      </c>
    </row>
    <row r="35" spans="1:14" x14ac:dyDescent="0.35">
      <c r="A35" s="83"/>
      <c r="B35" s="65">
        <v>5</v>
      </c>
      <c r="C35" s="14">
        <v>272</v>
      </c>
      <c r="D35" s="14">
        <f ca="1">RAND()</f>
        <v>0.45957959698958484</v>
      </c>
      <c r="E35" s="66">
        <v>5</v>
      </c>
      <c r="F35" s="14">
        <v>267</v>
      </c>
      <c r="G35" s="14">
        <f ca="1">RAND()</f>
        <v>1.189347244243999E-2</v>
      </c>
      <c r="H35" s="66">
        <v>5</v>
      </c>
      <c r="I35" s="14">
        <v>603</v>
      </c>
      <c r="J35" s="99">
        <f ca="1">RAND()</f>
        <v>0.34303995575008239</v>
      </c>
      <c r="L35" s="82">
        <v>249</v>
      </c>
      <c r="M35" s="82">
        <v>339</v>
      </c>
      <c r="N35" s="82">
        <v>260</v>
      </c>
    </row>
    <row r="36" spans="1:14" x14ac:dyDescent="0.35">
      <c r="A36" s="83"/>
      <c r="B36" s="65">
        <v>6</v>
      </c>
      <c r="C36" s="14">
        <v>246</v>
      </c>
      <c r="D36" s="14">
        <f ca="1">RAND()</f>
        <v>0.20074864410230908</v>
      </c>
      <c r="E36" s="66">
        <v>6</v>
      </c>
      <c r="F36" s="14">
        <v>359</v>
      </c>
      <c r="G36" s="14">
        <f ca="1">RAND()</f>
        <v>0.83859359985568094</v>
      </c>
      <c r="H36" s="66">
        <v>6</v>
      </c>
      <c r="I36" s="14">
        <v>738</v>
      </c>
      <c r="J36" s="99">
        <f ca="1">RAND()</f>
        <v>0.99790108953804946</v>
      </c>
      <c r="L36" s="82">
        <v>333</v>
      </c>
      <c r="M36" s="82">
        <v>341</v>
      </c>
      <c r="N36" s="82">
        <v>625</v>
      </c>
    </row>
    <row r="37" spans="1:14" x14ac:dyDescent="0.35">
      <c r="A37" s="83"/>
      <c r="B37" s="65">
        <v>7</v>
      </c>
      <c r="C37" s="14">
        <v>209</v>
      </c>
      <c r="D37" s="14">
        <f ca="1">RAND()</f>
        <v>0.15940210040075287</v>
      </c>
      <c r="E37" s="66">
        <v>7</v>
      </c>
      <c r="F37" s="14">
        <v>435</v>
      </c>
      <c r="G37" s="14">
        <f ca="1">RAND()</f>
        <v>0.82666642334864515</v>
      </c>
      <c r="H37" s="66">
        <v>7</v>
      </c>
      <c r="I37" s="14">
        <v>387</v>
      </c>
      <c r="J37" s="99">
        <f ca="1">RAND()</f>
        <v>0.69249926565137088</v>
      </c>
      <c r="L37" s="82">
        <v>214</v>
      </c>
      <c r="M37" s="82">
        <v>326</v>
      </c>
      <c r="N37" s="82">
        <v>413</v>
      </c>
    </row>
    <row r="38" spans="1:14" x14ac:dyDescent="0.35">
      <c r="A38" s="83"/>
      <c r="B38" s="67">
        <v>8</v>
      </c>
      <c r="C38" s="66">
        <v>136</v>
      </c>
      <c r="D38" s="66">
        <f ca="1">RAND()</f>
        <v>0.49252845877913365</v>
      </c>
      <c r="E38" s="66">
        <v>8</v>
      </c>
      <c r="F38" s="66">
        <v>334</v>
      </c>
      <c r="G38" s="66">
        <f ca="1">RAND()</f>
        <v>0.80310699579150158</v>
      </c>
      <c r="H38" s="66">
        <v>8</v>
      </c>
      <c r="I38" s="66">
        <v>734</v>
      </c>
      <c r="J38" s="66">
        <f ca="1">RAND()</f>
        <v>0.50467689450296405</v>
      </c>
      <c r="L38" s="82">
        <v>336</v>
      </c>
      <c r="M38" s="82">
        <v>394</v>
      </c>
      <c r="N38" s="82">
        <v>519</v>
      </c>
    </row>
    <row r="39" spans="1:14" x14ac:dyDescent="0.35">
      <c r="A39" s="84" t="s">
        <v>38</v>
      </c>
      <c r="B39">
        <v>9</v>
      </c>
      <c r="C39" s="14">
        <v>328</v>
      </c>
      <c r="D39" s="14">
        <f ca="1">RAND()</f>
        <v>0.16989259026059278</v>
      </c>
      <c r="E39" s="66">
        <v>9</v>
      </c>
      <c r="F39" s="14">
        <v>258</v>
      </c>
      <c r="G39" s="14">
        <f ca="1">RAND()</f>
        <v>0.46639003360424602</v>
      </c>
      <c r="H39" s="14">
        <v>9</v>
      </c>
      <c r="I39" s="14">
        <v>597</v>
      </c>
      <c r="J39" s="99">
        <f ca="1">RAND()</f>
        <v>0.40677569656307722</v>
      </c>
    </row>
    <row r="40" spans="1:14" x14ac:dyDescent="0.35">
      <c r="A40" s="84"/>
      <c r="B40">
        <v>10</v>
      </c>
      <c r="C40" s="14">
        <v>250</v>
      </c>
      <c r="D40" s="14">
        <f ca="1">RAND()</f>
        <v>0.19431038192076233</v>
      </c>
      <c r="E40" s="14">
        <v>10</v>
      </c>
      <c r="F40" s="66">
        <v>257</v>
      </c>
      <c r="G40" s="66">
        <f ca="1">RAND()</f>
        <v>0.23949877891495097</v>
      </c>
      <c r="H40" s="14">
        <v>10</v>
      </c>
      <c r="I40" s="14">
        <v>611</v>
      </c>
      <c r="J40" s="99">
        <f ca="1">RAND()</f>
        <v>0.27645029052249348</v>
      </c>
    </row>
    <row r="41" spans="1:14" x14ac:dyDescent="0.35">
      <c r="A41" s="84"/>
      <c r="B41">
        <v>11</v>
      </c>
      <c r="C41" s="66">
        <v>106</v>
      </c>
      <c r="D41" s="66">
        <f ca="1">RAND()</f>
        <v>0.25075161866026818</v>
      </c>
      <c r="E41" s="14">
        <v>11</v>
      </c>
      <c r="F41" s="14">
        <v>486</v>
      </c>
      <c r="G41" s="14">
        <f ca="1">RAND()</f>
        <v>0.10483166167750102</v>
      </c>
      <c r="H41" s="14">
        <v>11</v>
      </c>
      <c r="I41" s="14">
        <v>428</v>
      </c>
      <c r="J41" s="99">
        <f ca="1">RAND()</f>
        <v>0.89393022897005392</v>
      </c>
      <c r="L41" s="101" t="s">
        <v>39</v>
      </c>
      <c r="M41" s="102"/>
      <c r="N41" s="103"/>
    </row>
    <row r="42" spans="1:14" ht="14.5" customHeight="1" x14ac:dyDescent="0.35">
      <c r="A42" s="84"/>
      <c r="B42">
        <v>12</v>
      </c>
      <c r="C42" s="14">
        <v>270</v>
      </c>
      <c r="D42" s="14">
        <f ca="1">RAND()</f>
        <v>0.96795023670401736</v>
      </c>
      <c r="E42" s="14">
        <v>12</v>
      </c>
      <c r="F42" s="14">
        <v>337</v>
      </c>
      <c r="G42" s="14">
        <f ca="1">RAND()</f>
        <v>0.9189097333863715</v>
      </c>
      <c r="H42" s="14">
        <v>12</v>
      </c>
      <c r="I42" s="14">
        <v>736</v>
      </c>
      <c r="J42" s="99">
        <f ca="1">RAND()</f>
        <v>0.45755747781734846</v>
      </c>
      <c r="L42" s="86" t="s">
        <v>34</v>
      </c>
      <c r="M42" s="90" t="s">
        <v>35</v>
      </c>
      <c r="N42" s="91" t="s">
        <v>36</v>
      </c>
    </row>
    <row r="43" spans="1:14" x14ac:dyDescent="0.35">
      <c r="A43" s="84"/>
      <c r="B43">
        <v>13</v>
      </c>
      <c r="C43" s="14">
        <v>292</v>
      </c>
      <c r="D43" s="14">
        <f ca="1">RAND()</f>
        <v>0.62100708463676624</v>
      </c>
      <c r="E43" s="14">
        <v>13</v>
      </c>
      <c r="F43" s="14">
        <v>427</v>
      </c>
      <c r="G43" s="14">
        <f ca="1">RAND()</f>
        <v>9.1900200283182909E-2</v>
      </c>
      <c r="H43" s="14">
        <v>13</v>
      </c>
      <c r="I43" s="14">
        <v>618</v>
      </c>
      <c r="J43" s="99">
        <f ca="1">RAND()</f>
        <v>0.37041573403455974</v>
      </c>
      <c r="L43" s="82">
        <v>250</v>
      </c>
      <c r="M43" s="82">
        <v>304</v>
      </c>
      <c r="N43" s="82">
        <v>732</v>
      </c>
    </row>
    <row r="44" spans="1:14" x14ac:dyDescent="0.35">
      <c r="A44" s="84"/>
      <c r="B44">
        <v>14</v>
      </c>
      <c r="C44" s="14">
        <v>260</v>
      </c>
      <c r="D44" s="14">
        <f ca="1">RAND()</f>
        <v>0.64057549188702989</v>
      </c>
      <c r="E44" s="14">
        <v>14</v>
      </c>
      <c r="F44" s="14">
        <v>334</v>
      </c>
      <c r="G44" s="14">
        <f ca="1">RAND()</f>
        <v>0.96339665750605308</v>
      </c>
      <c r="H44" s="14">
        <v>14</v>
      </c>
      <c r="I44" s="14">
        <v>455</v>
      </c>
      <c r="J44" s="99">
        <f ca="1">RAND()</f>
        <v>0.27679003887756559</v>
      </c>
      <c r="L44" s="82">
        <v>284</v>
      </c>
      <c r="M44" s="82">
        <v>424</v>
      </c>
      <c r="N44" s="82">
        <v>603</v>
      </c>
    </row>
    <row r="45" spans="1:14" x14ac:dyDescent="0.35">
      <c r="A45" s="84"/>
      <c r="B45">
        <v>15</v>
      </c>
      <c r="C45" s="14">
        <v>180</v>
      </c>
      <c r="D45" s="14">
        <f ca="1">RAND()</f>
        <v>0.30651393300580443</v>
      </c>
      <c r="E45" s="14">
        <v>15</v>
      </c>
      <c r="F45" s="14">
        <v>345</v>
      </c>
      <c r="G45" s="14">
        <f ca="1">RAND()</f>
        <v>0.62324936501831329</v>
      </c>
      <c r="H45" s="14">
        <v>15</v>
      </c>
      <c r="I45" s="14">
        <v>660</v>
      </c>
      <c r="J45" s="99">
        <f ca="1">RAND()</f>
        <v>0.69444488669841842</v>
      </c>
      <c r="L45" s="82">
        <v>322</v>
      </c>
      <c r="M45" s="82">
        <v>448</v>
      </c>
      <c r="N45" s="82">
        <v>527</v>
      </c>
    </row>
    <row r="46" spans="1:14" x14ac:dyDescent="0.35">
      <c r="A46" s="84"/>
      <c r="B46">
        <v>16</v>
      </c>
      <c r="C46" s="14">
        <v>252</v>
      </c>
      <c r="D46" s="14">
        <f ca="1">RAND()</f>
        <v>5.9898459784076041E-2</v>
      </c>
      <c r="E46" s="14">
        <v>16</v>
      </c>
      <c r="F46" s="14">
        <v>445</v>
      </c>
      <c r="G46" s="14">
        <f ca="1">RAND()</f>
        <v>0.56792947772557645</v>
      </c>
      <c r="H46" s="14">
        <v>16</v>
      </c>
      <c r="I46" s="14">
        <v>636</v>
      </c>
      <c r="J46" s="99">
        <f ca="1">RAND()</f>
        <v>0.41108008318916545</v>
      </c>
      <c r="L46" s="82">
        <v>309</v>
      </c>
      <c r="M46" s="82">
        <v>333</v>
      </c>
      <c r="N46" s="82">
        <v>583</v>
      </c>
    </row>
    <row r="47" spans="1:14" x14ac:dyDescent="0.35">
      <c r="A47" s="84"/>
      <c r="B47">
        <v>17</v>
      </c>
      <c r="C47" s="14">
        <v>257</v>
      </c>
      <c r="D47" s="14">
        <f ca="1">RAND()</f>
        <v>0.76011244668597822</v>
      </c>
      <c r="E47" s="14">
        <v>17</v>
      </c>
      <c r="F47" s="14">
        <v>330</v>
      </c>
      <c r="G47" s="14">
        <f ca="1">RAND()</f>
        <v>0.72573516988608799</v>
      </c>
      <c r="H47" s="14">
        <v>17</v>
      </c>
      <c r="I47" s="14">
        <v>767</v>
      </c>
      <c r="J47" s="99">
        <f ca="1">RAND()</f>
        <v>0.42068729072015054</v>
      </c>
      <c r="L47" s="82">
        <v>319</v>
      </c>
      <c r="M47" s="82">
        <v>402</v>
      </c>
      <c r="N47" s="82">
        <v>533</v>
      </c>
    </row>
    <row r="48" spans="1:14" x14ac:dyDescent="0.35">
      <c r="A48" s="84"/>
      <c r="B48">
        <v>18</v>
      </c>
      <c r="C48" s="14">
        <v>280</v>
      </c>
      <c r="D48" s="14">
        <f ca="1">RAND()</f>
        <v>0.64400483206285031</v>
      </c>
      <c r="E48" s="14">
        <v>18</v>
      </c>
      <c r="F48" s="14">
        <v>221</v>
      </c>
      <c r="G48" s="14">
        <f ca="1">RAND()</f>
        <v>0.60788970209815496</v>
      </c>
      <c r="H48" s="14">
        <v>18</v>
      </c>
      <c r="I48" s="14">
        <v>531</v>
      </c>
      <c r="J48" s="99">
        <f ca="1">RAND()</f>
        <v>8.9647035702884348E-2</v>
      </c>
      <c r="L48" s="82">
        <v>266</v>
      </c>
      <c r="M48" s="82">
        <v>366</v>
      </c>
      <c r="N48" s="82">
        <v>561</v>
      </c>
    </row>
    <row r="49" spans="1:14" x14ac:dyDescent="0.35">
      <c r="A49" s="84"/>
      <c r="B49">
        <v>19</v>
      </c>
      <c r="C49" s="14">
        <v>373</v>
      </c>
      <c r="D49" s="14">
        <f ca="1">RAND()</f>
        <v>0.19185079785588688</v>
      </c>
      <c r="E49" s="14">
        <v>19</v>
      </c>
      <c r="F49" s="14">
        <v>293</v>
      </c>
      <c r="G49" s="14">
        <f ca="1">RAND()</f>
        <v>0.83202784576247801</v>
      </c>
      <c r="H49" s="14">
        <v>19</v>
      </c>
      <c r="I49" s="14">
        <v>683</v>
      </c>
      <c r="J49" s="99">
        <f ca="1">RAND()</f>
        <v>0.66010734864398668</v>
      </c>
      <c r="L49" s="82">
        <v>268</v>
      </c>
      <c r="M49" s="82">
        <v>375</v>
      </c>
      <c r="N49" s="82">
        <v>565</v>
      </c>
    </row>
    <row r="50" spans="1:14" x14ac:dyDescent="0.35">
      <c r="A50" s="84"/>
      <c r="B50">
        <v>20</v>
      </c>
      <c r="C50" s="14">
        <v>204</v>
      </c>
      <c r="D50" s="14">
        <f ca="1">RAND()</f>
        <v>0.64572800445584244</v>
      </c>
      <c r="E50" s="14">
        <v>20</v>
      </c>
      <c r="F50" s="14">
        <v>354</v>
      </c>
      <c r="G50" s="14">
        <f ca="1">RAND()</f>
        <v>0.65380370374598262</v>
      </c>
      <c r="H50" s="14">
        <v>20</v>
      </c>
      <c r="I50" s="14">
        <v>739</v>
      </c>
      <c r="J50" s="99">
        <f ca="1">RAND()</f>
        <v>0.25319917368169242</v>
      </c>
      <c r="L50" s="82">
        <v>317</v>
      </c>
      <c r="M50" s="82">
        <v>301</v>
      </c>
      <c r="N50" s="82">
        <v>669</v>
      </c>
    </row>
    <row r="51" spans="1:14" x14ac:dyDescent="0.35">
      <c r="A51" s="84"/>
      <c r="B51">
        <v>21</v>
      </c>
      <c r="C51" s="14">
        <v>249</v>
      </c>
      <c r="D51" s="14">
        <f ca="1">RAND()</f>
        <v>0.28218898428265438</v>
      </c>
      <c r="E51" s="14">
        <v>21</v>
      </c>
      <c r="F51" s="14">
        <v>368</v>
      </c>
      <c r="G51" s="14">
        <f ca="1">RAND()</f>
        <v>0.45907003485801368</v>
      </c>
      <c r="H51" s="14">
        <v>21</v>
      </c>
      <c r="I51" s="14">
        <v>628</v>
      </c>
      <c r="J51" s="99">
        <f ca="1">RAND()</f>
        <v>0.32608417894291086</v>
      </c>
      <c r="L51" s="82">
        <v>220</v>
      </c>
      <c r="M51" s="82">
        <v>354</v>
      </c>
      <c r="N51" s="82">
        <v>537</v>
      </c>
    </row>
    <row r="52" spans="1:14" x14ac:dyDescent="0.35">
      <c r="A52" s="84"/>
      <c r="B52">
        <v>22</v>
      </c>
      <c r="C52" s="14">
        <v>101</v>
      </c>
      <c r="D52" s="14">
        <f ca="1">RAND()</f>
        <v>0.22658030358030989</v>
      </c>
      <c r="E52" s="14">
        <v>22</v>
      </c>
      <c r="F52" s="14">
        <v>347</v>
      </c>
      <c r="G52" s="14">
        <f ca="1">RAND()</f>
        <v>0.52833503596994569</v>
      </c>
      <c r="H52" s="14">
        <v>22</v>
      </c>
      <c r="I52" s="14">
        <v>456</v>
      </c>
      <c r="J52" s="99">
        <f ca="1">RAND()</f>
        <v>0.10946879692471101</v>
      </c>
      <c r="L52" s="82">
        <v>356</v>
      </c>
      <c r="M52" s="82">
        <v>242</v>
      </c>
      <c r="N52" s="82">
        <v>603</v>
      </c>
    </row>
    <row r="53" spans="1:14" x14ac:dyDescent="0.35">
      <c r="A53" s="84"/>
      <c r="B53">
        <v>23</v>
      </c>
      <c r="C53" s="14">
        <v>370</v>
      </c>
      <c r="D53" s="14">
        <f ca="1">RAND()</f>
        <v>0.62862124360286087</v>
      </c>
      <c r="E53" s="14">
        <v>23</v>
      </c>
      <c r="F53" s="14">
        <v>530</v>
      </c>
      <c r="G53" s="14">
        <f ca="1">RAND()</f>
        <v>0.55051383249983221</v>
      </c>
      <c r="H53" s="14">
        <v>23</v>
      </c>
      <c r="I53" s="14">
        <v>487</v>
      </c>
      <c r="J53" s="99">
        <f ca="1">RAND()</f>
        <v>0.21031112398365459</v>
      </c>
      <c r="L53" s="82">
        <v>188</v>
      </c>
      <c r="M53" s="82">
        <v>318</v>
      </c>
      <c r="N53" s="82">
        <v>549</v>
      </c>
    </row>
    <row r="54" spans="1:14" x14ac:dyDescent="0.35">
      <c r="A54" s="84"/>
      <c r="B54">
        <v>24</v>
      </c>
      <c r="C54" s="14">
        <v>207</v>
      </c>
      <c r="D54" s="14">
        <f ca="1">RAND()</f>
        <v>0.2964856197375334</v>
      </c>
      <c r="E54" s="14">
        <v>24</v>
      </c>
      <c r="F54" s="14">
        <v>367</v>
      </c>
      <c r="G54" s="14">
        <f ca="1">RAND()</f>
        <v>0.61492009213605148</v>
      </c>
      <c r="H54" s="14">
        <v>24</v>
      </c>
      <c r="I54" s="66">
        <v>413</v>
      </c>
      <c r="J54" s="99">
        <f ca="1">RAND()</f>
        <v>0.20054684766562347</v>
      </c>
      <c r="L54" s="82">
        <v>272</v>
      </c>
      <c r="M54" s="82">
        <v>482</v>
      </c>
      <c r="N54" s="82">
        <v>602</v>
      </c>
    </row>
    <row r="55" spans="1:14" x14ac:dyDescent="0.35">
      <c r="A55" s="84"/>
      <c r="B55">
        <v>25</v>
      </c>
      <c r="C55" s="14">
        <v>257</v>
      </c>
      <c r="D55" s="14">
        <f ca="1">RAND()</f>
        <v>0.88597332888560143</v>
      </c>
      <c r="E55" s="14">
        <v>25</v>
      </c>
      <c r="F55" s="14">
        <v>347</v>
      </c>
      <c r="G55" s="14">
        <f ca="1">RAND()</f>
        <v>0.17448390021331361</v>
      </c>
      <c r="H55" s="14">
        <v>25</v>
      </c>
      <c r="I55" s="14">
        <v>283</v>
      </c>
      <c r="J55" s="99">
        <f ca="1">RAND()</f>
        <v>0.46660958851064471</v>
      </c>
      <c r="L55" s="82">
        <v>277</v>
      </c>
      <c r="M55" s="82">
        <v>257</v>
      </c>
      <c r="N55" s="82">
        <v>602</v>
      </c>
    </row>
    <row r="56" spans="1:14" x14ac:dyDescent="0.35">
      <c r="A56" s="84"/>
      <c r="B56">
        <v>26</v>
      </c>
      <c r="C56" s="14">
        <v>254</v>
      </c>
      <c r="D56" s="14">
        <f ca="1">RAND()</f>
        <v>0.49084327055495314</v>
      </c>
      <c r="E56" s="14">
        <v>26</v>
      </c>
      <c r="F56" s="14">
        <v>353</v>
      </c>
      <c r="G56" s="14">
        <f ca="1">RAND()</f>
        <v>0.36375894627271521</v>
      </c>
      <c r="H56" s="14">
        <v>26</v>
      </c>
      <c r="I56" s="14">
        <v>537</v>
      </c>
      <c r="J56" s="99">
        <f ca="1">RAND()</f>
        <v>0.97418604043716295</v>
      </c>
      <c r="L56" s="82">
        <v>256</v>
      </c>
      <c r="M56" s="82">
        <v>354</v>
      </c>
      <c r="N56" s="82">
        <v>601</v>
      </c>
    </row>
    <row r="57" spans="1:14" x14ac:dyDescent="0.35">
      <c r="A57" s="84"/>
      <c r="B57">
        <v>27</v>
      </c>
      <c r="C57" s="14">
        <v>178</v>
      </c>
      <c r="D57" s="14">
        <f ca="1">RAND()</f>
        <v>0.77878537715472618</v>
      </c>
      <c r="E57" s="14">
        <v>27</v>
      </c>
      <c r="F57" s="14">
        <v>324</v>
      </c>
      <c r="G57" s="14">
        <f ca="1">RAND()</f>
        <v>0.71874501091523246</v>
      </c>
      <c r="H57" s="14">
        <v>27</v>
      </c>
      <c r="I57" s="14">
        <v>870</v>
      </c>
      <c r="J57" s="99">
        <f ca="1">RAND()</f>
        <v>0.76243738077832279</v>
      </c>
      <c r="L57" s="82">
        <v>301</v>
      </c>
      <c r="M57" s="82">
        <v>528</v>
      </c>
      <c r="N57" s="82">
        <v>669</v>
      </c>
    </row>
    <row r="58" spans="1:14" x14ac:dyDescent="0.35">
      <c r="A58" s="84"/>
      <c r="B58">
        <v>28</v>
      </c>
      <c r="C58" s="14">
        <v>188</v>
      </c>
      <c r="D58" s="14">
        <f ca="1">RAND()</f>
        <v>0.95455449218459842</v>
      </c>
      <c r="E58" s="14">
        <v>28</v>
      </c>
      <c r="F58" s="14">
        <v>366</v>
      </c>
      <c r="G58" s="14">
        <f ca="1">RAND()</f>
        <v>0.17061098098243133</v>
      </c>
      <c r="H58" s="14">
        <v>28</v>
      </c>
      <c r="I58" s="14">
        <v>441</v>
      </c>
      <c r="J58" s="99">
        <f ca="1">RAND()</f>
        <v>0.35620042200563506</v>
      </c>
      <c r="L58" s="82">
        <v>227</v>
      </c>
      <c r="M58" s="82">
        <v>307</v>
      </c>
      <c r="N58" s="82">
        <v>739</v>
      </c>
    </row>
    <row r="59" spans="1:14" x14ac:dyDescent="0.35">
      <c r="A59" s="84"/>
      <c r="B59">
        <v>29</v>
      </c>
      <c r="C59" s="14">
        <v>331</v>
      </c>
      <c r="D59" s="14">
        <f ca="1">RAND()</f>
        <v>0.36423118922893272</v>
      </c>
      <c r="E59" s="14">
        <v>29</v>
      </c>
      <c r="F59" s="14">
        <v>296</v>
      </c>
      <c r="G59" s="14">
        <f ca="1">RAND()</f>
        <v>0.54103323819392979</v>
      </c>
      <c r="H59" s="14">
        <v>29</v>
      </c>
      <c r="I59" s="14">
        <v>586</v>
      </c>
      <c r="J59" s="99">
        <f ca="1">RAND()</f>
        <v>0.25404734011193608</v>
      </c>
      <c r="L59" s="82">
        <v>181</v>
      </c>
      <c r="M59" s="82">
        <v>391</v>
      </c>
      <c r="N59" s="82">
        <v>522</v>
      </c>
    </row>
    <row r="60" spans="1:14" x14ac:dyDescent="0.35">
      <c r="A60" s="85"/>
      <c r="B60" s="69">
        <v>30</v>
      </c>
      <c r="C60" s="68">
        <v>297</v>
      </c>
      <c r="D60" s="68">
        <f ca="1">RAND()</f>
        <v>0.4311833871618761</v>
      </c>
      <c r="E60" s="68">
        <v>30</v>
      </c>
      <c r="F60" s="68">
        <v>381</v>
      </c>
      <c r="G60" s="68">
        <f ca="1">RAND()</f>
        <v>0.70411440726175034</v>
      </c>
      <c r="H60" s="68">
        <v>30</v>
      </c>
      <c r="I60" s="68">
        <v>732</v>
      </c>
      <c r="J60" s="100">
        <f ca="1">RAND()</f>
        <v>0.6812120836211748</v>
      </c>
      <c r="L60" s="82">
        <v>101</v>
      </c>
      <c r="M60" s="82">
        <v>452</v>
      </c>
      <c r="N60" s="82">
        <v>536</v>
      </c>
    </row>
    <row r="61" spans="1:14" x14ac:dyDescent="0.35">
      <c r="B61">
        <v>31</v>
      </c>
      <c r="C61" s="14">
        <v>129</v>
      </c>
      <c r="D61" s="14">
        <f ca="1">RAND()</f>
        <v>0.16424809673823382</v>
      </c>
      <c r="E61" s="14">
        <v>31</v>
      </c>
      <c r="F61" s="14">
        <v>288</v>
      </c>
      <c r="G61" s="14">
        <f ca="1">RAND()</f>
        <v>0.84639245702848209</v>
      </c>
      <c r="H61" s="14">
        <v>31</v>
      </c>
      <c r="I61" s="14">
        <v>593</v>
      </c>
      <c r="J61" s="66">
        <f ca="1">RAND()</f>
        <v>0.41133602225489974</v>
      </c>
      <c r="L61" s="82">
        <v>380</v>
      </c>
      <c r="M61" s="82">
        <v>257</v>
      </c>
      <c r="N61" s="82">
        <v>563</v>
      </c>
    </row>
    <row r="62" spans="1:14" x14ac:dyDescent="0.35">
      <c r="B62">
        <v>32</v>
      </c>
      <c r="C62" s="14">
        <v>290</v>
      </c>
      <c r="D62" s="14">
        <f ca="1">RAND()</f>
        <v>0.12736765921639592</v>
      </c>
      <c r="E62" s="14">
        <v>32</v>
      </c>
      <c r="F62" s="14">
        <v>267</v>
      </c>
      <c r="G62" s="14">
        <f ca="1">RAND()</f>
        <v>0.29010788182476011</v>
      </c>
      <c r="H62" s="14">
        <v>32</v>
      </c>
      <c r="I62" s="66">
        <v>625</v>
      </c>
      <c r="J62" s="66">
        <f ca="1">RAND()</f>
        <v>0.75058966538659699</v>
      </c>
      <c r="L62" s="82">
        <v>207</v>
      </c>
      <c r="M62" s="82">
        <v>334</v>
      </c>
      <c r="N62" s="82">
        <v>649</v>
      </c>
    </row>
    <row r="63" spans="1:14" x14ac:dyDescent="0.35">
      <c r="B63">
        <v>33</v>
      </c>
      <c r="C63" s="14">
        <v>220</v>
      </c>
      <c r="D63" s="14">
        <f ca="1">RAND()</f>
        <v>0.43525602792571771</v>
      </c>
      <c r="E63" s="14">
        <v>33</v>
      </c>
      <c r="F63" s="14">
        <v>346</v>
      </c>
      <c r="G63" s="14">
        <f ca="1">RAND()</f>
        <v>0.83037798764115933</v>
      </c>
      <c r="H63" s="14">
        <v>33</v>
      </c>
      <c r="I63" s="14">
        <v>708</v>
      </c>
      <c r="J63" s="14">
        <f ca="1">RAND()</f>
        <v>0.83853791228691021</v>
      </c>
      <c r="L63" s="82">
        <v>228</v>
      </c>
      <c r="M63" s="82">
        <v>330</v>
      </c>
      <c r="N63" s="82">
        <v>619</v>
      </c>
    </row>
    <row r="64" spans="1:14" x14ac:dyDescent="0.35">
      <c r="B64">
        <v>34</v>
      </c>
      <c r="C64" s="14">
        <v>238</v>
      </c>
      <c r="D64" s="14">
        <f ca="1">RAND()</f>
        <v>5.4436859069141641E-2</v>
      </c>
      <c r="E64" s="14">
        <v>34</v>
      </c>
      <c r="F64" s="14">
        <v>388</v>
      </c>
      <c r="G64" s="14">
        <f ca="1">RAND()</f>
        <v>0.42878271775154153</v>
      </c>
      <c r="H64" s="14">
        <v>34</v>
      </c>
      <c r="I64" s="14">
        <v>565</v>
      </c>
      <c r="J64" s="66">
        <f ca="1">RAND()</f>
        <v>0.64482471568897004</v>
      </c>
      <c r="L64" s="82">
        <v>264</v>
      </c>
      <c r="M64" s="82">
        <v>422</v>
      </c>
      <c r="N64" s="82">
        <v>624</v>
      </c>
    </row>
    <row r="65" spans="2:14" x14ac:dyDescent="0.35">
      <c r="B65">
        <v>35</v>
      </c>
      <c r="C65" s="14">
        <v>328</v>
      </c>
      <c r="D65" s="14">
        <f ca="1">RAND()</f>
        <v>0.52252546046210713</v>
      </c>
      <c r="E65" s="14">
        <v>35</v>
      </c>
      <c r="F65" s="14">
        <v>285</v>
      </c>
      <c r="G65" s="14">
        <f ca="1">RAND()</f>
        <v>0.23832510441285215</v>
      </c>
      <c r="H65" s="14">
        <v>35</v>
      </c>
      <c r="I65" s="14">
        <v>698</v>
      </c>
      <c r="J65" s="14">
        <f ca="1">RAND()</f>
        <v>0.30204580891091337</v>
      </c>
      <c r="L65" s="82">
        <v>373</v>
      </c>
      <c r="M65" s="82">
        <v>386</v>
      </c>
      <c r="N65" s="82">
        <v>616</v>
      </c>
    </row>
    <row r="66" spans="2:14" x14ac:dyDescent="0.35">
      <c r="B66">
        <v>36</v>
      </c>
      <c r="C66" s="14">
        <v>217</v>
      </c>
      <c r="D66" s="14">
        <f ca="1">RAND()</f>
        <v>0.90016300275900452</v>
      </c>
      <c r="E66" s="14">
        <v>36</v>
      </c>
      <c r="F66" s="14">
        <v>398</v>
      </c>
      <c r="G66" s="14">
        <f ca="1">RAND()</f>
        <v>5.5989269968524935E-3</v>
      </c>
      <c r="H66" s="14">
        <v>36</v>
      </c>
      <c r="I66" s="14">
        <v>722</v>
      </c>
      <c r="J66" s="14">
        <f ca="1">RAND()</f>
        <v>0.54902285552961205</v>
      </c>
      <c r="L66" s="82">
        <v>195</v>
      </c>
      <c r="M66" s="82">
        <v>391</v>
      </c>
      <c r="N66" s="82">
        <v>473</v>
      </c>
    </row>
    <row r="67" spans="2:14" x14ac:dyDescent="0.35">
      <c r="B67">
        <v>37</v>
      </c>
      <c r="C67" s="14">
        <v>200</v>
      </c>
      <c r="D67" s="14">
        <f ca="1">RAND()</f>
        <v>0.75175203167022642</v>
      </c>
      <c r="E67" s="14">
        <v>37</v>
      </c>
      <c r="F67" s="14">
        <v>412</v>
      </c>
      <c r="G67" s="14">
        <f ca="1">RAND()</f>
        <v>0.45918283795613213</v>
      </c>
      <c r="H67" s="14">
        <v>37</v>
      </c>
      <c r="I67" s="14">
        <v>684</v>
      </c>
      <c r="J67" s="14">
        <f ca="1">RAND()</f>
        <v>1.1226550277597558E-2</v>
      </c>
      <c r="L67" s="82">
        <v>342</v>
      </c>
      <c r="M67" s="82">
        <v>345</v>
      </c>
      <c r="N67" s="82">
        <v>399</v>
      </c>
    </row>
    <row r="68" spans="2:14" x14ac:dyDescent="0.35">
      <c r="B68">
        <v>38</v>
      </c>
      <c r="C68" s="14">
        <v>338</v>
      </c>
      <c r="D68" s="14">
        <f ca="1">RAND()</f>
        <v>0.79858976341209376</v>
      </c>
      <c r="E68" s="14">
        <v>38</v>
      </c>
      <c r="F68" s="14">
        <v>411</v>
      </c>
      <c r="G68" s="14">
        <f ca="1">RAND()</f>
        <v>0.59991343422975141</v>
      </c>
      <c r="H68" s="14">
        <v>38</v>
      </c>
      <c r="I68" s="14">
        <v>518</v>
      </c>
      <c r="J68" s="14">
        <f ca="1">RAND()</f>
        <v>0.50783820702297866</v>
      </c>
      <c r="L68" s="82">
        <v>218</v>
      </c>
      <c r="M68" s="82">
        <v>332</v>
      </c>
      <c r="N68" s="82">
        <v>593</v>
      </c>
    </row>
    <row r="69" spans="2:14" x14ac:dyDescent="0.35">
      <c r="B69">
        <v>39</v>
      </c>
      <c r="C69" s="14">
        <v>346</v>
      </c>
      <c r="D69" s="14">
        <f ca="1">RAND()</f>
        <v>0.6176761784925211</v>
      </c>
      <c r="E69" s="14">
        <v>39</v>
      </c>
      <c r="F69" s="14">
        <v>335</v>
      </c>
      <c r="G69" s="14">
        <f ca="1">RAND()</f>
        <v>0.61784078177825152</v>
      </c>
      <c r="H69" s="14">
        <v>39</v>
      </c>
      <c r="I69" s="14">
        <v>395</v>
      </c>
      <c r="J69" s="14">
        <f ca="1">RAND()</f>
        <v>4.8702963586999215E-2</v>
      </c>
      <c r="L69" s="82">
        <v>253</v>
      </c>
      <c r="M69" s="82">
        <v>348</v>
      </c>
      <c r="N69" s="82">
        <v>516</v>
      </c>
    </row>
    <row r="70" spans="2:14" x14ac:dyDescent="0.35">
      <c r="B70">
        <v>40</v>
      </c>
      <c r="C70" s="14">
        <v>203</v>
      </c>
      <c r="D70" s="14">
        <f ca="1">RAND()</f>
        <v>0.30985932444503295</v>
      </c>
      <c r="E70" s="14">
        <v>40</v>
      </c>
      <c r="F70" s="14">
        <v>366</v>
      </c>
      <c r="G70" s="14">
        <f ca="1">RAND()</f>
        <v>0.17219037577725782</v>
      </c>
      <c r="H70" s="14">
        <v>40</v>
      </c>
      <c r="I70" s="14">
        <v>420</v>
      </c>
      <c r="J70" s="14">
        <f ca="1">RAND()</f>
        <v>6.8708872143975919E-2</v>
      </c>
      <c r="L70" s="82">
        <v>328</v>
      </c>
      <c r="M70" s="82">
        <v>394</v>
      </c>
      <c r="N70" s="82">
        <v>455</v>
      </c>
    </row>
    <row r="71" spans="2:14" x14ac:dyDescent="0.35">
      <c r="B71">
        <v>41</v>
      </c>
      <c r="C71" s="14">
        <v>194</v>
      </c>
      <c r="D71" s="14">
        <f ca="1">RAND()</f>
        <v>3.0949429248702698E-2</v>
      </c>
      <c r="E71" s="14">
        <v>41</v>
      </c>
      <c r="F71" s="14">
        <v>372</v>
      </c>
      <c r="G71" s="14">
        <f ca="1">RAND()</f>
        <v>0.95790355337069188</v>
      </c>
      <c r="H71" s="14">
        <v>41</v>
      </c>
      <c r="I71" s="14">
        <v>576</v>
      </c>
      <c r="J71" s="14">
        <f ca="1">RAND()</f>
        <v>0.45901859883115748</v>
      </c>
      <c r="L71" s="82">
        <v>203</v>
      </c>
      <c r="M71" s="82">
        <v>437</v>
      </c>
      <c r="N71" s="82">
        <v>442</v>
      </c>
    </row>
    <row r="72" spans="2:14" x14ac:dyDescent="0.35">
      <c r="B72">
        <v>42</v>
      </c>
      <c r="C72" s="14">
        <v>196</v>
      </c>
      <c r="D72" s="14">
        <f ca="1">RAND()</f>
        <v>0.58899004023653301</v>
      </c>
      <c r="E72" s="14">
        <v>42</v>
      </c>
      <c r="F72" s="14">
        <v>363</v>
      </c>
      <c r="G72" s="14">
        <f ca="1">RAND()</f>
        <v>0.96530069005550956</v>
      </c>
      <c r="H72" s="14">
        <v>42</v>
      </c>
      <c r="I72" s="14">
        <v>645</v>
      </c>
      <c r="J72" s="14">
        <f ca="1">RAND()</f>
        <v>0.44858447636124166</v>
      </c>
      <c r="L72" s="82">
        <v>106</v>
      </c>
      <c r="M72" s="82">
        <v>234</v>
      </c>
      <c r="N72" s="82">
        <v>864</v>
      </c>
    </row>
    <row r="73" spans="2:14" x14ac:dyDescent="0.35">
      <c r="B73">
        <v>43</v>
      </c>
      <c r="C73" s="14">
        <v>246</v>
      </c>
      <c r="D73" s="14">
        <f ca="1">RAND()</f>
        <v>0.97707671265369977</v>
      </c>
      <c r="E73" s="14">
        <v>43</v>
      </c>
      <c r="F73" s="14">
        <v>314</v>
      </c>
      <c r="G73" s="14">
        <f ca="1">RAND()</f>
        <v>0.53845410964084828</v>
      </c>
      <c r="H73" s="14">
        <v>43</v>
      </c>
      <c r="I73" s="14">
        <v>587</v>
      </c>
      <c r="J73" s="14">
        <f ca="1">RAND()</f>
        <v>0.58353819988788735</v>
      </c>
    </row>
    <row r="74" spans="2:14" x14ac:dyDescent="0.35">
      <c r="B74">
        <v>44</v>
      </c>
      <c r="C74" s="14">
        <v>169</v>
      </c>
      <c r="D74" s="14">
        <f ca="1">RAND()</f>
        <v>0.40608946407840929</v>
      </c>
      <c r="E74" s="14">
        <v>44</v>
      </c>
      <c r="F74" s="14">
        <v>435</v>
      </c>
      <c r="G74" s="14">
        <f ca="1">RAND()</f>
        <v>0.25797591151765464</v>
      </c>
      <c r="H74" s="14">
        <v>44</v>
      </c>
      <c r="I74" s="14">
        <v>344</v>
      </c>
      <c r="J74" s="14">
        <f ca="1">RAND()</f>
        <v>0.6133356335291219</v>
      </c>
    </row>
    <row r="75" spans="2:14" x14ac:dyDescent="0.35">
      <c r="B75">
        <v>45</v>
      </c>
      <c r="C75" s="14">
        <v>180</v>
      </c>
      <c r="D75" s="14">
        <f ca="1">RAND()</f>
        <v>0.2744014594138412</v>
      </c>
      <c r="E75" s="14">
        <v>45</v>
      </c>
      <c r="F75" s="14">
        <v>238</v>
      </c>
      <c r="G75" s="14">
        <f ca="1">RAND()</f>
        <v>0.37978035176056246</v>
      </c>
      <c r="H75" s="14">
        <v>45</v>
      </c>
      <c r="I75" s="14">
        <v>679</v>
      </c>
      <c r="J75" s="14">
        <f ca="1">RAND()</f>
        <v>0.10735449993838031</v>
      </c>
    </row>
    <row r="76" spans="2:14" x14ac:dyDescent="0.35">
      <c r="B76">
        <v>46</v>
      </c>
      <c r="C76" s="14">
        <v>244</v>
      </c>
      <c r="D76" s="14">
        <f ca="1">RAND()</f>
        <v>0.61532747187052661</v>
      </c>
      <c r="E76" s="14">
        <v>46</v>
      </c>
      <c r="F76" s="14">
        <v>375</v>
      </c>
      <c r="G76" s="14">
        <f ca="1">RAND()</f>
        <v>0.69173473047635181</v>
      </c>
      <c r="H76" s="14">
        <v>46</v>
      </c>
      <c r="I76" s="14">
        <v>341</v>
      </c>
      <c r="J76" s="14">
        <f ca="1">RAND()</f>
        <v>0.63855628086513239</v>
      </c>
    </row>
    <row r="77" spans="2:14" x14ac:dyDescent="0.35">
      <c r="B77">
        <v>47</v>
      </c>
      <c r="C77" s="14">
        <v>264</v>
      </c>
      <c r="D77" s="14">
        <f ca="1">RAND()</f>
        <v>0.23447701446631775</v>
      </c>
      <c r="E77" s="14">
        <v>47</v>
      </c>
      <c r="F77" s="14">
        <v>323</v>
      </c>
      <c r="G77" s="14">
        <f ca="1">RAND()</f>
        <v>0.22966167163362905</v>
      </c>
      <c r="H77" s="14">
        <v>47</v>
      </c>
      <c r="I77" s="14">
        <v>629</v>
      </c>
      <c r="J77" s="14">
        <f ca="1">RAND()</f>
        <v>0.50472582087675089</v>
      </c>
    </row>
    <row r="78" spans="2:14" x14ac:dyDescent="0.35">
      <c r="B78">
        <v>48</v>
      </c>
      <c r="C78" s="14">
        <v>222</v>
      </c>
      <c r="D78" s="14">
        <f ca="1">RAND()</f>
        <v>0.70327301979991419</v>
      </c>
      <c r="E78" s="14">
        <v>48</v>
      </c>
      <c r="F78" s="14">
        <v>457</v>
      </c>
      <c r="G78" s="14">
        <f ca="1">RAND()</f>
        <v>0.11134116741546496</v>
      </c>
      <c r="H78" s="14">
        <v>48</v>
      </c>
      <c r="I78" s="14">
        <v>390</v>
      </c>
      <c r="J78" s="14">
        <f ca="1">RAND()</f>
        <v>0.77117458913738934</v>
      </c>
    </row>
    <row r="79" spans="2:14" x14ac:dyDescent="0.35">
      <c r="B79">
        <v>49</v>
      </c>
      <c r="C79" s="14">
        <v>281</v>
      </c>
      <c r="D79" s="14">
        <f ca="1">RAND()</f>
        <v>0.89221807703161171</v>
      </c>
      <c r="E79" s="14">
        <v>49</v>
      </c>
      <c r="F79" s="14">
        <v>391</v>
      </c>
      <c r="G79" s="14">
        <f ca="1">RAND()</f>
        <v>0.43252900480384282</v>
      </c>
      <c r="H79" s="14">
        <v>49</v>
      </c>
      <c r="I79" s="14">
        <v>533</v>
      </c>
      <c r="J79" s="66">
        <f ca="1">RAND()</f>
        <v>0.10720124610305048</v>
      </c>
    </row>
    <row r="80" spans="2:14" x14ac:dyDescent="0.35">
      <c r="B80">
        <v>50</v>
      </c>
      <c r="C80" s="14">
        <v>227</v>
      </c>
      <c r="D80" s="14">
        <f ca="1">RAND()</f>
        <v>0.41807954516699186</v>
      </c>
      <c r="E80" s="14">
        <v>50</v>
      </c>
      <c r="F80" s="14">
        <v>381</v>
      </c>
      <c r="G80" s="14">
        <f ca="1">RAND()</f>
        <v>0.78035652003853495</v>
      </c>
      <c r="H80" s="14">
        <v>50</v>
      </c>
      <c r="I80" s="14">
        <v>472</v>
      </c>
      <c r="J80" s="14">
        <f ca="1">RAND()</f>
        <v>0.66390809808160489</v>
      </c>
    </row>
    <row r="81" spans="2:10" x14ac:dyDescent="0.35">
      <c r="B81">
        <v>51</v>
      </c>
      <c r="C81" s="14">
        <v>166</v>
      </c>
      <c r="D81" s="14">
        <f ca="1">RAND()</f>
        <v>0.93603543466374983</v>
      </c>
      <c r="E81" s="14">
        <v>51</v>
      </c>
      <c r="F81" s="14">
        <v>327</v>
      </c>
      <c r="G81" s="14">
        <f ca="1">RAND()</f>
        <v>0.14839666006292085</v>
      </c>
      <c r="H81" s="14">
        <v>51</v>
      </c>
      <c r="I81" s="14">
        <v>512</v>
      </c>
      <c r="J81" s="14">
        <f ca="1">RAND()</f>
        <v>0.44206859642702889</v>
      </c>
    </row>
    <row r="82" spans="2:10" x14ac:dyDescent="0.35">
      <c r="B82">
        <v>52</v>
      </c>
      <c r="C82" s="14">
        <v>271</v>
      </c>
      <c r="D82" s="14">
        <f ca="1">RAND()</f>
        <v>0.22231659483559074</v>
      </c>
      <c r="E82" s="14">
        <v>52</v>
      </c>
      <c r="F82" s="14">
        <v>320</v>
      </c>
      <c r="G82" s="14">
        <f ca="1">RAND()</f>
        <v>1.9666435679919103E-2</v>
      </c>
      <c r="H82" s="14">
        <v>52</v>
      </c>
      <c r="I82" s="14">
        <v>619</v>
      </c>
      <c r="J82" s="66">
        <f ca="1">RAND()</f>
        <v>0.97656622623680533</v>
      </c>
    </row>
    <row r="83" spans="2:10" x14ac:dyDescent="0.35">
      <c r="B83">
        <v>53</v>
      </c>
      <c r="C83" s="14">
        <v>287</v>
      </c>
      <c r="D83" s="14">
        <f ca="1">RAND()</f>
        <v>0.77934080635605762</v>
      </c>
      <c r="E83" s="14">
        <v>53</v>
      </c>
      <c r="F83" s="14">
        <v>374</v>
      </c>
      <c r="G83" s="14">
        <f ca="1">RAND()</f>
        <v>0.151656764137025</v>
      </c>
      <c r="H83" s="14">
        <v>53</v>
      </c>
      <c r="I83" s="14">
        <v>598</v>
      </c>
      <c r="J83" s="14">
        <f ca="1">RAND()</f>
        <v>0.64404603070876398</v>
      </c>
    </row>
    <row r="84" spans="2:10" x14ac:dyDescent="0.35">
      <c r="B84">
        <v>54</v>
      </c>
      <c r="C84" s="14">
        <v>218</v>
      </c>
      <c r="D84" s="14">
        <f ca="1">RAND()</f>
        <v>0.22000717115459745</v>
      </c>
      <c r="E84" s="14">
        <v>54</v>
      </c>
      <c r="F84" s="66">
        <v>234</v>
      </c>
      <c r="G84" s="66">
        <f ca="1">RAND()</f>
        <v>0.56206969071527713</v>
      </c>
      <c r="H84" s="14">
        <v>54</v>
      </c>
      <c r="I84" s="14">
        <v>699</v>
      </c>
      <c r="J84" s="66">
        <f ca="1">RAND()</f>
        <v>0.36100472685530305</v>
      </c>
    </row>
    <row r="85" spans="2:10" x14ac:dyDescent="0.35">
      <c r="B85">
        <v>55</v>
      </c>
      <c r="C85" s="66">
        <v>179</v>
      </c>
      <c r="D85" s="66">
        <f ca="1">RAND()</f>
        <v>0.43307309839530594</v>
      </c>
      <c r="E85" s="14">
        <v>55</v>
      </c>
      <c r="F85" s="14">
        <v>342</v>
      </c>
      <c r="G85" s="14">
        <f ca="1">RAND()</f>
        <v>0.13091460424501888</v>
      </c>
      <c r="H85" s="14">
        <v>55</v>
      </c>
      <c r="I85" s="14">
        <v>651</v>
      </c>
      <c r="J85" s="14">
        <f ca="1">RAND()</f>
        <v>0.69567936009229603</v>
      </c>
    </row>
    <row r="86" spans="2:10" x14ac:dyDescent="0.35">
      <c r="B86">
        <v>56</v>
      </c>
      <c r="C86" s="14">
        <v>289</v>
      </c>
      <c r="D86" s="14">
        <f ca="1">RAND()</f>
        <v>0.24671660592788203</v>
      </c>
      <c r="E86" s="14">
        <v>56</v>
      </c>
      <c r="F86" s="14">
        <v>403</v>
      </c>
      <c r="G86" s="14">
        <f ca="1">RAND()</f>
        <v>0.91787899098331249</v>
      </c>
      <c r="H86" s="14">
        <v>56</v>
      </c>
      <c r="I86" s="14">
        <v>689</v>
      </c>
      <c r="J86" s="14">
        <f ca="1">RAND()</f>
        <v>0.59026220979600852</v>
      </c>
    </row>
    <row r="87" spans="2:10" x14ac:dyDescent="0.35">
      <c r="B87">
        <v>57</v>
      </c>
      <c r="C87" s="14">
        <v>270</v>
      </c>
      <c r="D87" s="14">
        <f ca="1">RAND()</f>
        <v>0.5642412633921845</v>
      </c>
      <c r="E87" s="14">
        <v>57</v>
      </c>
      <c r="F87" s="14">
        <v>204</v>
      </c>
      <c r="G87" s="14">
        <f ca="1">RAND()</f>
        <v>0.88810047048022289</v>
      </c>
      <c r="H87" s="14">
        <v>57</v>
      </c>
      <c r="I87" s="14">
        <v>527</v>
      </c>
      <c r="J87" s="66">
        <f ca="1">RAND()</f>
        <v>0.67433220550848183</v>
      </c>
    </row>
    <row r="88" spans="2:10" x14ac:dyDescent="0.35">
      <c r="B88">
        <v>58</v>
      </c>
      <c r="C88" s="14">
        <v>169</v>
      </c>
      <c r="D88" s="14">
        <f ca="1">RAND()</f>
        <v>0.51402768243981589</v>
      </c>
      <c r="E88" s="14">
        <v>58</v>
      </c>
      <c r="F88" s="14">
        <v>266</v>
      </c>
      <c r="G88" s="14">
        <f ca="1">RAND()</f>
        <v>0.73776218521447112</v>
      </c>
      <c r="H88" s="14">
        <v>58</v>
      </c>
      <c r="I88" s="14">
        <v>617</v>
      </c>
      <c r="J88" s="14">
        <f ca="1">RAND()</f>
        <v>0.44055070781535699</v>
      </c>
    </row>
    <row r="89" spans="2:10" x14ac:dyDescent="0.35">
      <c r="B89">
        <v>59</v>
      </c>
      <c r="C89" s="14">
        <v>342</v>
      </c>
      <c r="D89" s="14">
        <f ca="1">RAND()</f>
        <v>0.72067589543682598</v>
      </c>
      <c r="E89" s="14">
        <v>59</v>
      </c>
      <c r="F89" s="14">
        <v>260</v>
      </c>
      <c r="G89" s="14">
        <f ca="1">RAND()</f>
        <v>0.93666394489007521</v>
      </c>
      <c r="H89" s="14">
        <v>59</v>
      </c>
      <c r="I89" s="14">
        <v>700</v>
      </c>
      <c r="J89" s="14">
        <f ca="1">RAND()</f>
        <v>0.49284327703460584</v>
      </c>
    </row>
    <row r="90" spans="2:10" x14ac:dyDescent="0.35">
      <c r="B90">
        <v>60</v>
      </c>
      <c r="C90" s="14">
        <v>309</v>
      </c>
      <c r="D90" s="14">
        <f ca="1">RAND()</f>
        <v>0.53031518242732467</v>
      </c>
      <c r="E90" s="14">
        <v>60</v>
      </c>
      <c r="F90" s="14">
        <v>510</v>
      </c>
      <c r="G90" s="14">
        <f ca="1">RAND()</f>
        <v>0.80915385765961978</v>
      </c>
      <c r="H90" s="14">
        <v>60</v>
      </c>
      <c r="I90" s="14">
        <v>841</v>
      </c>
      <c r="J90" s="14">
        <f ca="1">RAND()</f>
        <v>0.87827311272613262</v>
      </c>
    </row>
    <row r="91" spans="2:10" x14ac:dyDescent="0.35">
      <c r="B91">
        <v>61</v>
      </c>
      <c r="C91" s="66">
        <v>317</v>
      </c>
      <c r="D91" s="66">
        <f ca="1">RAND()</f>
        <v>0.161150879952355</v>
      </c>
      <c r="E91" s="14">
        <v>61</v>
      </c>
      <c r="F91" s="14">
        <v>242</v>
      </c>
      <c r="G91" s="14">
        <f ca="1">RAND()</f>
        <v>0.6532304642073089</v>
      </c>
      <c r="H91" s="14">
        <v>61</v>
      </c>
      <c r="I91" s="14">
        <v>619</v>
      </c>
      <c r="J91" s="14">
        <f ca="1">RAND()</f>
        <v>0.20298255003432986</v>
      </c>
    </row>
    <row r="92" spans="2:10" x14ac:dyDescent="0.35">
      <c r="B92">
        <v>62</v>
      </c>
      <c r="C92" s="14">
        <v>280</v>
      </c>
      <c r="D92" s="14">
        <f ca="1">RAND()</f>
        <v>0.4584252899483785</v>
      </c>
      <c r="E92" s="14">
        <v>62</v>
      </c>
      <c r="F92" s="14">
        <v>372</v>
      </c>
      <c r="G92" s="14">
        <f ca="1">RAND()</f>
        <v>0.73540281847068989</v>
      </c>
      <c r="H92" s="14">
        <v>62</v>
      </c>
      <c r="I92" s="14">
        <v>601</v>
      </c>
      <c r="J92" s="66">
        <f ca="1">RAND()</f>
        <v>0.72596590290963403</v>
      </c>
    </row>
    <row r="93" spans="2:10" x14ac:dyDescent="0.35">
      <c r="B93">
        <v>63</v>
      </c>
      <c r="C93" s="14">
        <v>317</v>
      </c>
      <c r="D93" s="14">
        <f ca="1">RAND()</f>
        <v>0.96788805264891098</v>
      </c>
      <c r="E93" s="14">
        <v>63</v>
      </c>
      <c r="F93" s="66">
        <v>290</v>
      </c>
      <c r="G93" s="66">
        <f ca="1">RAND()</f>
        <v>0.5744094102203573</v>
      </c>
      <c r="H93" s="14">
        <v>63</v>
      </c>
      <c r="I93" s="14">
        <v>505</v>
      </c>
      <c r="J93" s="14">
        <f ca="1">RAND()</f>
        <v>0.59574439382101008</v>
      </c>
    </row>
    <row r="94" spans="2:10" x14ac:dyDescent="0.35">
      <c r="B94">
        <v>64</v>
      </c>
      <c r="C94" s="14">
        <v>251</v>
      </c>
      <c r="D94" s="14">
        <f ca="1">RAND()</f>
        <v>0.49772385285650245</v>
      </c>
      <c r="E94" s="14">
        <v>64</v>
      </c>
      <c r="F94" s="14">
        <v>322</v>
      </c>
      <c r="G94" s="14">
        <f ca="1">RAND()</f>
        <v>0.61250590092799495</v>
      </c>
      <c r="H94" s="14">
        <v>64</v>
      </c>
      <c r="I94" s="14">
        <v>638</v>
      </c>
      <c r="J94" s="14">
        <f ca="1">RAND()</f>
        <v>0.88313709876579982</v>
      </c>
    </row>
    <row r="95" spans="2:10" x14ac:dyDescent="0.35">
      <c r="B95">
        <v>65</v>
      </c>
      <c r="C95" s="14">
        <v>134</v>
      </c>
      <c r="D95" s="14">
        <f ca="1">RAND()</f>
        <v>0.79820670662522919</v>
      </c>
      <c r="E95" s="14">
        <v>65</v>
      </c>
      <c r="F95" s="14">
        <v>275</v>
      </c>
      <c r="G95" s="14">
        <f ca="1">RAND()</f>
        <v>0.192372760245904</v>
      </c>
      <c r="H95" s="14">
        <v>65</v>
      </c>
      <c r="I95" s="14">
        <v>498</v>
      </c>
      <c r="J95" s="14">
        <f ca="1">RAND()</f>
        <v>8.1831903577032072E-2</v>
      </c>
    </row>
    <row r="96" spans="2:10" x14ac:dyDescent="0.35">
      <c r="B96">
        <v>66</v>
      </c>
      <c r="C96" s="66">
        <v>321</v>
      </c>
      <c r="D96" s="66">
        <f ca="1">RAND()</f>
        <v>0.82068934792413017</v>
      </c>
      <c r="E96" s="14">
        <v>66</v>
      </c>
      <c r="F96" s="14">
        <v>497</v>
      </c>
      <c r="G96" s="14">
        <f ca="1">RAND()</f>
        <v>4.5200905366270749E-2</v>
      </c>
      <c r="H96" s="14">
        <v>66</v>
      </c>
      <c r="I96" s="14">
        <v>387</v>
      </c>
      <c r="J96" s="14">
        <f ca="1">RAND()</f>
        <v>0.41581026120437048</v>
      </c>
    </row>
    <row r="97" spans="2:10" x14ac:dyDescent="0.35">
      <c r="B97">
        <v>67</v>
      </c>
      <c r="C97" s="14">
        <v>159</v>
      </c>
      <c r="D97" s="14">
        <f ca="1">RAND()</f>
        <v>0.61106090724687312</v>
      </c>
      <c r="E97" s="14">
        <v>67</v>
      </c>
      <c r="F97" s="14">
        <v>347</v>
      </c>
      <c r="G97" s="14">
        <f ca="1">RAND()</f>
        <v>0.7354440571026889</v>
      </c>
      <c r="H97" s="14">
        <v>67</v>
      </c>
      <c r="I97" s="14">
        <v>643</v>
      </c>
      <c r="J97" s="14">
        <f ca="1">RAND()</f>
        <v>0.93861714326198753</v>
      </c>
    </row>
    <row r="98" spans="2:10" x14ac:dyDescent="0.35">
      <c r="B98">
        <v>68</v>
      </c>
      <c r="C98" s="14">
        <v>94</v>
      </c>
      <c r="D98" s="14">
        <f ca="1">RAND()</f>
        <v>0.20219826314246836</v>
      </c>
      <c r="E98" s="14">
        <v>68</v>
      </c>
      <c r="F98" s="14">
        <v>367</v>
      </c>
      <c r="G98" s="14">
        <f ca="1">RAND()</f>
        <v>5.3745261121116439E-3</v>
      </c>
      <c r="H98" s="14">
        <v>68</v>
      </c>
      <c r="I98" s="14">
        <v>412</v>
      </c>
      <c r="J98" s="14">
        <f ca="1">RAND()</f>
        <v>0.5877421179236284</v>
      </c>
    </row>
    <row r="99" spans="2:10" x14ac:dyDescent="0.35">
      <c r="B99">
        <v>69</v>
      </c>
      <c r="C99" s="14">
        <v>212</v>
      </c>
      <c r="D99" s="14">
        <f ca="1">RAND()</f>
        <v>0.27201662406500915</v>
      </c>
      <c r="E99" s="14">
        <v>69</v>
      </c>
      <c r="F99" s="14">
        <v>420</v>
      </c>
      <c r="G99" s="14">
        <f ca="1">RAND()</f>
        <v>0.85908300887503708</v>
      </c>
      <c r="H99" s="14">
        <v>69</v>
      </c>
      <c r="I99" s="14">
        <v>330</v>
      </c>
      <c r="J99" s="14">
        <f ca="1">RAND()</f>
        <v>0.21581165802406654</v>
      </c>
    </row>
    <row r="100" spans="2:10" x14ac:dyDescent="0.35">
      <c r="B100">
        <v>70</v>
      </c>
      <c r="C100" s="14">
        <v>240</v>
      </c>
      <c r="D100" s="14">
        <f ca="1">RAND()</f>
        <v>3.1971506249222625E-2</v>
      </c>
      <c r="E100" s="14">
        <v>70</v>
      </c>
      <c r="F100" s="14">
        <v>311</v>
      </c>
      <c r="G100" s="14">
        <f ca="1">RAND()</f>
        <v>0.15919038102565053</v>
      </c>
      <c r="H100" s="14">
        <v>70</v>
      </c>
      <c r="I100" s="14">
        <v>579</v>
      </c>
      <c r="J100" s="14">
        <f ca="1">RAND()</f>
        <v>0.16593161630067466</v>
      </c>
    </row>
    <row r="101" spans="2:10" x14ac:dyDescent="0.35">
      <c r="B101">
        <v>71</v>
      </c>
      <c r="C101" s="14">
        <v>158</v>
      </c>
      <c r="D101" s="14">
        <f ca="1">RAND()</f>
        <v>7.5842194981622812E-2</v>
      </c>
      <c r="E101" s="14">
        <v>71</v>
      </c>
      <c r="F101" s="14">
        <v>391</v>
      </c>
      <c r="G101" s="14">
        <f ca="1">RAND()</f>
        <v>0.61603359761167986</v>
      </c>
      <c r="H101" s="14">
        <v>71</v>
      </c>
      <c r="I101" s="14">
        <v>453</v>
      </c>
      <c r="J101" s="14">
        <f ca="1">RAND()</f>
        <v>0.81523477845522963</v>
      </c>
    </row>
    <row r="102" spans="2:10" x14ac:dyDescent="0.35">
      <c r="B102">
        <v>72</v>
      </c>
      <c r="C102" s="14">
        <v>153</v>
      </c>
      <c r="D102" s="14">
        <f ca="1">RAND()</f>
        <v>0.64000568834715843</v>
      </c>
      <c r="E102" s="14">
        <v>72</v>
      </c>
      <c r="F102" s="14">
        <v>371</v>
      </c>
      <c r="G102" s="14">
        <f ca="1">RAND()</f>
        <v>0.59947562734623239</v>
      </c>
      <c r="H102" s="14">
        <v>72</v>
      </c>
      <c r="I102" s="66">
        <v>286</v>
      </c>
      <c r="J102" s="66">
        <f ca="1">RAND()</f>
        <v>0.4275224458014153</v>
      </c>
    </row>
    <row r="103" spans="2:10" x14ac:dyDescent="0.35">
      <c r="B103">
        <v>73</v>
      </c>
      <c r="C103" s="14">
        <v>223</v>
      </c>
      <c r="D103" s="14">
        <f ca="1">RAND()</f>
        <v>0.56841490382184279</v>
      </c>
      <c r="E103" s="14">
        <v>73</v>
      </c>
      <c r="F103" s="14">
        <v>341</v>
      </c>
      <c r="G103" s="14">
        <f ca="1">RAND()</f>
        <v>0.92436886755981218</v>
      </c>
      <c r="H103" s="14">
        <v>73</v>
      </c>
      <c r="I103" s="14">
        <v>649</v>
      </c>
      <c r="J103" s="66">
        <f ca="1">RAND()</f>
        <v>0.47538967856539016</v>
      </c>
    </row>
    <row r="104" spans="2:10" x14ac:dyDescent="0.35">
      <c r="B104">
        <v>74</v>
      </c>
      <c r="C104" s="14">
        <v>315</v>
      </c>
      <c r="D104" s="14">
        <f ca="1">RAND()</f>
        <v>0.85549218633523472</v>
      </c>
      <c r="E104" s="14">
        <v>74</v>
      </c>
      <c r="F104" s="14">
        <v>408</v>
      </c>
      <c r="G104" s="14">
        <f ca="1">RAND()</f>
        <v>0.17490296837293429</v>
      </c>
      <c r="H104" s="14">
        <v>74</v>
      </c>
      <c r="I104" s="14">
        <v>593</v>
      </c>
      <c r="J104" s="14">
        <f ca="1">RAND()</f>
        <v>0.75200262828518283</v>
      </c>
    </row>
    <row r="105" spans="2:10" x14ac:dyDescent="0.35">
      <c r="B105">
        <v>75</v>
      </c>
      <c r="C105" s="14">
        <v>186</v>
      </c>
      <c r="D105" s="14">
        <f ca="1">RAND()</f>
        <v>0.31738167358010383</v>
      </c>
      <c r="E105" s="14">
        <v>75</v>
      </c>
      <c r="F105" s="14">
        <v>289</v>
      </c>
      <c r="G105" s="14">
        <f ca="1">RAND()</f>
        <v>0.24850998801721458</v>
      </c>
      <c r="H105" s="14">
        <v>75</v>
      </c>
      <c r="I105" s="14">
        <v>471</v>
      </c>
      <c r="J105" s="14">
        <f ca="1">RAND()</f>
        <v>0.17140446249660668</v>
      </c>
    </row>
    <row r="106" spans="2:10" x14ac:dyDescent="0.35">
      <c r="B106">
        <v>76</v>
      </c>
      <c r="C106" s="14">
        <v>235</v>
      </c>
      <c r="D106" s="14">
        <f ca="1">RAND()</f>
        <v>0.31046802698000975</v>
      </c>
      <c r="E106" s="14">
        <v>76</v>
      </c>
      <c r="F106" s="14">
        <v>229</v>
      </c>
      <c r="G106" s="14">
        <f ca="1">RAND()</f>
        <v>0.35996548157689479</v>
      </c>
      <c r="H106" s="14">
        <v>76</v>
      </c>
      <c r="I106" s="14">
        <v>505</v>
      </c>
      <c r="J106" s="66">
        <f ca="1">RAND()</f>
        <v>0.63731913907075266</v>
      </c>
    </row>
    <row r="107" spans="2:10" x14ac:dyDescent="0.35">
      <c r="B107">
        <v>77</v>
      </c>
      <c r="C107" s="14">
        <v>241</v>
      </c>
      <c r="D107" s="14">
        <f ca="1">RAND()</f>
        <v>2.254200845024712E-2</v>
      </c>
      <c r="E107" s="14">
        <v>77</v>
      </c>
      <c r="F107" s="14">
        <v>371</v>
      </c>
      <c r="G107" s="14">
        <f ca="1">RAND()</f>
        <v>0.43277427375146482</v>
      </c>
      <c r="H107" s="14">
        <v>77</v>
      </c>
      <c r="I107" s="14">
        <v>669</v>
      </c>
      <c r="J107" s="66">
        <f ca="1">RAND()</f>
        <v>0.57774205865978001</v>
      </c>
    </row>
    <row r="108" spans="2:10" x14ac:dyDescent="0.35">
      <c r="B108">
        <v>78</v>
      </c>
      <c r="C108" s="14">
        <v>202</v>
      </c>
      <c r="D108" s="14">
        <f ca="1">RAND()</f>
        <v>0.98461048335995527</v>
      </c>
      <c r="E108" s="14">
        <v>78</v>
      </c>
      <c r="F108" s="14">
        <v>291</v>
      </c>
      <c r="G108" s="14">
        <f ca="1">RAND()</f>
        <v>0.10089343131887107</v>
      </c>
      <c r="H108" s="14">
        <v>78</v>
      </c>
      <c r="I108" s="14">
        <v>663</v>
      </c>
      <c r="J108" s="14">
        <f ca="1">RAND()</f>
        <v>0.12430711224765167</v>
      </c>
    </row>
    <row r="109" spans="2:10" x14ac:dyDescent="0.35">
      <c r="B109">
        <v>79</v>
      </c>
      <c r="C109" s="14">
        <v>248</v>
      </c>
      <c r="D109" s="14">
        <f ca="1">RAND()</f>
        <v>0.49220456540971125</v>
      </c>
      <c r="E109" s="14">
        <v>79</v>
      </c>
      <c r="F109" s="14">
        <v>491</v>
      </c>
      <c r="G109" s="14">
        <f ca="1">RAND()</f>
        <v>0.49767231940993883</v>
      </c>
      <c r="H109" s="14">
        <v>79</v>
      </c>
      <c r="I109" s="14">
        <v>178</v>
      </c>
      <c r="J109" s="14">
        <f ca="1">RAND()</f>
        <v>0.23609125446415102</v>
      </c>
    </row>
    <row r="110" spans="2:10" x14ac:dyDescent="0.35">
      <c r="B110">
        <v>80</v>
      </c>
      <c r="C110" s="66">
        <v>336</v>
      </c>
      <c r="D110" s="66">
        <f ca="1">RAND()</f>
        <v>0.82694379240098914</v>
      </c>
      <c r="E110" s="14">
        <v>80</v>
      </c>
      <c r="F110" s="14">
        <v>157</v>
      </c>
      <c r="G110" s="14">
        <f ca="1">RAND()</f>
        <v>0.44521921713581325</v>
      </c>
      <c r="H110" s="14">
        <v>80</v>
      </c>
      <c r="I110" s="14">
        <v>521</v>
      </c>
      <c r="J110" s="14">
        <f ca="1">RAND()</f>
        <v>0.44086904469043808</v>
      </c>
    </row>
    <row r="111" spans="2:10" x14ac:dyDescent="0.35">
      <c r="B111">
        <v>81</v>
      </c>
      <c r="C111" s="14">
        <v>238</v>
      </c>
      <c r="D111" s="14">
        <f ca="1">RAND()</f>
        <v>0.4091194472143912</v>
      </c>
      <c r="E111" s="14">
        <v>81</v>
      </c>
      <c r="F111" s="14">
        <v>415</v>
      </c>
      <c r="G111" s="14">
        <f ca="1">RAND()</f>
        <v>0.86831946008108862</v>
      </c>
      <c r="H111" s="14">
        <v>81</v>
      </c>
      <c r="I111" s="14">
        <v>434</v>
      </c>
      <c r="J111" s="14">
        <f ca="1">RAND()</f>
        <v>0.27215022949173073</v>
      </c>
    </row>
    <row r="112" spans="2:10" x14ac:dyDescent="0.35">
      <c r="B112">
        <v>82</v>
      </c>
      <c r="C112" s="14">
        <v>252</v>
      </c>
      <c r="D112" s="14">
        <f ca="1">RAND()</f>
        <v>0.29810719753799453</v>
      </c>
      <c r="E112" s="14">
        <v>82</v>
      </c>
      <c r="F112" s="14">
        <v>318</v>
      </c>
      <c r="G112" s="14">
        <f ca="1">RAND()</f>
        <v>0.37550993841430735</v>
      </c>
      <c r="H112" s="14">
        <v>82</v>
      </c>
      <c r="I112" s="14">
        <v>561</v>
      </c>
      <c r="J112" s="66">
        <f ca="1">RAND()</f>
        <v>0.50056700869436832</v>
      </c>
    </row>
    <row r="113" spans="2:10" x14ac:dyDescent="0.35">
      <c r="B113">
        <v>83</v>
      </c>
      <c r="C113" s="14">
        <v>274</v>
      </c>
      <c r="D113" s="14">
        <f ca="1">RAND()</f>
        <v>0.4512823954587184</v>
      </c>
      <c r="E113" s="14">
        <v>83</v>
      </c>
      <c r="F113" s="14">
        <v>242</v>
      </c>
      <c r="G113" s="14">
        <f ca="1">RAND()</f>
        <v>0.2707393590487509</v>
      </c>
      <c r="H113" s="14">
        <v>83</v>
      </c>
      <c r="I113" s="14">
        <v>523</v>
      </c>
      <c r="J113" s="14">
        <f ca="1">RAND()</f>
        <v>0.6547077073248837</v>
      </c>
    </row>
    <row r="114" spans="2:10" x14ac:dyDescent="0.35">
      <c r="B114">
        <v>84</v>
      </c>
      <c r="C114" s="14">
        <v>356</v>
      </c>
      <c r="D114" s="14">
        <f ca="1">RAND()</f>
        <v>0.95206716644495337</v>
      </c>
      <c r="E114" s="14">
        <v>84</v>
      </c>
      <c r="F114" s="14">
        <v>427</v>
      </c>
      <c r="G114" s="14">
        <f ca="1">RAND()</f>
        <v>0.22388804232309123</v>
      </c>
      <c r="H114" s="14">
        <v>84</v>
      </c>
      <c r="I114" s="14">
        <v>523</v>
      </c>
      <c r="J114" s="14">
        <f ca="1">RAND()</f>
        <v>0.67389405821804305</v>
      </c>
    </row>
    <row r="115" spans="2:10" x14ac:dyDescent="0.35">
      <c r="B115">
        <v>85</v>
      </c>
      <c r="C115" s="14">
        <v>322</v>
      </c>
      <c r="D115" s="14">
        <f ca="1">RAND()</f>
        <v>1.604267339727905E-2</v>
      </c>
      <c r="E115" s="14">
        <v>85</v>
      </c>
      <c r="F115" s="14">
        <v>412</v>
      </c>
      <c r="G115" s="14">
        <f ca="1">RAND()</f>
        <v>0.79420093442657402</v>
      </c>
      <c r="H115" s="14">
        <v>85</v>
      </c>
      <c r="I115" s="14">
        <v>549</v>
      </c>
      <c r="J115" s="66">
        <f ca="1">RAND()</f>
        <v>0.53660197914606189</v>
      </c>
    </row>
    <row r="116" spans="2:10" x14ac:dyDescent="0.35">
      <c r="B116">
        <v>86</v>
      </c>
      <c r="C116" s="14">
        <v>321</v>
      </c>
      <c r="D116" s="14">
        <f ca="1">RAND()</f>
        <v>0.62986825293034365</v>
      </c>
      <c r="E116" s="14">
        <v>86</v>
      </c>
      <c r="F116" s="14">
        <v>278</v>
      </c>
      <c r="G116" s="14">
        <f ca="1">RAND()</f>
        <v>0.65397084150899143</v>
      </c>
      <c r="H116" s="14">
        <v>86</v>
      </c>
      <c r="I116" s="14">
        <v>634</v>
      </c>
      <c r="J116" s="14">
        <f ca="1">RAND()</f>
        <v>0.80570262919436308</v>
      </c>
    </row>
    <row r="117" spans="2:10" x14ac:dyDescent="0.35">
      <c r="B117">
        <v>87</v>
      </c>
      <c r="C117" s="66">
        <v>333</v>
      </c>
      <c r="D117" s="66">
        <f ca="1">RAND()</f>
        <v>0.33138800017859416</v>
      </c>
      <c r="E117" s="14">
        <v>87</v>
      </c>
      <c r="F117" s="66">
        <v>482</v>
      </c>
      <c r="G117" s="66">
        <f ca="1">RAND()</f>
        <v>0.81197763598664729</v>
      </c>
      <c r="H117" s="14">
        <v>87</v>
      </c>
      <c r="I117" s="66">
        <v>399</v>
      </c>
      <c r="J117" s="66">
        <f ca="1">RAND()</f>
        <v>0.44056327693899378</v>
      </c>
    </row>
    <row r="118" spans="2:10" x14ac:dyDescent="0.35">
      <c r="B118">
        <v>88</v>
      </c>
      <c r="C118" s="14">
        <v>262</v>
      </c>
      <c r="D118" s="14">
        <f ca="1">RAND()</f>
        <v>0.33208597625104597</v>
      </c>
      <c r="E118" s="14">
        <v>88</v>
      </c>
      <c r="F118" s="14">
        <v>259</v>
      </c>
      <c r="G118" s="14">
        <f ca="1">RAND()</f>
        <v>0.88284698151962315</v>
      </c>
      <c r="H118" s="14">
        <v>88</v>
      </c>
      <c r="I118" s="14">
        <v>215</v>
      </c>
      <c r="J118" s="14">
        <f ca="1">RAND()</f>
        <v>1.2688289621127224E-2</v>
      </c>
    </row>
    <row r="119" spans="2:10" x14ac:dyDescent="0.35">
      <c r="B119">
        <v>89</v>
      </c>
      <c r="C119" s="14">
        <v>210</v>
      </c>
      <c r="D119" s="14">
        <f ca="1">RAND()</f>
        <v>0.85296539395673288</v>
      </c>
      <c r="E119" s="14">
        <v>89</v>
      </c>
      <c r="F119" s="14">
        <v>528</v>
      </c>
      <c r="G119" s="14">
        <f ca="1">RAND()</f>
        <v>0.30891402126246481</v>
      </c>
      <c r="H119" s="14">
        <v>89</v>
      </c>
      <c r="I119" s="14">
        <v>531</v>
      </c>
      <c r="J119" s="14">
        <f ca="1">RAND()</f>
        <v>0.52333132910683111</v>
      </c>
    </row>
    <row r="120" spans="2:10" x14ac:dyDescent="0.35">
      <c r="B120">
        <v>90</v>
      </c>
      <c r="C120" s="14">
        <v>263</v>
      </c>
      <c r="D120" s="14">
        <f ca="1">RAND()</f>
        <v>0.31947044260798119</v>
      </c>
      <c r="E120" s="14">
        <v>90</v>
      </c>
      <c r="F120" s="14">
        <v>345</v>
      </c>
      <c r="G120" s="14">
        <f ca="1">RAND()</f>
        <v>0.21499047800371063</v>
      </c>
      <c r="H120" s="14">
        <v>90</v>
      </c>
      <c r="I120" s="14">
        <v>583</v>
      </c>
      <c r="J120" s="66">
        <f ca="1">RAND()</f>
        <v>0.77758474398600064</v>
      </c>
    </row>
    <row r="121" spans="2:10" x14ac:dyDescent="0.35">
      <c r="B121">
        <v>91</v>
      </c>
      <c r="C121" s="14">
        <v>213</v>
      </c>
      <c r="D121" s="14">
        <f ca="1">RAND()</f>
        <v>1.7807721919292474E-2</v>
      </c>
      <c r="E121" s="14">
        <v>91</v>
      </c>
      <c r="F121" s="14">
        <v>475</v>
      </c>
      <c r="G121" s="14">
        <f ca="1">RAND()</f>
        <v>0.45950752649414961</v>
      </c>
      <c r="H121" s="14">
        <v>91</v>
      </c>
      <c r="I121" s="66">
        <v>647</v>
      </c>
      <c r="J121" s="66">
        <f ca="1">RAND()</f>
        <v>0.31120708276153286</v>
      </c>
    </row>
    <row r="122" spans="2:10" x14ac:dyDescent="0.35">
      <c r="B122">
        <v>92</v>
      </c>
      <c r="C122" s="14">
        <v>249</v>
      </c>
      <c r="D122" s="14">
        <f ca="1">RAND()</f>
        <v>0.29933394409074865</v>
      </c>
      <c r="E122" s="14">
        <v>92</v>
      </c>
      <c r="F122" s="14">
        <v>394</v>
      </c>
      <c r="G122" s="14">
        <f ca="1">RAND()</f>
        <v>0.46017063716970485</v>
      </c>
      <c r="H122" s="14">
        <v>92</v>
      </c>
      <c r="I122" s="14">
        <v>342</v>
      </c>
      <c r="J122" s="14">
        <f ca="1">RAND()</f>
        <v>0.96553548635046549</v>
      </c>
    </row>
    <row r="123" spans="2:10" x14ac:dyDescent="0.35">
      <c r="B123">
        <v>93</v>
      </c>
      <c r="C123" s="14">
        <v>374</v>
      </c>
      <c r="D123" s="14">
        <f ca="1">RAND()</f>
        <v>0.55980342890949752</v>
      </c>
      <c r="E123" s="14">
        <v>93</v>
      </c>
      <c r="F123" s="14">
        <v>471</v>
      </c>
      <c r="G123" s="14">
        <f ca="1">RAND()</f>
        <v>0.25944531047246888</v>
      </c>
      <c r="H123" s="14">
        <v>93</v>
      </c>
      <c r="I123" s="66">
        <v>616</v>
      </c>
      <c r="J123" s="66">
        <f ca="1">RAND()</f>
        <v>0.61958164248544623</v>
      </c>
    </row>
    <row r="124" spans="2:10" x14ac:dyDescent="0.35">
      <c r="B124">
        <v>94</v>
      </c>
      <c r="C124" s="14">
        <v>216</v>
      </c>
      <c r="D124" s="14">
        <f ca="1">RAND()</f>
        <v>0.37993607326346102</v>
      </c>
      <c r="E124" s="14">
        <v>94</v>
      </c>
      <c r="F124" s="14">
        <v>309</v>
      </c>
      <c r="G124" s="14">
        <f ca="1">RAND()</f>
        <v>0.48118103173396787</v>
      </c>
      <c r="H124" s="14">
        <v>94</v>
      </c>
      <c r="I124" s="14">
        <v>539</v>
      </c>
      <c r="J124" s="14">
        <f ca="1">RAND()</f>
        <v>0.33268183919750638</v>
      </c>
    </row>
    <row r="125" spans="2:10" x14ac:dyDescent="0.35">
      <c r="B125">
        <v>95</v>
      </c>
      <c r="C125" s="14">
        <v>201</v>
      </c>
      <c r="D125" s="14">
        <f ca="1">RAND()</f>
        <v>0.74949495699617164</v>
      </c>
      <c r="E125" s="14">
        <v>95</v>
      </c>
      <c r="F125" s="14">
        <v>386</v>
      </c>
      <c r="G125" s="14">
        <f ca="1">RAND()</f>
        <v>0.62996333373718016</v>
      </c>
      <c r="H125" s="14">
        <v>95</v>
      </c>
      <c r="I125" s="14">
        <v>656</v>
      </c>
      <c r="J125" s="14">
        <f ca="1">RAND()</f>
        <v>0.67987157815453636</v>
      </c>
    </row>
    <row r="126" spans="2:10" x14ac:dyDescent="0.35">
      <c r="B126">
        <v>96</v>
      </c>
      <c r="C126" s="14">
        <v>287</v>
      </c>
      <c r="D126" s="14">
        <f ca="1">RAND()</f>
        <v>0.52987922540924759</v>
      </c>
      <c r="E126" s="14">
        <v>96</v>
      </c>
      <c r="F126" s="14">
        <v>422</v>
      </c>
      <c r="G126" s="14">
        <f ca="1">RAND()</f>
        <v>0.2955169903044057</v>
      </c>
      <c r="H126" s="14">
        <v>96</v>
      </c>
      <c r="I126" s="14">
        <v>774</v>
      </c>
      <c r="J126" s="14">
        <f ca="1">RAND()</f>
        <v>0.87901068325715803</v>
      </c>
    </row>
    <row r="127" spans="2:10" x14ac:dyDescent="0.35">
      <c r="B127">
        <v>97</v>
      </c>
      <c r="C127" s="14">
        <v>181</v>
      </c>
      <c r="D127" s="14">
        <f ca="1">RAND()</f>
        <v>0.13424672124484505</v>
      </c>
      <c r="E127" s="14">
        <v>97</v>
      </c>
      <c r="F127" s="14">
        <v>308</v>
      </c>
      <c r="G127" s="14">
        <f ca="1">RAND()</f>
        <v>0.75694063880060192</v>
      </c>
      <c r="H127" s="14">
        <v>97</v>
      </c>
      <c r="I127" s="14">
        <v>545</v>
      </c>
      <c r="J127" s="14">
        <f ca="1">RAND()</f>
        <v>5.9419637754618226E-2</v>
      </c>
    </row>
    <row r="128" spans="2:10" x14ac:dyDescent="0.35">
      <c r="B128">
        <v>98</v>
      </c>
      <c r="C128" s="14">
        <v>163</v>
      </c>
      <c r="D128" s="14">
        <f ca="1">RAND()</f>
        <v>0.64971927308106792</v>
      </c>
      <c r="E128" s="14">
        <v>98</v>
      </c>
      <c r="F128" s="14">
        <v>437</v>
      </c>
      <c r="G128" s="14">
        <f ca="1">RAND()</f>
        <v>0.78331887407445999</v>
      </c>
      <c r="H128" s="14">
        <v>98</v>
      </c>
      <c r="I128" s="14">
        <v>557</v>
      </c>
      <c r="J128" s="14">
        <f ca="1">RAND()</f>
        <v>0.84790387044559257</v>
      </c>
    </row>
    <row r="129" spans="2:10" x14ac:dyDescent="0.35">
      <c r="B129">
        <v>99</v>
      </c>
      <c r="C129" s="14">
        <v>256</v>
      </c>
      <c r="D129" s="14">
        <f ca="1">RAND()</f>
        <v>0.76976564967770822</v>
      </c>
      <c r="E129" s="14">
        <v>99</v>
      </c>
      <c r="F129" s="14">
        <v>333</v>
      </c>
      <c r="G129" s="14">
        <f ca="1">RAND()</f>
        <v>0.49661303407188995</v>
      </c>
      <c r="H129" s="14">
        <v>99</v>
      </c>
      <c r="I129" s="14">
        <v>549</v>
      </c>
      <c r="J129" s="66">
        <f ca="1">RAND()</f>
        <v>0.52378404038313864</v>
      </c>
    </row>
    <row r="130" spans="2:10" x14ac:dyDescent="0.35">
      <c r="B130">
        <v>100</v>
      </c>
      <c r="C130" s="14">
        <v>251</v>
      </c>
      <c r="D130" s="14">
        <f ca="1">RAND()</f>
        <v>0.91378088527112666</v>
      </c>
      <c r="E130" s="14">
        <v>100</v>
      </c>
      <c r="F130" s="14">
        <v>344</v>
      </c>
      <c r="G130" s="14">
        <f ca="1">RAND()</f>
        <v>0.60794425411064446</v>
      </c>
      <c r="H130" s="14">
        <v>100</v>
      </c>
      <c r="I130" s="14">
        <v>568</v>
      </c>
      <c r="J130" s="14">
        <f ca="1">RAND()</f>
        <v>2.8189855936562536E-2</v>
      </c>
    </row>
    <row r="131" spans="2:10" x14ac:dyDescent="0.35">
      <c r="B131">
        <v>101</v>
      </c>
      <c r="C131" s="14">
        <v>237</v>
      </c>
      <c r="D131" s="14">
        <f ca="1">RAND()</f>
        <v>0.98932421814515414</v>
      </c>
      <c r="E131" s="14">
        <v>101</v>
      </c>
      <c r="F131" s="14">
        <v>381</v>
      </c>
      <c r="G131" s="14">
        <f ca="1">RAND()</f>
        <v>0.24187467157577625</v>
      </c>
      <c r="H131" s="14">
        <v>101</v>
      </c>
      <c r="I131" s="14">
        <v>446</v>
      </c>
      <c r="J131" s="14">
        <f ca="1">RAND()</f>
        <v>0.46945983942056646</v>
      </c>
    </row>
    <row r="132" spans="2:10" x14ac:dyDescent="0.35">
      <c r="B132">
        <v>102</v>
      </c>
      <c r="C132" s="14">
        <v>262</v>
      </c>
      <c r="D132" s="14">
        <f ca="1">RAND()</f>
        <v>0.62852734198246907</v>
      </c>
      <c r="E132" s="14">
        <v>102</v>
      </c>
      <c r="F132" s="14">
        <v>465</v>
      </c>
      <c r="G132" s="14">
        <f ca="1">RAND()</f>
        <v>0.12012278722726111</v>
      </c>
      <c r="H132" s="14">
        <v>102</v>
      </c>
      <c r="I132" s="14">
        <v>602</v>
      </c>
      <c r="J132" s="66">
        <f ca="1">RAND()</f>
        <v>0.53672636346795344</v>
      </c>
    </row>
    <row r="133" spans="2:10" x14ac:dyDescent="0.35">
      <c r="B133">
        <v>103</v>
      </c>
      <c r="C133" s="14">
        <v>213</v>
      </c>
      <c r="D133" s="14">
        <f ca="1">RAND()</f>
        <v>0.71813241814317141</v>
      </c>
      <c r="E133" s="14">
        <v>103</v>
      </c>
      <c r="F133" s="14">
        <v>354</v>
      </c>
      <c r="G133" s="14">
        <f ca="1">RAND()</f>
        <v>0.58195910317148747</v>
      </c>
      <c r="H133" s="14">
        <v>103</v>
      </c>
      <c r="I133" s="14">
        <v>408</v>
      </c>
      <c r="J133" s="14">
        <f ca="1">RAND()</f>
        <v>0.66321854026543736</v>
      </c>
    </row>
    <row r="134" spans="2:10" x14ac:dyDescent="0.35">
      <c r="B134">
        <v>104</v>
      </c>
      <c r="C134" s="14">
        <v>355</v>
      </c>
      <c r="D134" s="14">
        <f ca="1">RAND()</f>
        <v>0.83206366591044634</v>
      </c>
      <c r="E134" s="14">
        <v>104</v>
      </c>
      <c r="F134" s="14">
        <v>283</v>
      </c>
      <c r="G134" s="14">
        <f ca="1">RAND()</f>
        <v>0.41541079072332643</v>
      </c>
      <c r="H134" s="14">
        <v>104</v>
      </c>
      <c r="I134" s="14">
        <v>632</v>
      </c>
      <c r="J134" s="14">
        <f ca="1">RAND()</f>
        <v>0.97781404730595289</v>
      </c>
    </row>
    <row r="135" spans="2:10" x14ac:dyDescent="0.35">
      <c r="B135">
        <v>105</v>
      </c>
      <c r="C135" s="14">
        <v>289</v>
      </c>
      <c r="D135" s="14">
        <f ca="1">RAND()</f>
        <v>5.279800872716911E-2</v>
      </c>
      <c r="E135" s="14">
        <v>105</v>
      </c>
      <c r="F135" s="14">
        <v>334</v>
      </c>
      <c r="G135" s="14">
        <f ca="1">RAND()</f>
        <v>0.44516169861809241</v>
      </c>
      <c r="H135" s="14">
        <v>105</v>
      </c>
      <c r="I135" s="14">
        <v>411</v>
      </c>
      <c r="J135" s="14">
        <f ca="1">RAND()</f>
        <v>0.8067864970727977</v>
      </c>
    </row>
    <row r="136" spans="2:10" x14ac:dyDescent="0.35">
      <c r="B136">
        <v>106</v>
      </c>
      <c r="C136" s="14">
        <v>318</v>
      </c>
      <c r="D136" s="14">
        <f ca="1">RAND()</f>
        <v>0.27429818667759343</v>
      </c>
      <c r="E136" s="14">
        <v>106</v>
      </c>
      <c r="F136" s="14">
        <v>278</v>
      </c>
      <c r="G136" s="14">
        <f ca="1">RAND()</f>
        <v>5.7368054597348173E-2</v>
      </c>
      <c r="H136" s="14">
        <v>106</v>
      </c>
      <c r="I136" s="14">
        <v>503</v>
      </c>
      <c r="J136" s="14">
        <f ca="1">RAND()</f>
        <v>0.55255311276224972</v>
      </c>
    </row>
    <row r="137" spans="2:10" x14ac:dyDescent="0.35">
      <c r="B137">
        <v>107</v>
      </c>
      <c r="C137" s="14">
        <v>156</v>
      </c>
      <c r="D137" s="14">
        <f ca="1">RAND()</f>
        <v>0.75378139854921133</v>
      </c>
      <c r="E137" s="14">
        <v>107</v>
      </c>
      <c r="F137" s="14">
        <v>406</v>
      </c>
      <c r="G137" s="14">
        <f ca="1">RAND()</f>
        <v>0.72030691588710183</v>
      </c>
      <c r="H137" s="14">
        <v>107</v>
      </c>
      <c r="I137" s="14">
        <v>565</v>
      </c>
      <c r="J137" s="14">
        <f ca="1">RAND()</f>
        <v>0.15226571160475633</v>
      </c>
    </row>
    <row r="138" spans="2:10" x14ac:dyDescent="0.35">
      <c r="B138">
        <v>108</v>
      </c>
      <c r="C138" s="14">
        <v>271</v>
      </c>
      <c r="D138" s="14">
        <f ca="1">RAND()</f>
        <v>0.55054813659723301</v>
      </c>
      <c r="E138" s="14">
        <v>108</v>
      </c>
      <c r="F138" s="14">
        <v>336</v>
      </c>
      <c r="G138" s="14">
        <f ca="1">RAND()</f>
        <v>0.44104996301415944</v>
      </c>
      <c r="H138" s="14">
        <v>108</v>
      </c>
      <c r="I138" s="66">
        <v>669</v>
      </c>
      <c r="J138" s="66">
        <f ca="1">RAND()</f>
        <v>0.38221177261265549</v>
      </c>
    </row>
    <row r="139" spans="2:10" x14ac:dyDescent="0.35">
      <c r="B139">
        <v>109</v>
      </c>
      <c r="C139" s="14">
        <v>192</v>
      </c>
      <c r="D139" s="14">
        <f ca="1">RAND()</f>
        <v>0.92481673834188705</v>
      </c>
      <c r="E139" s="14">
        <v>109</v>
      </c>
      <c r="F139" s="14">
        <v>402</v>
      </c>
      <c r="G139" s="14">
        <f ca="1">RAND()</f>
        <v>0.72314178126883988</v>
      </c>
      <c r="H139" s="14">
        <v>109</v>
      </c>
      <c r="I139" s="14">
        <v>480</v>
      </c>
      <c r="J139" s="14">
        <f ca="1">RAND()</f>
        <v>0.17923374299947348</v>
      </c>
    </row>
    <row r="140" spans="2:10" x14ac:dyDescent="0.35">
      <c r="B140">
        <v>110</v>
      </c>
      <c r="C140" s="14">
        <v>268</v>
      </c>
      <c r="D140" s="14">
        <f ca="1">RAND()</f>
        <v>0.68878510666110815</v>
      </c>
      <c r="E140" s="14">
        <v>110</v>
      </c>
      <c r="F140" s="14">
        <v>493</v>
      </c>
      <c r="G140" s="14">
        <f ca="1">RAND()</f>
        <v>0.91138959396483743</v>
      </c>
      <c r="H140" s="14">
        <v>110</v>
      </c>
      <c r="I140" s="14">
        <v>780</v>
      </c>
      <c r="J140" s="14">
        <f ca="1">RAND()</f>
        <v>0.12393541515869755</v>
      </c>
    </row>
    <row r="141" spans="2:10" x14ac:dyDescent="0.35">
      <c r="B141">
        <v>111</v>
      </c>
      <c r="C141" s="14">
        <v>223</v>
      </c>
      <c r="D141" s="14">
        <f ca="1">RAND()</f>
        <v>0.33007859019899566</v>
      </c>
      <c r="E141" s="14">
        <v>111</v>
      </c>
      <c r="F141" s="66">
        <v>397</v>
      </c>
      <c r="G141" s="66">
        <f ca="1">RAND()</f>
        <v>0.56736318594730162</v>
      </c>
      <c r="H141" s="14">
        <v>111</v>
      </c>
      <c r="I141" s="14">
        <v>684</v>
      </c>
      <c r="J141" s="66">
        <f ca="1">RAND()</f>
        <v>0.58209107537134575</v>
      </c>
    </row>
    <row r="142" spans="2:10" x14ac:dyDescent="0.35">
      <c r="B142">
        <v>112</v>
      </c>
      <c r="C142" s="14">
        <v>208</v>
      </c>
      <c r="D142" s="14">
        <f ca="1">RAND()</f>
        <v>0.2246873272626807</v>
      </c>
      <c r="E142" s="14">
        <v>112</v>
      </c>
      <c r="F142" s="14">
        <v>405</v>
      </c>
      <c r="G142" s="14">
        <f ca="1">RAND()</f>
        <v>1.4937273988211208E-2</v>
      </c>
      <c r="H142" s="14">
        <v>112</v>
      </c>
      <c r="I142" s="14">
        <v>518</v>
      </c>
      <c r="J142" s="14">
        <f ca="1">RAND()</f>
        <v>0.70087434766966883</v>
      </c>
    </row>
    <row r="143" spans="2:10" x14ac:dyDescent="0.35">
      <c r="B143">
        <v>113</v>
      </c>
      <c r="C143" s="14">
        <v>208</v>
      </c>
      <c r="D143" s="14">
        <f ca="1">RAND()</f>
        <v>0.47544294901888751</v>
      </c>
      <c r="E143" s="14">
        <v>113</v>
      </c>
      <c r="F143" s="14">
        <v>498</v>
      </c>
      <c r="G143" s="14">
        <f ca="1">RAND()</f>
        <v>0.2691066357943116</v>
      </c>
      <c r="H143" s="14">
        <v>113</v>
      </c>
      <c r="I143" s="14">
        <v>526</v>
      </c>
      <c r="J143" s="14">
        <f ca="1">RAND()</f>
        <v>0.11307137428982506</v>
      </c>
    </row>
    <row r="144" spans="2:10" x14ac:dyDescent="0.35">
      <c r="B144">
        <v>114</v>
      </c>
      <c r="C144" s="14">
        <v>223</v>
      </c>
      <c r="D144" s="14">
        <f ca="1">RAND()</f>
        <v>0.9387484708671946</v>
      </c>
      <c r="E144" s="14">
        <v>114</v>
      </c>
      <c r="F144" s="14">
        <v>283</v>
      </c>
      <c r="G144" s="14">
        <f ca="1">RAND()</f>
        <v>0.80626271006653827</v>
      </c>
      <c r="H144" s="14">
        <v>114</v>
      </c>
      <c r="I144" s="14">
        <v>680</v>
      </c>
      <c r="J144" s="14">
        <f ca="1">RAND()</f>
        <v>0.4808199388214458</v>
      </c>
    </row>
    <row r="145" spans="2:10" x14ac:dyDescent="0.35">
      <c r="B145">
        <v>115</v>
      </c>
      <c r="C145" s="14">
        <v>257</v>
      </c>
      <c r="D145" s="14">
        <f ca="1">RAND()</f>
        <v>0.94863805617448793</v>
      </c>
      <c r="E145" s="14">
        <v>115</v>
      </c>
      <c r="F145" s="14">
        <v>372</v>
      </c>
      <c r="G145" s="14">
        <f ca="1">RAND()</f>
        <v>0.44126360634089756</v>
      </c>
      <c r="H145" s="14">
        <v>115</v>
      </c>
      <c r="I145" s="14">
        <v>478</v>
      </c>
      <c r="J145" s="14">
        <f ca="1">RAND()</f>
        <v>0.53525695543168239</v>
      </c>
    </row>
    <row r="146" spans="2:10" x14ac:dyDescent="0.35">
      <c r="B146">
        <v>116</v>
      </c>
      <c r="C146" s="14">
        <v>175</v>
      </c>
      <c r="D146" s="14">
        <f ca="1">RAND()</f>
        <v>0.17991584331865518</v>
      </c>
      <c r="E146" s="14">
        <v>116</v>
      </c>
      <c r="F146" s="14">
        <v>283</v>
      </c>
      <c r="G146" s="14">
        <f ca="1">RAND()</f>
        <v>0.39821651748128217</v>
      </c>
      <c r="H146" s="14">
        <v>116</v>
      </c>
      <c r="I146" s="14">
        <v>723</v>
      </c>
      <c r="J146" s="14">
        <f ca="1">RAND()</f>
        <v>0.31490387412441956</v>
      </c>
    </row>
    <row r="147" spans="2:10" x14ac:dyDescent="0.35">
      <c r="B147">
        <v>117</v>
      </c>
      <c r="C147" s="14">
        <v>226</v>
      </c>
      <c r="D147" s="14">
        <f ca="1">RAND()</f>
        <v>0.29807559428803709</v>
      </c>
      <c r="E147" s="14">
        <v>117</v>
      </c>
      <c r="F147" s="14">
        <v>372</v>
      </c>
      <c r="G147" s="14">
        <f ca="1">RAND()</f>
        <v>0.67335442575525073</v>
      </c>
      <c r="H147" s="14">
        <v>117</v>
      </c>
      <c r="I147" s="66">
        <v>260</v>
      </c>
      <c r="J147" s="66">
        <f ca="1">RAND()</f>
        <v>0.99861916975363374</v>
      </c>
    </row>
    <row r="148" spans="2:10" x14ac:dyDescent="0.35">
      <c r="B148">
        <v>118</v>
      </c>
      <c r="C148" s="66">
        <v>296</v>
      </c>
      <c r="D148" s="66">
        <f ca="1">RAND()</f>
        <v>0.28315779333271363</v>
      </c>
      <c r="E148" s="14">
        <v>118</v>
      </c>
      <c r="F148" s="14">
        <v>215</v>
      </c>
      <c r="G148" s="14">
        <f ca="1">RAND()</f>
        <v>0.42856620877556839</v>
      </c>
      <c r="H148" s="14">
        <v>118</v>
      </c>
      <c r="I148" s="14">
        <v>563</v>
      </c>
      <c r="J148" s="66">
        <f ca="1">RAND()</f>
        <v>0.16859432504738081</v>
      </c>
    </row>
    <row r="149" spans="2:10" x14ac:dyDescent="0.35">
      <c r="B149">
        <v>119</v>
      </c>
      <c r="C149" s="14">
        <v>256</v>
      </c>
      <c r="D149" s="14">
        <f ca="1">RAND()</f>
        <v>0.47458917483951379</v>
      </c>
      <c r="E149" s="14">
        <v>119</v>
      </c>
      <c r="F149" s="14">
        <v>420</v>
      </c>
      <c r="G149" s="14">
        <f ca="1">RAND()</f>
        <v>0.51886808583220245</v>
      </c>
      <c r="H149" s="14">
        <v>119</v>
      </c>
      <c r="I149" s="14">
        <v>508</v>
      </c>
      <c r="J149" s="14">
        <f ca="1">RAND()</f>
        <v>0.30262940040536324</v>
      </c>
    </row>
    <row r="150" spans="2:10" x14ac:dyDescent="0.35">
      <c r="B150">
        <v>120</v>
      </c>
      <c r="C150" s="14">
        <v>208</v>
      </c>
      <c r="D150" s="14">
        <f ca="1">RAND()</f>
        <v>0.50431226368822801</v>
      </c>
      <c r="E150" s="14">
        <v>120</v>
      </c>
      <c r="F150" s="14">
        <v>311</v>
      </c>
      <c r="G150" s="14">
        <f ca="1">RAND()</f>
        <v>0.89719716066263222</v>
      </c>
      <c r="H150" s="14">
        <v>120</v>
      </c>
      <c r="I150" s="14">
        <v>515</v>
      </c>
      <c r="J150" s="14">
        <f ca="1">RAND()</f>
        <v>0.97868118321532804</v>
      </c>
    </row>
    <row r="151" spans="2:10" x14ac:dyDescent="0.35">
      <c r="B151">
        <v>121</v>
      </c>
      <c r="C151" s="14">
        <v>224</v>
      </c>
      <c r="D151" s="14">
        <f ca="1">RAND()</f>
        <v>0.77276803835931573</v>
      </c>
      <c r="E151" s="14">
        <v>121</v>
      </c>
      <c r="F151" s="14">
        <v>604</v>
      </c>
      <c r="G151" s="14">
        <f ca="1">RAND()</f>
        <v>0.28332067913026449</v>
      </c>
      <c r="H151" s="14">
        <v>121</v>
      </c>
      <c r="I151" s="14">
        <v>660</v>
      </c>
      <c r="J151" s="14">
        <f ca="1">RAND()</f>
        <v>0.59423754659805816</v>
      </c>
    </row>
    <row r="152" spans="2:10" x14ac:dyDescent="0.35">
      <c r="B152">
        <v>122</v>
      </c>
      <c r="C152" s="14">
        <v>215</v>
      </c>
      <c r="D152" s="14">
        <f ca="1">RAND()</f>
        <v>0.46165239226913468</v>
      </c>
      <c r="E152" s="14">
        <v>122</v>
      </c>
      <c r="F152" s="14">
        <v>230</v>
      </c>
      <c r="G152" s="14">
        <f ca="1">RAND()</f>
        <v>0.99334178804054762</v>
      </c>
      <c r="H152" s="14">
        <v>122</v>
      </c>
      <c r="I152" s="14">
        <v>362</v>
      </c>
      <c r="J152" s="14">
        <f ca="1">RAND()</f>
        <v>0.63334107705298348</v>
      </c>
    </row>
    <row r="153" spans="2:10" x14ac:dyDescent="0.35">
      <c r="B153">
        <v>123</v>
      </c>
      <c r="C153" s="14">
        <v>354</v>
      </c>
      <c r="D153" s="14">
        <f ca="1">RAND()</f>
        <v>5.0741480492523028E-2</v>
      </c>
      <c r="E153" s="14">
        <v>123</v>
      </c>
      <c r="F153" s="14">
        <v>311</v>
      </c>
      <c r="G153" s="14">
        <f ca="1">RAND()</f>
        <v>0.72586768144123914</v>
      </c>
      <c r="H153" s="14">
        <v>123</v>
      </c>
      <c r="I153" s="14">
        <v>639</v>
      </c>
      <c r="J153" s="14">
        <f ca="1">RAND()</f>
        <v>0.28556994030900062</v>
      </c>
    </row>
    <row r="154" spans="2:10" x14ac:dyDescent="0.35">
      <c r="B154">
        <v>124</v>
      </c>
      <c r="C154" s="14">
        <v>253</v>
      </c>
      <c r="D154" s="14">
        <f ca="1">RAND()</f>
        <v>0.74299905042314041</v>
      </c>
      <c r="E154" s="14">
        <v>124</v>
      </c>
      <c r="F154" s="14">
        <v>355</v>
      </c>
      <c r="G154" s="14">
        <f ca="1">RAND()</f>
        <v>0.58512928174002687</v>
      </c>
      <c r="H154" s="14">
        <v>124</v>
      </c>
      <c r="I154" s="14">
        <v>624</v>
      </c>
      <c r="J154" s="66">
        <f ca="1">RAND()</f>
        <v>0.53695209300751678</v>
      </c>
    </row>
    <row r="155" spans="2:10" x14ac:dyDescent="0.35">
      <c r="B155">
        <v>125</v>
      </c>
      <c r="C155" s="14">
        <v>165</v>
      </c>
      <c r="D155" s="14">
        <f ca="1">RAND()</f>
        <v>0.69618153376763559</v>
      </c>
      <c r="E155" s="14">
        <v>125</v>
      </c>
      <c r="F155" s="14">
        <v>374</v>
      </c>
      <c r="G155" s="14">
        <f ca="1">RAND()</f>
        <v>0.91769211264939454</v>
      </c>
      <c r="H155" s="14">
        <v>125</v>
      </c>
      <c r="I155" s="14">
        <v>602</v>
      </c>
      <c r="J155" s="66">
        <f ca="1">RAND()</f>
        <v>0.57367564660336934</v>
      </c>
    </row>
    <row r="156" spans="2:10" x14ac:dyDescent="0.35">
      <c r="B156">
        <v>126</v>
      </c>
      <c r="C156" s="14">
        <v>299</v>
      </c>
      <c r="D156" s="14">
        <f ca="1">RAND()</f>
        <v>4.1355629735926325E-2</v>
      </c>
      <c r="E156" s="14">
        <v>126</v>
      </c>
      <c r="F156" s="14">
        <v>332</v>
      </c>
      <c r="G156" s="14">
        <f ca="1">RAND()</f>
        <v>0.12108587508134572</v>
      </c>
      <c r="H156" s="14">
        <v>126</v>
      </c>
      <c r="I156" s="14">
        <v>693</v>
      </c>
      <c r="J156" s="66">
        <f ca="1">RAND()</f>
        <v>0.56940215766381741</v>
      </c>
    </row>
    <row r="157" spans="2:10" x14ac:dyDescent="0.35">
      <c r="B157">
        <v>127</v>
      </c>
      <c r="C157" s="14">
        <v>222</v>
      </c>
      <c r="D157" s="14">
        <f ca="1">RAND()</f>
        <v>0.19310860447032829</v>
      </c>
      <c r="E157" s="14">
        <v>127</v>
      </c>
      <c r="F157" s="66">
        <v>341</v>
      </c>
      <c r="G157" s="66">
        <f ca="1">RAND()</f>
        <v>0.47171564720250159</v>
      </c>
      <c r="H157" s="14">
        <v>127</v>
      </c>
      <c r="I157" s="14">
        <v>382</v>
      </c>
      <c r="J157" s="14">
        <f ca="1">RAND()</f>
        <v>0.80978995648570529</v>
      </c>
    </row>
    <row r="158" spans="2:10" x14ac:dyDescent="0.35">
      <c r="B158">
        <v>128</v>
      </c>
      <c r="C158" s="14">
        <v>141</v>
      </c>
      <c r="D158" s="14">
        <f ca="1">RAND()</f>
        <v>0.43320403545671049</v>
      </c>
      <c r="E158" s="14">
        <v>128</v>
      </c>
      <c r="F158" s="14">
        <v>329</v>
      </c>
      <c r="G158" s="14">
        <f ca="1">RAND()</f>
        <v>0.44833030245875871</v>
      </c>
      <c r="H158" s="14">
        <v>128</v>
      </c>
      <c r="I158" s="14">
        <v>473</v>
      </c>
      <c r="J158" s="66">
        <f ca="1">RAND()</f>
        <v>0.1327922632236247</v>
      </c>
    </row>
    <row r="159" spans="2:10" x14ac:dyDescent="0.35">
      <c r="B159">
        <v>129</v>
      </c>
      <c r="C159" s="14">
        <v>211</v>
      </c>
      <c r="D159" s="14">
        <f ca="1">RAND()</f>
        <v>0.45834973923367506</v>
      </c>
      <c r="E159" s="14">
        <v>129</v>
      </c>
      <c r="F159" s="14">
        <v>443</v>
      </c>
      <c r="G159" s="14">
        <f ca="1">RAND()</f>
        <v>0.89746971321494162</v>
      </c>
      <c r="H159" s="14">
        <v>129</v>
      </c>
      <c r="I159" s="14">
        <v>638</v>
      </c>
      <c r="J159" s="14">
        <f ca="1">RAND()</f>
        <v>0.85682249626169182</v>
      </c>
    </row>
    <row r="160" spans="2:10" x14ac:dyDescent="0.35">
      <c r="B160">
        <v>130</v>
      </c>
      <c r="C160" s="14">
        <v>172</v>
      </c>
      <c r="D160" s="14">
        <f ca="1">RAND()</f>
        <v>0.99638459620209086</v>
      </c>
      <c r="E160" s="14">
        <v>130</v>
      </c>
      <c r="F160" s="14">
        <v>424</v>
      </c>
      <c r="G160" s="14">
        <f ca="1">RAND()</f>
        <v>0.3870728209135661</v>
      </c>
      <c r="H160" s="14">
        <v>130</v>
      </c>
      <c r="I160" s="14">
        <v>618</v>
      </c>
      <c r="J160" s="14">
        <f ca="1">RAND()</f>
        <v>0.99364584723019533</v>
      </c>
    </row>
    <row r="161" spans="2:10" x14ac:dyDescent="0.35">
      <c r="B161">
        <v>131</v>
      </c>
      <c r="C161" s="14">
        <v>247</v>
      </c>
      <c r="D161" s="14">
        <f ca="1">RAND()</f>
        <v>0.46682396722103792</v>
      </c>
      <c r="E161" s="14">
        <v>131</v>
      </c>
      <c r="F161" s="14">
        <v>264</v>
      </c>
      <c r="G161" s="14">
        <f ca="1">RAND()</f>
        <v>0.245675789447513</v>
      </c>
      <c r="H161" s="14">
        <v>131</v>
      </c>
      <c r="I161" s="14">
        <v>569</v>
      </c>
      <c r="J161" s="14">
        <f ca="1">RAND()</f>
        <v>0.57735241091559519</v>
      </c>
    </row>
    <row r="162" spans="2:10" x14ac:dyDescent="0.35">
      <c r="B162">
        <v>132</v>
      </c>
      <c r="C162" s="14">
        <v>308</v>
      </c>
      <c r="D162" s="14">
        <f ca="1">RAND()</f>
        <v>0.45977652540657288</v>
      </c>
      <c r="E162" s="14">
        <v>132</v>
      </c>
      <c r="F162" s="14">
        <v>253</v>
      </c>
      <c r="G162" s="14">
        <f ca="1">RAND()</f>
        <v>0.44010456708439205</v>
      </c>
      <c r="H162" s="14">
        <v>132</v>
      </c>
      <c r="I162" s="14">
        <v>536</v>
      </c>
      <c r="J162" s="66">
        <f ca="1">RAND()</f>
        <v>0.65310319078264212</v>
      </c>
    </row>
    <row r="163" spans="2:10" x14ac:dyDescent="0.35">
      <c r="B163">
        <v>133</v>
      </c>
      <c r="C163" s="66">
        <v>249</v>
      </c>
      <c r="D163" s="66">
        <f ca="1">RAND()</f>
        <v>7.9918365978631445E-2</v>
      </c>
      <c r="E163" s="14">
        <v>133</v>
      </c>
      <c r="F163" s="14">
        <v>345</v>
      </c>
      <c r="G163" s="14">
        <f ca="1">RAND()</f>
        <v>0.22135728715906555</v>
      </c>
      <c r="H163" s="14">
        <v>133</v>
      </c>
      <c r="I163" s="14">
        <v>601</v>
      </c>
      <c r="J163" s="14">
        <f ca="1">RAND()</f>
        <v>0.46417740537061136</v>
      </c>
    </row>
    <row r="164" spans="2:10" x14ac:dyDescent="0.35">
      <c r="B164">
        <v>134</v>
      </c>
      <c r="C164" s="14">
        <v>319</v>
      </c>
      <c r="D164" s="14">
        <f ca="1">RAND()</f>
        <v>0.63319919760908594</v>
      </c>
      <c r="E164" s="14">
        <v>134</v>
      </c>
      <c r="F164" s="14">
        <v>498</v>
      </c>
      <c r="G164" s="14">
        <f ca="1">RAND()</f>
        <v>0.33874269790896461</v>
      </c>
      <c r="H164" s="14">
        <v>134</v>
      </c>
      <c r="I164" s="14">
        <v>506</v>
      </c>
      <c r="J164" s="14">
        <f ca="1">RAND()</f>
        <v>0.53326555896388206</v>
      </c>
    </row>
    <row r="165" spans="2:10" x14ac:dyDescent="0.35">
      <c r="B165">
        <v>135</v>
      </c>
      <c r="C165" s="14">
        <v>277</v>
      </c>
      <c r="D165" s="14">
        <f ca="1">RAND()</f>
        <v>0.19149781526599707</v>
      </c>
      <c r="E165" s="14">
        <v>135</v>
      </c>
      <c r="F165" s="14">
        <v>298</v>
      </c>
      <c r="G165" s="14">
        <f ca="1">RAND()</f>
        <v>0.22683266318889816</v>
      </c>
      <c r="H165" s="14">
        <v>135</v>
      </c>
      <c r="I165" s="66">
        <v>603</v>
      </c>
      <c r="J165" s="66">
        <f ca="1">RAND()</f>
        <v>0.78827258709309467</v>
      </c>
    </row>
    <row r="166" spans="2:10" x14ac:dyDescent="0.35">
      <c r="B166">
        <v>136</v>
      </c>
      <c r="C166" s="14">
        <v>362</v>
      </c>
      <c r="D166" s="14">
        <f ca="1">RAND()</f>
        <v>0.60077389475735909</v>
      </c>
      <c r="E166" s="14">
        <v>136</v>
      </c>
      <c r="F166" s="66">
        <v>310</v>
      </c>
      <c r="G166" s="66">
        <f ca="1">RAND()</f>
        <v>0.2127355050795503</v>
      </c>
      <c r="H166" s="14">
        <v>136</v>
      </c>
      <c r="I166" s="14">
        <v>631</v>
      </c>
      <c r="J166" s="14">
        <f ca="1">RAND()</f>
        <v>1.7923608436316574E-3</v>
      </c>
    </row>
    <row r="167" spans="2:10" x14ac:dyDescent="0.35">
      <c r="B167">
        <v>137</v>
      </c>
      <c r="C167" s="14">
        <v>218</v>
      </c>
      <c r="D167" s="14">
        <f ca="1">RAND()</f>
        <v>0.39048291421177173</v>
      </c>
      <c r="E167" s="14">
        <v>137</v>
      </c>
      <c r="F167" s="14">
        <v>440</v>
      </c>
      <c r="G167" s="14">
        <f ca="1">RAND()</f>
        <v>0.45788612906175519</v>
      </c>
      <c r="H167" s="14">
        <v>137</v>
      </c>
      <c r="I167" s="66">
        <v>864</v>
      </c>
      <c r="J167" s="66">
        <f ca="1">RAND()</f>
        <v>0.10953276786817134</v>
      </c>
    </row>
    <row r="168" spans="2:10" x14ac:dyDescent="0.35">
      <c r="B168">
        <v>138</v>
      </c>
      <c r="C168" s="14">
        <v>289</v>
      </c>
      <c r="D168" s="14">
        <f ca="1">RAND()</f>
        <v>0.66911337762509304</v>
      </c>
      <c r="E168" s="14">
        <v>138</v>
      </c>
      <c r="F168" s="14">
        <v>151</v>
      </c>
      <c r="G168" s="14">
        <f ca="1">RAND()</f>
        <v>0.10213217895692894</v>
      </c>
      <c r="H168" s="14">
        <v>138</v>
      </c>
      <c r="I168" s="14">
        <v>522</v>
      </c>
      <c r="J168" s="66">
        <f ca="1">RAND()</f>
        <v>0.99617350399936866</v>
      </c>
    </row>
    <row r="169" spans="2:10" x14ac:dyDescent="0.35">
      <c r="B169">
        <v>139</v>
      </c>
      <c r="C169" s="14">
        <v>282</v>
      </c>
      <c r="D169" s="14">
        <f ca="1">RAND()</f>
        <v>7.9446802385484294E-2</v>
      </c>
      <c r="E169" s="14">
        <v>139</v>
      </c>
      <c r="F169" s="14">
        <v>293</v>
      </c>
      <c r="G169" s="14">
        <f ca="1">RAND()</f>
        <v>0.25473978147360365</v>
      </c>
      <c r="H169" s="14">
        <v>139</v>
      </c>
      <c r="I169" s="14">
        <v>586</v>
      </c>
      <c r="J169" s="14">
        <f ca="1">RAND()</f>
        <v>0.72470292501970957</v>
      </c>
    </row>
    <row r="170" spans="2:10" x14ac:dyDescent="0.35">
      <c r="B170">
        <v>140</v>
      </c>
      <c r="C170" s="14">
        <v>272</v>
      </c>
      <c r="D170" s="14">
        <f ca="1">RAND()</f>
        <v>8.9277574091628509E-3</v>
      </c>
      <c r="E170" s="14">
        <v>140</v>
      </c>
      <c r="F170" s="14">
        <v>360</v>
      </c>
      <c r="G170" s="14">
        <f ca="1">RAND()</f>
        <v>0.1286644301733022</v>
      </c>
      <c r="H170" s="14">
        <v>140</v>
      </c>
      <c r="I170" s="14">
        <v>591</v>
      </c>
      <c r="J170" s="14">
        <f ca="1">RAND()</f>
        <v>0.12646827300532537</v>
      </c>
    </row>
    <row r="171" spans="2:10" x14ac:dyDescent="0.35">
      <c r="B171">
        <v>141</v>
      </c>
      <c r="C171" s="14">
        <v>301</v>
      </c>
      <c r="D171" s="14">
        <f ca="1">RAND()</f>
        <v>0.72863350426224827</v>
      </c>
      <c r="E171" s="14">
        <v>141</v>
      </c>
      <c r="F171" s="14">
        <v>301</v>
      </c>
      <c r="G171" s="14">
        <f ca="1">RAND()</f>
        <v>7.3641086355601182E-2</v>
      </c>
      <c r="H171" s="14">
        <v>141</v>
      </c>
      <c r="I171" s="14">
        <v>568</v>
      </c>
      <c r="J171" s="14">
        <f ca="1">RAND()</f>
        <v>0.74066620932223126</v>
      </c>
    </row>
    <row r="172" spans="2:10" x14ac:dyDescent="0.35">
      <c r="B172">
        <v>142</v>
      </c>
      <c r="C172" s="14">
        <v>272</v>
      </c>
      <c r="D172" s="14">
        <f ca="1">RAND()</f>
        <v>0.71330687644432356</v>
      </c>
      <c r="E172" s="14">
        <v>142</v>
      </c>
      <c r="F172" s="14">
        <v>338</v>
      </c>
      <c r="G172" s="14">
        <f ca="1">RAND()</f>
        <v>0.67631592027004295</v>
      </c>
      <c r="H172" s="14">
        <v>142</v>
      </c>
      <c r="I172" s="14">
        <v>459</v>
      </c>
      <c r="J172" s="14">
        <f ca="1">RAND()</f>
        <v>0.95988380740724377</v>
      </c>
    </row>
    <row r="173" spans="2:10" x14ac:dyDescent="0.35">
      <c r="B173">
        <v>143</v>
      </c>
      <c r="C173" s="14">
        <v>336</v>
      </c>
      <c r="D173" s="14">
        <f ca="1">RAND()</f>
        <v>0.68426376331418537</v>
      </c>
      <c r="E173" s="14">
        <v>143</v>
      </c>
      <c r="F173" s="14">
        <v>321</v>
      </c>
      <c r="G173" s="14">
        <f ca="1">RAND()</f>
        <v>0.25969401731086117</v>
      </c>
      <c r="H173" s="14">
        <v>143</v>
      </c>
      <c r="I173" s="14">
        <v>508</v>
      </c>
      <c r="J173" s="14">
        <f ca="1">RAND()</f>
        <v>0.58542864960695828</v>
      </c>
    </row>
    <row r="174" spans="2:10" x14ac:dyDescent="0.35">
      <c r="B174">
        <v>144</v>
      </c>
      <c r="C174" s="14">
        <v>303</v>
      </c>
      <c r="D174" s="14">
        <f ca="1">RAND()</f>
        <v>0.27180984973220201</v>
      </c>
      <c r="E174" s="14">
        <v>144</v>
      </c>
      <c r="F174" s="14">
        <v>310</v>
      </c>
      <c r="G174" s="14">
        <f ca="1">RAND()</f>
        <v>0.33706767825538919</v>
      </c>
      <c r="H174" s="14">
        <v>144</v>
      </c>
      <c r="I174" s="14">
        <v>579</v>
      </c>
      <c r="J174" s="14">
        <f ca="1">RAND()</f>
        <v>0.78208415646198159</v>
      </c>
    </row>
    <row r="175" spans="2:10" x14ac:dyDescent="0.35">
      <c r="B175">
        <v>145</v>
      </c>
      <c r="C175" s="14">
        <v>265</v>
      </c>
      <c r="D175" s="14">
        <f ca="1">RAND()</f>
        <v>0.5276432992583252</v>
      </c>
      <c r="E175" s="14">
        <v>145</v>
      </c>
      <c r="F175" s="14">
        <v>411</v>
      </c>
      <c r="G175" s="14">
        <f ca="1">RAND()</f>
        <v>0.98869875361051718</v>
      </c>
      <c r="H175" s="14">
        <v>145</v>
      </c>
      <c r="I175" s="14">
        <v>595</v>
      </c>
      <c r="J175" s="14">
        <f ca="1">RAND()</f>
        <v>0.47996716299145437</v>
      </c>
    </row>
    <row r="176" spans="2:10" x14ac:dyDescent="0.35">
      <c r="B176">
        <v>146</v>
      </c>
      <c r="C176" s="14">
        <v>341</v>
      </c>
      <c r="D176" s="14">
        <f ca="1">RAND()</f>
        <v>9.3821175439506077E-2</v>
      </c>
      <c r="E176" s="14">
        <v>146</v>
      </c>
      <c r="F176" s="14">
        <v>406</v>
      </c>
      <c r="G176" s="14">
        <f ca="1">RAND()</f>
        <v>0.99647126799341346</v>
      </c>
      <c r="H176" s="14">
        <v>146</v>
      </c>
      <c r="I176" s="14">
        <v>516</v>
      </c>
      <c r="J176" s="66">
        <f ca="1">RAND()</f>
        <v>0.85471145111105518</v>
      </c>
    </row>
    <row r="177" spans="2:10" x14ac:dyDescent="0.35">
      <c r="B177">
        <v>147</v>
      </c>
      <c r="C177" s="14">
        <v>227</v>
      </c>
      <c r="D177" s="14">
        <f ca="1">RAND()</f>
        <v>0.31351064348670143</v>
      </c>
      <c r="E177" s="14">
        <v>147</v>
      </c>
      <c r="F177" s="14">
        <v>287</v>
      </c>
      <c r="G177" s="14">
        <f ca="1">RAND()</f>
        <v>0.56730544676705075</v>
      </c>
      <c r="H177" s="14">
        <v>147</v>
      </c>
      <c r="I177" s="14">
        <v>425</v>
      </c>
      <c r="J177" s="14">
        <f ca="1">RAND()</f>
        <v>0.69747460719759291</v>
      </c>
    </row>
    <row r="178" spans="2:10" x14ac:dyDescent="0.35">
      <c r="B178">
        <v>148</v>
      </c>
      <c r="C178" s="14">
        <v>208</v>
      </c>
      <c r="D178" s="14">
        <f ca="1">RAND()</f>
        <v>0.75587004805194669</v>
      </c>
      <c r="E178" s="14">
        <v>148</v>
      </c>
      <c r="F178" s="14">
        <v>440</v>
      </c>
      <c r="G178" s="14">
        <f ca="1">RAND()</f>
        <v>9.5916679714736719E-2</v>
      </c>
      <c r="H178" s="14">
        <v>148</v>
      </c>
      <c r="I178" s="14">
        <v>452</v>
      </c>
      <c r="J178" s="14">
        <f ca="1">RAND()</f>
        <v>0.38463205861193461</v>
      </c>
    </row>
    <row r="179" spans="2:10" x14ac:dyDescent="0.35">
      <c r="B179">
        <v>149</v>
      </c>
      <c r="C179" s="14">
        <v>275</v>
      </c>
      <c r="D179" s="14">
        <f ca="1">RAND()</f>
        <v>0.62338738693928653</v>
      </c>
      <c r="E179" s="14">
        <v>149</v>
      </c>
      <c r="F179" s="14">
        <v>332</v>
      </c>
      <c r="G179" s="14">
        <f ca="1">RAND()</f>
        <v>0.71484872345762751</v>
      </c>
      <c r="H179" s="14">
        <v>149</v>
      </c>
      <c r="I179" s="66">
        <v>519</v>
      </c>
      <c r="J179" s="66">
        <f ca="1">RAND()</f>
        <v>0.66967988938602052</v>
      </c>
    </row>
    <row r="180" spans="2:10" x14ac:dyDescent="0.35">
      <c r="B180">
        <v>150</v>
      </c>
      <c r="C180" s="14">
        <v>213</v>
      </c>
      <c r="D180" s="14">
        <f ca="1">RAND()</f>
        <v>0.1709850413642775</v>
      </c>
      <c r="E180" s="14">
        <v>150</v>
      </c>
      <c r="F180" s="14">
        <v>291</v>
      </c>
      <c r="G180" s="14">
        <f ca="1">RAND()</f>
        <v>0.4143716649073369</v>
      </c>
      <c r="H180" s="14">
        <v>150</v>
      </c>
      <c r="I180" s="66">
        <v>442</v>
      </c>
      <c r="J180" s="66">
        <f ca="1">RAND()</f>
        <v>6.3041829051903586E-2</v>
      </c>
    </row>
    <row r="181" spans="2:10" x14ac:dyDescent="0.35">
      <c r="B181">
        <v>151</v>
      </c>
      <c r="C181" s="14">
        <v>304</v>
      </c>
      <c r="D181" s="14">
        <f ca="1">RAND()</f>
        <v>0.55460359242074753</v>
      </c>
      <c r="E181" s="14">
        <v>151</v>
      </c>
      <c r="F181" s="14">
        <v>390</v>
      </c>
      <c r="G181" s="14">
        <f ca="1">RAND()</f>
        <v>0.86377069598532974</v>
      </c>
      <c r="H181" s="14"/>
      <c r="I181" s="14"/>
      <c r="J181" s="14"/>
    </row>
    <row r="182" spans="2:10" x14ac:dyDescent="0.35">
      <c r="B182">
        <v>152</v>
      </c>
      <c r="C182" s="14">
        <v>301</v>
      </c>
      <c r="D182" s="14">
        <f ca="1">RAND()</f>
        <v>0.23203895866765456</v>
      </c>
      <c r="E182" s="14">
        <v>152</v>
      </c>
      <c r="F182" s="14">
        <v>333</v>
      </c>
      <c r="G182" s="14">
        <f ca="1">RAND()</f>
        <v>0.71680016026231208</v>
      </c>
      <c r="H182" s="14"/>
      <c r="I182" s="14"/>
      <c r="J182" s="14"/>
    </row>
    <row r="183" spans="2:10" x14ac:dyDescent="0.35">
      <c r="B183">
        <v>153</v>
      </c>
      <c r="C183" s="14">
        <v>232</v>
      </c>
      <c r="D183" s="14">
        <f ca="1">RAND()</f>
        <v>0.97617643175108193</v>
      </c>
      <c r="E183" s="14">
        <v>153</v>
      </c>
      <c r="F183" s="14">
        <v>257</v>
      </c>
      <c r="G183" s="14">
        <f ca="1">RAND()</f>
        <v>0.64198558390244187</v>
      </c>
      <c r="H183" s="14"/>
      <c r="I183" s="14"/>
      <c r="J183" s="14"/>
    </row>
    <row r="184" spans="2:10" x14ac:dyDescent="0.35">
      <c r="B184">
        <v>154</v>
      </c>
      <c r="C184" s="14">
        <v>294</v>
      </c>
      <c r="D184" s="14">
        <f ca="1">RAND()</f>
        <v>0.52904943285866579</v>
      </c>
      <c r="E184" s="14">
        <v>154</v>
      </c>
      <c r="F184" s="14">
        <v>383</v>
      </c>
      <c r="G184" s="14">
        <f ca="1">RAND()</f>
        <v>0.84564920552655498</v>
      </c>
      <c r="H184" s="14"/>
      <c r="I184" s="14"/>
      <c r="J184" s="14"/>
    </row>
    <row r="185" spans="2:10" x14ac:dyDescent="0.35">
      <c r="B185">
        <v>155</v>
      </c>
      <c r="C185" s="14">
        <v>217</v>
      </c>
      <c r="D185" s="14">
        <f ca="1">RAND()</f>
        <v>0.47313140852869895</v>
      </c>
      <c r="E185" s="14">
        <v>155</v>
      </c>
      <c r="F185" s="14">
        <v>338</v>
      </c>
      <c r="G185" s="14">
        <f ca="1">RAND()</f>
        <v>0.43830712886283674</v>
      </c>
      <c r="H185" s="14"/>
      <c r="I185" s="14"/>
      <c r="J185" s="14"/>
    </row>
    <row r="186" spans="2:10" x14ac:dyDescent="0.35">
      <c r="B186">
        <v>156</v>
      </c>
      <c r="C186" s="14">
        <v>351</v>
      </c>
      <c r="D186" s="14">
        <f ca="1">RAND()</f>
        <v>0.29387115561676125</v>
      </c>
      <c r="E186" s="14">
        <v>156</v>
      </c>
      <c r="F186" s="14">
        <v>276</v>
      </c>
      <c r="G186" s="14">
        <f ca="1">RAND()</f>
        <v>0.26092082145311679</v>
      </c>
      <c r="H186" s="14"/>
      <c r="I186" s="14"/>
      <c r="J186" s="14"/>
    </row>
    <row r="187" spans="2:10" x14ac:dyDescent="0.35">
      <c r="B187">
        <v>157</v>
      </c>
      <c r="C187" s="14">
        <v>380</v>
      </c>
      <c r="D187" s="14">
        <f ca="1">RAND()</f>
        <v>0.65998152268082566</v>
      </c>
      <c r="E187" s="14">
        <v>157</v>
      </c>
      <c r="F187" s="14">
        <v>407</v>
      </c>
      <c r="G187" s="14">
        <f ca="1">RAND()</f>
        <v>0.68407413399853489</v>
      </c>
      <c r="H187" s="14"/>
      <c r="I187" s="14"/>
      <c r="J187" s="14"/>
    </row>
    <row r="188" spans="2:10" x14ac:dyDescent="0.35">
      <c r="B188">
        <v>158</v>
      </c>
      <c r="C188" s="14">
        <v>113</v>
      </c>
      <c r="D188" s="14">
        <f ca="1">RAND()</f>
        <v>0.75930444738964675</v>
      </c>
      <c r="E188" s="14">
        <v>158</v>
      </c>
      <c r="F188" s="14">
        <v>380</v>
      </c>
      <c r="G188" s="14">
        <f ca="1">RAND()</f>
        <v>0.69569400546934601</v>
      </c>
      <c r="H188" s="14"/>
      <c r="I188" s="14"/>
      <c r="J188" s="14"/>
    </row>
    <row r="189" spans="2:10" x14ac:dyDescent="0.35">
      <c r="B189">
        <v>159</v>
      </c>
      <c r="C189" s="14">
        <v>320</v>
      </c>
      <c r="D189" s="14">
        <f ca="1">RAND()</f>
        <v>0.15876877067498685</v>
      </c>
      <c r="E189" s="14">
        <v>159</v>
      </c>
      <c r="F189" s="14">
        <v>391</v>
      </c>
      <c r="G189" s="14">
        <f ca="1">RAND()</f>
        <v>1.9598678255587032E-2</v>
      </c>
      <c r="H189" s="14"/>
      <c r="I189" s="14"/>
      <c r="J189" s="14"/>
    </row>
    <row r="190" spans="2:10" x14ac:dyDescent="0.35">
      <c r="B190">
        <v>160</v>
      </c>
      <c r="C190" s="14">
        <v>216</v>
      </c>
      <c r="D190" s="14">
        <f ca="1">RAND()</f>
        <v>0.23500277755517884</v>
      </c>
      <c r="E190" s="14">
        <v>160</v>
      </c>
      <c r="F190" s="66">
        <v>339</v>
      </c>
      <c r="G190" s="66">
        <f ca="1">RAND()</f>
        <v>0.29914610380404316</v>
      </c>
      <c r="H190" s="14"/>
      <c r="I190" s="14"/>
      <c r="J190" s="14"/>
    </row>
    <row r="191" spans="2:10" x14ac:dyDescent="0.35">
      <c r="B191">
        <v>161</v>
      </c>
      <c r="C191" s="14">
        <v>274</v>
      </c>
      <c r="D191" s="14">
        <f ca="1">RAND()</f>
        <v>0.9940873045820976</v>
      </c>
      <c r="E191" s="14">
        <v>161</v>
      </c>
      <c r="F191" s="14">
        <v>474</v>
      </c>
      <c r="G191" s="14">
        <f ca="1">RAND()</f>
        <v>4.5398935690656339E-2</v>
      </c>
      <c r="H191" s="14"/>
      <c r="I191" s="14"/>
      <c r="J191" s="14"/>
    </row>
    <row r="192" spans="2:10" x14ac:dyDescent="0.35">
      <c r="B192">
        <v>162</v>
      </c>
      <c r="C192" s="14">
        <v>311</v>
      </c>
      <c r="D192" s="14">
        <f ca="1">RAND()</f>
        <v>0.8855536611682886</v>
      </c>
      <c r="E192" s="14">
        <v>162</v>
      </c>
      <c r="F192" s="66">
        <v>394</v>
      </c>
      <c r="G192" s="66">
        <f ca="1">RAND()</f>
        <v>0.499080135032543</v>
      </c>
      <c r="H192" s="14"/>
      <c r="I192" s="14"/>
      <c r="J192" s="14"/>
    </row>
    <row r="193" spans="2:10" x14ac:dyDescent="0.35">
      <c r="B193">
        <v>163</v>
      </c>
      <c r="C193" s="14">
        <v>195</v>
      </c>
      <c r="D193" s="14">
        <f ca="1">RAND()</f>
        <v>0.30922093045450616</v>
      </c>
      <c r="E193" s="14">
        <v>163</v>
      </c>
      <c r="F193" s="14">
        <v>476</v>
      </c>
      <c r="G193" s="14">
        <f ca="1">RAND()</f>
        <v>0.10591813339318989</v>
      </c>
      <c r="H193" s="14"/>
      <c r="I193" s="14"/>
      <c r="J193" s="14"/>
    </row>
    <row r="194" spans="2:10" x14ac:dyDescent="0.35">
      <c r="B194">
        <v>164</v>
      </c>
      <c r="C194" s="14">
        <v>296</v>
      </c>
      <c r="D194" s="14">
        <f ca="1">RAND()</f>
        <v>0.68610401596574566</v>
      </c>
      <c r="E194" s="14">
        <v>164</v>
      </c>
      <c r="F194" s="14">
        <v>508</v>
      </c>
      <c r="G194" s="14">
        <f ca="1">RAND()</f>
        <v>0.45129668452589367</v>
      </c>
      <c r="H194" s="14"/>
      <c r="I194" s="14"/>
      <c r="J194" s="14"/>
    </row>
    <row r="195" spans="2:10" x14ac:dyDescent="0.35">
      <c r="B195">
        <v>165</v>
      </c>
      <c r="C195" s="14">
        <v>284</v>
      </c>
      <c r="D195" s="14">
        <f ca="1">RAND()</f>
        <v>0.96746730349480758</v>
      </c>
      <c r="E195" s="14">
        <v>165</v>
      </c>
      <c r="F195" s="14">
        <v>313</v>
      </c>
      <c r="G195" s="14">
        <f ca="1">RAND()</f>
        <v>0.4349868765784366</v>
      </c>
      <c r="H195" s="14"/>
      <c r="I195" s="14"/>
      <c r="J195" s="14"/>
    </row>
    <row r="196" spans="2:10" x14ac:dyDescent="0.35">
      <c r="B196">
        <v>166</v>
      </c>
      <c r="C196" s="14">
        <v>217</v>
      </c>
      <c r="D196" s="14">
        <f ca="1">RAND()</f>
        <v>0.42388885029487844</v>
      </c>
      <c r="E196" s="14">
        <v>166</v>
      </c>
      <c r="F196" s="14">
        <v>390</v>
      </c>
      <c r="G196" s="14">
        <f ca="1">RAND()</f>
        <v>0.73924816657251913</v>
      </c>
      <c r="H196" s="14"/>
      <c r="I196" s="14"/>
      <c r="J196" s="14"/>
    </row>
    <row r="197" spans="2:10" x14ac:dyDescent="0.35">
      <c r="B197">
        <v>167</v>
      </c>
      <c r="C197" s="14">
        <v>229</v>
      </c>
      <c r="D197" s="14">
        <f ca="1">RAND()</f>
        <v>0.72434191834214778</v>
      </c>
      <c r="E197" s="14">
        <v>167</v>
      </c>
      <c r="F197" s="66">
        <v>326</v>
      </c>
      <c r="G197" s="66">
        <f ca="1">RAND()</f>
        <v>0.20121711657649899</v>
      </c>
      <c r="H197" s="14"/>
      <c r="I197" s="14"/>
      <c r="J197" s="14"/>
    </row>
    <row r="198" spans="2:10" x14ac:dyDescent="0.35">
      <c r="B198">
        <v>168</v>
      </c>
      <c r="C198" s="14">
        <v>279</v>
      </c>
      <c r="D198" s="14">
        <f ca="1">RAND()</f>
        <v>0.29858683275261022</v>
      </c>
      <c r="E198" s="14">
        <v>168</v>
      </c>
      <c r="F198" s="14">
        <v>298</v>
      </c>
      <c r="G198" s="14">
        <f ca="1">RAND()</f>
        <v>0.4166234824131424</v>
      </c>
      <c r="H198" s="14"/>
      <c r="I198" s="14"/>
      <c r="J198" s="14"/>
    </row>
    <row r="199" spans="2:10" x14ac:dyDescent="0.35">
      <c r="B199">
        <v>169</v>
      </c>
      <c r="C199" s="14">
        <v>369</v>
      </c>
      <c r="D199" s="14">
        <f ca="1">RAND()</f>
        <v>0.78816442773342699</v>
      </c>
      <c r="E199" s="14">
        <v>169</v>
      </c>
      <c r="F199" s="66">
        <v>301</v>
      </c>
      <c r="G199" s="66">
        <f ca="1">RAND()</f>
        <v>0.90541875802753713</v>
      </c>
      <c r="H199" s="14"/>
      <c r="I199" s="14"/>
      <c r="J199" s="14"/>
    </row>
    <row r="200" spans="2:10" x14ac:dyDescent="0.35">
      <c r="B200">
        <v>170</v>
      </c>
      <c r="C200" s="14">
        <v>184</v>
      </c>
      <c r="D200" s="14">
        <f ca="1">RAND()</f>
        <v>0.1245836907712804</v>
      </c>
      <c r="E200" s="14">
        <v>170</v>
      </c>
      <c r="F200" s="14">
        <v>332</v>
      </c>
      <c r="G200" s="14">
        <f ca="1">RAND()</f>
        <v>4.5603780136899141E-3</v>
      </c>
      <c r="H200" s="14"/>
      <c r="I200" s="14"/>
      <c r="J200" s="14"/>
    </row>
    <row r="201" spans="2:10" x14ac:dyDescent="0.35">
      <c r="B201">
        <v>171</v>
      </c>
      <c r="C201" s="14">
        <v>260</v>
      </c>
      <c r="D201" s="14">
        <f ca="1">RAND()</f>
        <v>1.2073159177803938E-2</v>
      </c>
      <c r="E201" s="14">
        <v>171</v>
      </c>
      <c r="F201" s="14">
        <v>307</v>
      </c>
      <c r="G201" s="14">
        <f ca="1">RAND()</f>
        <v>8.1470109986271133E-2</v>
      </c>
      <c r="H201" s="14"/>
      <c r="I201" s="14"/>
      <c r="J201" s="14"/>
    </row>
    <row r="202" spans="2:10" x14ac:dyDescent="0.35">
      <c r="B202">
        <v>172</v>
      </c>
      <c r="C202" s="14">
        <v>228</v>
      </c>
      <c r="D202" s="14">
        <f ca="1">RAND()</f>
        <v>0.85535932996049402</v>
      </c>
      <c r="E202" s="14">
        <v>172</v>
      </c>
      <c r="F202" s="14">
        <v>277</v>
      </c>
      <c r="G202" s="14">
        <f ca="1">RAND()</f>
        <v>0.92443189603344045</v>
      </c>
      <c r="H202" s="14"/>
      <c r="I202" s="14"/>
      <c r="J202" s="14"/>
    </row>
    <row r="203" spans="2:10" x14ac:dyDescent="0.35">
      <c r="B203">
        <v>173</v>
      </c>
      <c r="C203" s="14">
        <v>245</v>
      </c>
      <c r="D203" s="14">
        <f ca="1">RAND()</f>
        <v>0.63336925682058143</v>
      </c>
      <c r="E203" s="14">
        <v>173</v>
      </c>
      <c r="F203" s="14">
        <v>338</v>
      </c>
      <c r="G203" s="14">
        <f ca="1">RAND()</f>
        <v>0.49895062164544468</v>
      </c>
      <c r="H203" s="14"/>
      <c r="I203" s="14"/>
      <c r="J203" s="14"/>
    </row>
    <row r="204" spans="2:10" x14ac:dyDescent="0.35">
      <c r="B204">
        <v>174</v>
      </c>
      <c r="C204" s="14">
        <v>314</v>
      </c>
      <c r="D204" s="14">
        <f ca="1">RAND()</f>
        <v>0.3061891134141469</v>
      </c>
      <c r="E204" s="14">
        <v>174</v>
      </c>
      <c r="F204" s="14">
        <v>343</v>
      </c>
      <c r="G204" s="14">
        <f ca="1">RAND()</f>
        <v>0.17536222399513646</v>
      </c>
      <c r="H204" s="14"/>
      <c r="I204" s="14"/>
      <c r="J204" s="14"/>
    </row>
    <row r="205" spans="2:10" x14ac:dyDescent="0.35">
      <c r="B205">
        <v>175</v>
      </c>
      <c r="C205" s="14">
        <v>266</v>
      </c>
      <c r="D205" s="14">
        <f ca="1">RAND()</f>
        <v>0.56028594884103311</v>
      </c>
      <c r="E205" s="14">
        <v>175</v>
      </c>
      <c r="F205" s="14">
        <v>463</v>
      </c>
      <c r="G205" s="14">
        <f ca="1">RAND()</f>
        <v>0.90576161220521811</v>
      </c>
      <c r="H205" s="14"/>
      <c r="I205" s="14"/>
      <c r="J205" s="14"/>
    </row>
    <row r="206" spans="2:10" x14ac:dyDescent="0.35">
      <c r="B206">
        <v>176</v>
      </c>
      <c r="C206" s="66">
        <v>202</v>
      </c>
      <c r="D206" s="66">
        <f ca="1">RAND()</f>
        <v>0.40023926324581194</v>
      </c>
      <c r="E206" s="14">
        <v>176</v>
      </c>
      <c r="F206" s="14">
        <v>347</v>
      </c>
      <c r="G206" s="14">
        <f ca="1">RAND()</f>
        <v>0.87636583101307131</v>
      </c>
      <c r="H206" s="14"/>
      <c r="I206" s="14"/>
      <c r="J206" s="14"/>
    </row>
    <row r="207" spans="2:10" x14ac:dyDescent="0.35">
      <c r="B207">
        <v>177</v>
      </c>
      <c r="C207" s="66">
        <v>250</v>
      </c>
      <c r="D207" s="66">
        <f ca="1">RAND()</f>
        <v>6.558140357068365E-2</v>
      </c>
      <c r="E207" s="14">
        <v>177</v>
      </c>
      <c r="F207" s="14">
        <v>469</v>
      </c>
      <c r="G207" s="14">
        <f ca="1">RAND()</f>
        <v>0.52593614867868277</v>
      </c>
      <c r="H207" s="14"/>
      <c r="I207" s="14"/>
      <c r="J207" s="14"/>
    </row>
    <row r="208" spans="2:10" x14ac:dyDescent="0.35">
      <c r="B208">
        <v>178</v>
      </c>
      <c r="C208" s="14">
        <v>180</v>
      </c>
      <c r="D208" s="14">
        <f ca="1">RAND()</f>
        <v>0.92986205844171477</v>
      </c>
      <c r="E208" s="14">
        <v>178</v>
      </c>
      <c r="F208" s="14">
        <v>422</v>
      </c>
      <c r="G208" s="14">
        <f ca="1">RAND()</f>
        <v>0.75972485039762372</v>
      </c>
      <c r="H208" s="14"/>
      <c r="I208" s="14"/>
      <c r="J208" s="14"/>
    </row>
    <row r="209" spans="2:10" x14ac:dyDescent="0.35">
      <c r="B209">
        <v>179</v>
      </c>
      <c r="C209" s="66">
        <v>223</v>
      </c>
      <c r="D209" s="66">
        <f ca="1">RAND()</f>
        <v>0.8174315210254226</v>
      </c>
      <c r="E209" s="14">
        <v>179</v>
      </c>
      <c r="F209" s="14">
        <v>260</v>
      </c>
      <c r="G209" s="14">
        <f ca="1">RAND()</f>
        <v>0.32244636377150193</v>
      </c>
      <c r="H209" s="14"/>
      <c r="I209" s="14"/>
      <c r="J209" s="14"/>
    </row>
    <row r="210" spans="2:10" x14ac:dyDescent="0.35">
      <c r="B210">
        <v>180</v>
      </c>
      <c r="C210" s="14">
        <v>267</v>
      </c>
      <c r="D210" s="14">
        <f ca="1">RAND()</f>
        <v>0.76596695538507797</v>
      </c>
      <c r="E210" s="14">
        <v>180</v>
      </c>
      <c r="F210" s="14">
        <v>330</v>
      </c>
      <c r="G210" s="14">
        <f ca="1">RAND()</f>
        <v>0.60621411204003206</v>
      </c>
      <c r="H210" s="14"/>
      <c r="I210" s="14"/>
      <c r="J210" s="14"/>
    </row>
    <row r="211" spans="2:10" x14ac:dyDescent="0.35">
      <c r="B211">
        <v>181</v>
      </c>
      <c r="C211" s="14">
        <v>238</v>
      </c>
      <c r="D211" s="14">
        <f ca="1">RAND()</f>
        <v>0.44235610941359849</v>
      </c>
      <c r="E211" s="14">
        <v>181</v>
      </c>
      <c r="F211" s="14">
        <v>373</v>
      </c>
      <c r="G211" s="14">
        <f ca="1">RAND()</f>
        <v>0.2840028145311333</v>
      </c>
      <c r="H211" s="14"/>
      <c r="I211" s="14"/>
      <c r="J211" s="14"/>
    </row>
    <row r="212" spans="2:10" x14ac:dyDescent="0.35">
      <c r="B212">
        <v>182</v>
      </c>
      <c r="C212" s="14">
        <v>182</v>
      </c>
      <c r="D212" s="14">
        <f ca="1">RAND()</f>
        <v>0.42302856437311709</v>
      </c>
      <c r="E212" s="14">
        <v>182</v>
      </c>
      <c r="F212" s="14">
        <v>277</v>
      </c>
      <c r="G212" s="14">
        <f ca="1">RAND()</f>
        <v>0.12978720868635696</v>
      </c>
      <c r="H212" s="14"/>
      <c r="I212" s="14"/>
      <c r="J212" s="14"/>
    </row>
    <row r="213" spans="2:10" x14ac:dyDescent="0.35">
      <c r="B213">
        <v>183</v>
      </c>
      <c r="C213" s="14">
        <v>165</v>
      </c>
      <c r="D213" s="14">
        <f ca="1">RAND()</f>
        <v>0.85432142917540688</v>
      </c>
      <c r="E213" s="14">
        <v>183</v>
      </c>
      <c r="F213" s="14">
        <v>373</v>
      </c>
      <c r="G213" s="14">
        <f ca="1">RAND()</f>
        <v>0.76893933413254234</v>
      </c>
      <c r="H213" s="14"/>
      <c r="I213" s="14"/>
      <c r="J213" s="14"/>
    </row>
    <row r="214" spans="2:10" x14ac:dyDescent="0.35">
      <c r="B214">
        <v>184</v>
      </c>
      <c r="C214" s="14">
        <v>288</v>
      </c>
      <c r="D214" s="14">
        <f ca="1">RAND()</f>
        <v>0.39846504844899056</v>
      </c>
      <c r="E214" s="14">
        <v>184</v>
      </c>
      <c r="F214" s="14">
        <v>347</v>
      </c>
      <c r="G214" s="14">
        <f ca="1">RAND()</f>
        <v>0.39516291126587388</v>
      </c>
      <c r="H214" s="14"/>
      <c r="I214" s="14"/>
      <c r="J214" s="14"/>
    </row>
    <row r="215" spans="2:10" x14ac:dyDescent="0.35">
      <c r="B215">
        <v>185</v>
      </c>
      <c r="C215" s="14">
        <v>242</v>
      </c>
      <c r="D215" s="14">
        <f ca="1">RAND()</f>
        <v>0.99034034969088114</v>
      </c>
      <c r="E215" s="14">
        <v>185</v>
      </c>
      <c r="F215" s="14">
        <v>546</v>
      </c>
      <c r="G215" s="14">
        <f ca="1">RAND()</f>
        <v>0.77202580790261366</v>
      </c>
      <c r="H215" s="14"/>
      <c r="I215" s="14"/>
      <c r="J215" s="14"/>
    </row>
    <row r="216" spans="2:10" x14ac:dyDescent="0.35">
      <c r="B216">
        <v>186</v>
      </c>
      <c r="C216" s="14">
        <v>289</v>
      </c>
      <c r="D216" s="14">
        <f ca="1">RAND()</f>
        <v>0.86358039146868848</v>
      </c>
      <c r="E216" s="14">
        <v>186</v>
      </c>
      <c r="F216" s="14">
        <v>406</v>
      </c>
      <c r="G216" s="14">
        <f ca="1">RAND()</f>
        <v>0.70904299703078488</v>
      </c>
      <c r="H216" s="14"/>
      <c r="I216" s="14"/>
      <c r="J216" s="14"/>
    </row>
    <row r="217" spans="2:10" x14ac:dyDescent="0.35">
      <c r="B217">
        <v>187</v>
      </c>
      <c r="C217" s="14">
        <v>160</v>
      </c>
      <c r="D217" s="14">
        <f ca="1">RAND()</f>
        <v>0.82543720934760323</v>
      </c>
      <c r="E217" s="14">
        <v>187</v>
      </c>
      <c r="F217" s="14">
        <v>325</v>
      </c>
      <c r="G217" s="14">
        <f ca="1">RAND()</f>
        <v>0.18208109907479919</v>
      </c>
      <c r="H217" s="14"/>
      <c r="I217" s="14"/>
      <c r="J217" s="14"/>
    </row>
    <row r="218" spans="2:10" x14ac:dyDescent="0.35">
      <c r="B218">
        <v>188</v>
      </c>
      <c r="C218" s="14">
        <v>278</v>
      </c>
      <c r="D218" s="14">
        <f ca="1">RAND()</f>
        <v>0.72514519861971172</v>
      </c>
      <c r="E218" s="14">
        <v>188</v>
      </c>
      <c r="F218" s="14">
        <v>365</v>
      </c>
      <c r="G218" s="14">
        <f ca="1">RAND()</f>
        <v>0.41510217245745407</v>
      </c>
      <c r="H218" s="14"/>
      <c r="I218" s="14"/>
      <c r="J218" s="14"/>
    </row>
    <row r="219" spans="2:10" x14ac:dyDescent="0.35">
      <c r="B219">
        <v>189</v>
      </c>
      <c r="C219" s="14">
        <v>171</v>
      </c>
      <c r="D219" s="14">
        <f ca="1">RAND()</f>
        <v>0.95371558466502282</v>
      </c>
      <c r="E219" s="14">
        <v>189</v>
      </c>
      <c r="F219" s="14">
        <v>372</v>
      </c>
      <c r="G219" s="14">
        <f ca="1">RAND()</f>
        <v>0.65830630479345387</v>
      </c>
      <c r="H219" s="14"/>
      <c r="I219" s="14"/>
      <c r="J219" s="14"/>
    </row>
    <row r="220" spans="2:10" x14ac:dyDescent="0.35">
      <c r="B220">
        <v>190</v>
      </c>
      <c r="C220" s="66">
        <v>322</v>
      </c>
      <c r="D220" s="66">
        <f ca="1">RAND()</f>
        <v>0.19045537296482995</v>
      </c>
      <c r="E220" s="14">
        <v>190</v>
      </c>
      <c r="F220" s="14">
        <v>408</v>
      </c>
      <c r="G220" s="14">
        <f ca="1">RAND()</f>
        <v>0.43210562080706161</v>
      </c>
      <c r="H220" s="14"/>
      <c r="I220" s="14"/>
      <c r="J220" s="14"/>
    </row>
    <row r="221" spans="2:10" x14ac:dyDescent="0.35">
      <c r="B221">
        <v>191</v>
      </c>
      <c r="C221" s="14">
        <v>339</v>
      </c>
      <c r="D221" s="14">
        <f ca="1">RAND()</f>
        <v>0.78315724643617945</v>
      </c>
      <c r="E221" s="14">
        <v>191</v>
      </c>
      <c r="F221" s="14">
        <v>448</v>
      </c>
      <c r="G221" s="14">
        <f ca="1">RAND()</f>
        <v>0.89922168878508257</v>
      </c>
      <c r="H221" s="14"/>
      <c r="I221" s="14"/>
      <c r="J221" s="14"/>
    </row>
    <row r="222" spans="2:10" x14ac:dyDescent="0.35">
      <c r="B222">
        <v>192</v>
      </c>
      <c r="C222" s="14">
        <v>342</v>
      </c>
      <c r="D222" s="14">
        <f ca="1">RAND()</f>
        <v>0.95863710612847208</v>
      </c>
      <c r="E222" s="14">
        <v>192</v>
      </c>
      <c r="F222" s="14">
        <v>313</v>
      </c>
      <c r="G222" s="14">
        <f ca="1">RAND()</f>
        <v>2.9084168379627684E-2</v>
      </c>
      <c r="H222" s="14"/>
      <c r="I222" s="14"/>
      <c r="J222" s="14"/>
    </row>
    <row r="223" spans="2:10" x14ac:dyDescent="0.35">
      <c r="B223">
        <v>193</v>
      </c>
      <c r="C223" s="14">
        <v>289</v>
      </c>
      <c r="D223" s="14">
        <f ca="1">RAND()</f>
        <v>0.17073678942244863</v>
      </c>
      <c r="E223" s="14">
        <v>193</v>
      </c>
      <c r="F223" s="14">
        <v>409</v>
      </c>
      <c r="G223" s="14">
        <f ca="1">RAND()</f>
        <v>0.82189674972600901</v>
      </c>
      <c r="H223" s="14"/>
      <c r="I223" s="14"/>
      <c r="J223" s="14"/>
    </row>
    <row r="224" spans="2:10" x14ac:dyDescent="0.35">
      <c r="B224">
        <v>194</v>
      </c>
      <c r="C224" s="14">
        <v>361</v>
      </c>
      <c r="D224" s="14">
        <f ca="1">RAND()</f>
        <v>0.98679650869414748</v>
      </c>
      <c r="E224" s="14">
        <v>194</v>
      </c>
      <c r="F224" s="14">
        <v>389</v>
      </c>
      <c r="G224" s="14">
        <f ca="1">RAND()</f>
        <v>0.25778422376631005</v>
      </c>
      <c r="H224" s="14"/>
      <c r="I224" s="14"/>
      <c r="J224" s="14"/>
    </row>
    <row r="225" spans="2:10" x14ac:dyDescent="0.35">
      <c r="B225">
        <v>195</v>
      </c>
      <c r="C225" s="14">
        <v>346</v>
      </c>
      <c r="D225" s="14">
        <f ca="1">RAND()</f>
        <v>0.69838307443950765</v>
      </c>
      <c r="E225" s="14">
        <v>195</v>
      </c>
      <c r="F225" s="14">
        <v>333</v>
      </c>
      <c r="G225" s="14">
        <f ca="1">RAND()</f>
        <v>0.69598888654787883</v>
      </c>
      <c r="H225" s="14"/>
      <c r="I225" s="14"/>
      <c r="J225" s="14"/>
    </row>
    <row r="226" spans="2:10" x14ac:dyDescent="0.35">
      <c r="B226">
        <v>196</v>
      </c>
      <c r="C226" s="14">
        <v>283</v>
      </c>
      <c r="D226" s="14">
        <f ca="1">RAND()</f>
        <v>0.99786248085432283</v>
      </c>
      <c r="E226" s="14">
        <v>196</v>
      </c>
      <c r="F226" s="14">
        <v>539</v>
      </c>
      <c r="G226" s="14">
        <f ca="1">RAND()</f>
        <v>0.92949626133682561</v>
      </c>
      <c r="H226" s="14"/>
      <c r="I226" s="14"/>
      <c r="J226" s="14"/>
    </row>
    <row r="227" spans="2:10" x14ac:dyDescent="0.35">
      <c r="B227">
        <v>197</v>
      </c>
      <c r="C227" s="14">
        <v>283</v>
      </c>
      <c r="D227" s="14">
        <f ca="1">RAND()</f>
        <v>9.65142315874159E-2</v>
      </c>
      <c r="E227" s="14">
        <v>197</v>
      </c>
      <c r="F227" s="14">
        <v>375</v>
      </c>
      <c r="G227" s="14">
        <f ca="1">RAND()</f>
        <v>0.7259560379143668</v>
      </c>
      <c r="H227" s="14"/>
      <c r="I227" s="14"/>
      <c r="J227" s="14"/>
    </row>
    <row r="228" spans="2:10" x14ac:dyDescent="0.35">
      <c r="B228">
        <v>198</v>
      </c>
      <c r="C228" s="14">
        <v>203</v>
      </c>
      <c r="D228" s="14">
        <f ca="1">RAND()</f>
        <v>0.69839199207058078</v>
      </c>
      <c r="E228" s="14">
        <v>198</v>
      </c>
      <c r="F228" s="14">
        <v>331</v>
      </c>
      <c r="G228" s="14">
        <f ca="1">RAND()</f>
        <v>0.66839624536730124</v>
      </c>
      <c r="H228" s="14"/>
      <c r="I228" s="14"/>
      <c r="J228" s="14"/>
    </row>
    <row r="229" spans="2:10" x14ac:dyDescent="0.35">
      <c r="B229">
        <v>199</v>
      </c>
      <c r="C229" s="14">
        <v>305</v>
      </c>
      <c r="D229" s="14">
        <f ca="1">RAND()</f>
        <v>0.76055900062891935</v>
      </c>
      <c r="E229" s="14">
        <v>199</v>
      </c>
      <c r="F229" s="14">
        <v>264</v>
      </c>
      <c r="G229" s="14">
        <f ca="1">RAND()</f>
        <v>0.26557066309801514</v>
      </c>
      <c r="H229" s="14"/>
      <c r="I229" s="14"/>
      <c r="J229" s="14"/>
    </row>
    <row r="230" spans="2:10" x14ac:dyDescent="0.35">
      <c r="B230">
        <v>200</v>
      </c>
      <c r="C230" s="14">
        <v>277</v>
      </c>
      <c r="D230" s="14">
        <f ca="1">RAND()</f>
        <v>0.83875823555686091</v>
      </c>
      <c r="E230" s="14">
        <v>200</v>
      </c>
      <c r="F230" s="14">
        <v>441</v>
      </c>
      <c r="G230" s="14">
        <f ca="1">RAND()</f>
        <v>0.40579902983887173</v>
      </c>
      <c r="H230" s="14"/>
      <c r="I230" s="14"/>
      <c r="J230" s="14"/>
    </row>
    <row r="231" spans="2:10" x14ac:dyDescent="0.35">
      <c r="E231">
        <v>201</v>
      </c>
      <c r="F231" s="14">
        <v>452</v>
      </c>
      <c r="G231">
        <f ca="1">RAND()</f>
        <v>0.93722269095243294</v>
      </c>
    </row>
    <row r="232" spans="2:10" x14ac:dyDescent="0.35">
      <c r="E232">
        <v>202</v>
      </c>
      <c r="F232" s="14">
        <v>349</v>
      </c>
      <c r="G232">
        <f ca="1">RAND()</f>
        <v>3.4533357554129784E-2</v>
      </c>
    </row>
    <row r="233" spans="2:10" x14ac:dyDescent="0.35">
      <c r="E233">
        <v>203</v>
      </c>
      <c r="F233" s="14">
        <v>470</v>
      </c>
      <c r="G233">
        <f ca="1">RAND()</f>
        <v>0.44447016365723124</v>
      </c>
    </row>
    <row r="234" spans="2:10" x14ac:dyDescent="0.35">
      <c r="E234">
        <v>204</v>
      </c>
      <c r="F234" s="14">
        <v>346</v>
      </c>
      <c r="G234">
        <f ca="1">RAND()</f>
        <v>0.51131835926830549</v>
      </c>
    </row>
    <row r="235" spans="2:10" x14ac:dyDescent="0.35">
      <c r="E235">
        <v>205</v>
      </c>
      <c r="F235" s="14">
        <v>412</v>
      </c>
      <c r="G235">
        <f ca="1">RAND()</f>
        <v>0.12629911894964785</v>
      </c>
    </row>
    <row r="236" spans="2:10" x14ac:dyDescent="0.35">
      <c r="E236">
        <v>206</v>
      </c>
      <c r="F236" s="14">
        <v>519</v>
      </c>
      <c r="G236">
        <f ca="1">RAND()</f>
        <v>9.9243379673596976E-3</v>
      </c>
    </row>
    <row r="237" spans="2:10" x14ac:dyDescent="0.35">
      <c r="E237">
        <v>207</v>
      </c>
      <c r="F237" s="14">
        <v>386</v>
      </c>
      <c r="G237">
        <f ca="1">RAND()</f>
        <v>0.18834450946728132</v>
      </c>
    </row>
    <row r="238" spans="2:10" x14ac:dyDescent="0.35">
      <c r="E238">
        <v>208</v>
      </c>
      <c r="F238" s="14">
        <v>412</v>
      </c>
      <c r="G238">
        <f ca="1">RAND()</f>
        <v>0.64845634702708943</v>
      </c>
    </row>
    <row r="239" spans="2:10" x14ac:dyDescent="0.35">
      <c r="E239">
        <v>209</v>
      </c>
      <c r="F239" s="14">
        <v>342</v>
      </c>
      <c r="G239">
        <f ca="1">RAND()</f>
        <v>0.33385865339626819</v>
      </c>
    </row>
    <row r="240" spans="2:10" x14ac:dyDescent="0.35">
      <c r="E240">
        <v>210</v>
      </c>
      <c r="F240" s="14">
        <v>209</v>
      </c>
      <c r="G240">
        <f ca="1">RAND()</f>
        <v>0.73161505276965888</v>
      </c>
    </row>
    <row r="241" spans="5:7" x14ac:dyDescent="0.35">
      <c r="E241">
        <v>211</v>
      </c>
      <c r="F241" s="14">
        <v>310</v>
      </c>
      <c r="G241">
        <f ca="1">RAND()</f>
        <v>0.88945832044626949</v>
      </c>
    </row>
    <row r="242" spans="5:7" x14ac:dyDescent="0.35">
      <c r="E242">
        <v>212</v>
      </c>
      <c r="F242" s="14">
        <v>446</v>
      </c>
      <c r="G242">
        <f ca="1">RAND()</f>
        <v>0.87926232921015623</v>
      </c>
    </row>
    <row r="243" spans="5:7" x14ac:dyDescent="0.35">
      <c r="E243">
        <v>213</v>
      </c>
      <c r="F243" s="14">
        <v>388</v>
      </c>
      <c r="G243">
        <f ca="1">RAND()</f>
        <v>0.69312339310260174</v>
      </c>
    </row>
    <row r="244" spans="5:7" x14ac:dyDescent="0.35">
      <c r="E244">
        <v>214</v>
      </c>
      <c r="F244" s="14">
        <v>328</v>
      </c>
      <c r="G244">
        <f ca="1">RAND()</f>
        <v>0.3500890263117562</v>
      </c>
    </row>
    <row r="245" spans="5:7" x14ac:dyDescent="0.35">
      <c r="E245">
        <v>215</v>
      </c>
      <c r="F245" s="14">
        <v>360</v>
      </c>
      <c r="G245">
        <f ca="1">RAND()</f>
        <v>0.53082673301420025</v>
      </c>
    </row>
    <row r="246" spans="5:7" x14ac:dyDescent="0.35">
      <c r="E246">
        <v>216</v>
      </c>
      <c r="F246" s="14">
        <v>363</v>
      </c>
      <c r="G246">
        <f ca="1">RAND()</f>
        <v>0.4561705169281578</v>
      </c>
    </row>
    <row r="247" spans="5:7" x14ac:dyDescent="0.35">
      <c r="E247">
        <v>217</v>
      </c>
      <c r="F247" s="14">
        <v>251</v>
      </c>
      <c r="G247">
        <f ca="1">RAND()</f>
        <v>0.76573184446349118</v>
      </c>
    </row>
    <row r="248" spans="5:7" x14ac:dyDescent="0.35">
      <c r="E248">
        <v>218</v>
      </c>
      <c r="F248" s="14">
        <v>464</v>
      </c>
      <c r="G248">
        <f ca="1">RAND()</f>
        <v>0.2933689933245921</v>
      </c>
    </row>
    <row r="249" spans="5:7" x14ac:dyDescent="0.35">
      <c r="E249">
        <v>219</v>
      </c>
      <c r="F249" s="14">
        <v>260</v>
      </c>
      <c r="G249">
        <f ca="1">RAND()</f>
        <v>0.81690116227773213</v>
      </c>
    </row>
    <row r="250" spans="5:7" x14ac:dyDescent="0.35">
      <c r="E250">
        <v>220</v>
      </c>
      <c r="F250" s="14">
        <v>318</v>
      </c>
      <c r="G250">
        <f ca="1">RAND()</f>
        <v>0.91501507089025269</v>
      </c>
    </row>
    <row r="251" spans="5:7" x14ac:dyDescent="0.35">
      <c r="E251">
        <v>221</v>
      </c>
      <c r="F251" s="14">
        <v>464</v>
      </c>
      <c r="G251">
        <f ca="1">RAND()</f>
        <v>0.250945733554363</v>
      </c>
    </row>
    <row r="252" spans="5:7" x14ac:dyDescent="0.35">
      <c r="E252">
        <v>222</v>
      </c>
      <c r="F252" s="14">
        <v>316</v>
      </c>
      <c r="G252">
        <f ca="1">RAND()</f>
        <v>8.9819182841741285E-2</v>
      </c>
    </row>
    <row r="253" spans="5:7" x14ac:dyDescent="0.35">
      <c r="E253">
        <v>223</v>
      </c>
      <c r="F253" s="14">
        <v>428</v>
      </c>
      <c r="G253">
        <f ca="1">RAND()</f>
        <v>0.5007278283190324</v>
      </c>
    </row>
    <row r="254" spans="5:7" x14ac:dyDescent="0.35">
      <c r="E254">
        <v>224</v>
      </c>
      <c r="F254" s="14">
        <v>413</v>
      </c>
      <c r="G254">
        <f ca="1">RAND()</f>
        <v>0.79210631967757206</v>
      </c>
    </row>
    <row r="255" spans="5:7" x14ac:dyDescent="0.35">
      <c r="E255">
        <v>225</v>
      </c>
      <c r="F255" s="14">
        <v>358</v>
      </c>
      <c r="G255">
        <f ca="1">RAND()</f>
        <v>0.60245676501947976</v>
      </c>
    </row>
    <row r="256" spans="5:7" x14ac:dyDescent="0.35">
      <c r="E256">
        <v>226</v>
      </c>
      <c r="F256" s="14">
        <v>335</v>
      </c>
      <c r="G256">
        <f ca="1">RAND()</f>
        <v>0.44884748294454846</v>
      </c>
    </row>
    <row r="257" spans="5:7" x14ac:dyDescent="0.35">
      <c r="E257">
        <v>227</v>
      </c>
      <c r="F257" s="14">
        <v>221</v>
      </c>
      <c r="G257">
        <f ca="1">RAND()</f>
        <v>0.75228550613564615</v>
      </c>
    </row>
    <row r="258" spans="5:7" x14ac:dyDescent="0.35">
      <c r="E258">
        <v>228</v>
      </c>
      <c r="F258" s="14">
        <v>233</v>
      </c>
      <c r="G258">
        <f ca="1">RAND()</f>
        <v>0.18713498677139506</v>
      </c>
    </row>
    <row r="259" spans="5:7" x14ac:dyDescent="0.35">
      <c r="E259">
        <v>229</v>
      </c>
      <c r="F259" s="14">
        <v>373</v>
      </c>
      <c r="G259">
        <f ca="1">RAND()</f>
        <v>0.83732675662705069</v>
      </c>
    </row>
    <row r="260" spans="5:7" x14ac:dyDescent="0.35">
      <c r="E260">
        <v>230</v>
      </c>
      <c r="F260" s="14">
        <v>443</v>
      </c>
      <c r="G260">
        <f ca="1">RAND()</f>
        <v>4.6669542222336879E-2</v>
      </c>
    </row>
    <row r="261" spans="5:7" x14ac:dyDescent="0.35">
      <c r="E261">
        <v>231</v>
      </c>
      <c r="F261" s="14">
        <v>379</v>
      </c>
      <c r="G261">
        <f ca="1">RAND()</f>
        <v>0.97947961890838287</v>
      </c>
    </row>
    <row r="262" spans="5:7" x14ac:dyDescent="0.35">
      <c r="E262">
        <v>232</v>
      </c>
      <c r="F262" s="14">
        <v>259</v>
      </c>
      <c r="G262">
        <f ca="1">RAND()</f>
        <v>0.28884291903614112</v>
      </c>
    </row>
    <row r="263" spans="5:7" x14ac:dyDescent="0.35">
      <c r="E263">
        <v>233</v>
      </c>
      <c r="F263" s="14">
        <v>323</v>
      </c>
      <c r="G263">
        <f ca="1">RAND()</f>
        <v>0.19868919722284606</v>
      </c>
    </row>
    <row r="264" spans="5:7" x14ac:dyDescent="0.35">
      <c r="E264">
        <v>234</v>
      </c>
      <c r="F264" s="66">
        <v>360</v>
      </c>
      <c r="G264" s="67">
        <f ca="1">RAND()</f>
        <v>5.9260175976244889E-2</v>
      </c>
    </row>
    <row r="265" spans="5:7" x14ac:dyDescent="0.35">
      <c r="E265">
        <v>235</v>
      </c>
      <c r="F265" s="14">
        <v>391</v>
      </c>
      <c r="G265">
        <f ca="1">RAND()</f>
        <v>0.77293608145127679</v>
      </c>
    </row>
    <row r="266" spans="5:7" x14ac:dyDescent="0.35">
      <c r="E266">
        <v>236</v>
      </c>
      <c r="F266" s="14">
        <v>398</v>
      </c>
      <c r="G266">
        <f ca="1">RAND()</f>
        <v>8.040619912854563E-2</v>
      </c>
    </row>
    <row r="267" spans="5:7" x14ac:dyDescent="0.35">
      <c r="E267">
        <v>237</v>
      </c>
      <c r="F267" s="14">
        <v>386</v>
      </c>
      <c r="G267">
        <f ca="1">RAND()</f>
        <v>0.20014559933708231</v>
      </c>
    </row>
    <row r="268" spans="5:7" x14ac:dyDescent="0.35">
      <c r="E268">
        <v>238</v>
      </c>
      <c r="F268" s="14">
        <v>418</v>
      </c>
      <c r="G268">
        <f ca="1">RAND()</f>
        <v>0.57398285812170557</v>
      </c>
    </row>
    <row r="269" spans="5:7" x14ac:dyDescent="0.35">
      <c r="E269">
        <v>239</v>
      </c>
      <c r="F269" s="14">
        <v>340</v>
      </c>
      <c r="G269">
        <f ca="1">RAND()</f>
        <v>8.8412008460063585E-2</v>
      </c>
    </row>
    <row r="270" spans="5:7" x14ac:dyDescent="0.35">
      <c r="E270">
        <v>240</v>
      </c>
      <c r="F270" s="14">
        <v>379</v>
      </c>
      <c r="G270">
        <f ca="1">RAND()</f>
        <v>0.29938610179999281</v>
      </c>
    </row>
    <row r="271" spans="5:7" x14ac:dyDescent="0.35">
      <c r="E271">
        <v>241</v>
      </c>
      <c r="F271" s="14">
        <v>397</v>
      </c>
      <c r="G271">
        <f ca="1">RAND()</f>
        <v>0.38579632610066406</v>
      </c>
    </row>
    <row r="272" spans="5:7" x14ac:dyDescent="0.35">
      <c r="E272">
        <v>242</v>
      </c>
      <c r="F272" s="14">
        <v>253</v>
      </c>
      <c r="G272">
        <f ca="1">RAND()</f>
        <v>0.12168241807445024</v>
      </c>
    </row>
    <row r="273" spans="5:7" x14ac:dyDescent="0.35">
      <c r="E273">
        <v>243</v>
      </c>
      <c r="F273" s="14">
        <v>296</v>
      </c>
      <c r="G273">
        <f ca="1">RAND()</f>
        <v>0.53753518076323681</v>
      </c>
    </row>
    <row r="274" spans="5:7" x14ac:dyDescent="0.35">
      <c r="E274">
        <v>244</v>
      </c>
      <c r="F274" s="14">
        <v>393</v>
      </c>
      <c r="G274">
        <f ca="1">RAND()</f>
        <v>0.26157886940091646</v>
      </c>
    </row>
    <row r="275" spans="5:7" x14ac:dyDescent="0.35">
      <c r="E275">
        <v>245</v>
      </c>
      <c r="F275" s="14">
        <v>481</v>
      </c>
      <c r="G275">
        <f ca="1">RAND()</f>
        <v>0.74515985193535483</v>
      </c>
    </row>
    <row r="276" spans="5:7" x14ac:dyDescent="0.35">
      <c r="E276">
        <v>246</v>
      </c>
      <c r="F276" s="14">
        <v>298</v>
      </c>
      <c r="G276">
        <f ca="1">RAND()</f>
        <v>0.89443055060907217</v>
      </c>
    </row>
    <row r="277" spans="5:7" x14ac:dyDescent="0.35">
      <c r="E277">
        <v>247</v>
      </c>
      <c r="F277" s="14">
        <v>442</v>
      </c>
      <c r="G277">
        <f ca="1">RAND()</f>
        <v>0.49938893505867721</v>
      </c>
    </row>
    <row r="278" spans="5:7" x14ac:dyDescent="0.35">
      <c r="E278">
        <v>248</v>
      </c>
      <c r="F278" s="14">
        <v>398</v>
      </c>
      <c r="G278">
        <f ca="1">RAND()</f>
        <v>0.42017628544550023</v>
      </c>
    </row>
    <row r="279" spans="5:7" x14ac:dyDescent="0.35">
      <c r="E279">
        <v>249</v>
      </c>
      <c r="F279" s="66">
        <v>304</v>
      </c>
      <c r="G279" s="67">
        <f ca="1">RAND()</f>
        <v>0.92919268343773731</v>
      </c>
    </row>
    <row r="280" spans="5:7" x14ac:dyDescent="0.35">
      <c r="E280">
        <v>250</v>
      </c>
      <c r="F280" s="14">
        <v>426</v>
      </c>
      <c r="G280">
        <f ca="1">RAND()</f>
        <v>0.2721971419916781</v>
      </c>
    </row>
    <row r="281" spans="5:7" x14ac:dyDescent="0.35">
      <c r="E281">
        <v>251</v>
      </c>
      <c r="F281" s="14">
        <v>454</v>
      </c>
      <c r="G281">
        <f ca="1">RAND()</f>
        <v>0.98391347088526226</v>
      </c>
    </row>
    <row r="282" spans="5:7" x14ac:dyDescent="0.35">
      <c r="E282">
        <v>252</v>
      </c>
      <c r="F282" s="14">
        <v>215</v>
      </c>
      <c r="G282">
        <f ca="1">RAND()</f>
        <v>0.73950138978141799</v>
      </c>
    </row>
    <row r="283" spans="5:7" x14ac:dyDescent="0.35">
      <c r="E283">
        <v>253</v>
      </c>
      <c r="F283" s="14">
        <v>364</v>
      </c>
      <c r="G283">
        <f ca="1">RAND()</f>
        <v>0.10767099238577238</v>
      </c>
    </row>
    <row r="284" spans="5:7" x14ac:dyDescent="0.35">
      <c r="E284">
        <v>254</v>
      </c>
      <c r="F284" s="14">
        <v>489</v>
      </c>
      <c r="G284">
        <f ca="1">RAND()</f>
        <v>0.23938281093567582</v>
      </c>
    </row>
    <row r="285" spans="5:7" x14ac:dyDescent="0.35">
      <c r="E285">
        <v>255</v>
      </c>
      <c r="F285" s="14">
        <v>482</v>
      </c>
      <c r="G285">
        <f ca="1">RAND()</f>
        <v>0.18994487360162071</v>
      </c>
    </row>
    <row r="286" spans="5:7" x14ac:dyDescent="0.35">
      <c r="E286">
        <v>256</v>
      </c>
      <c r="F286" s="14">
        <v>245</v>
      </c>
      <c r="G286">
        <f ca="1">RAND()</f>
        <v>0.76486053429596246</v>
      </c>
    </row>
    <row r="287" spans="5:7" x14ac:dyDescent="0.35">
      <c r="E287">
        <v>257</v>
      </c>
      <c r="F287" s="14">
        <v>437</v>
      </c>
      <c r="G287">
        <f ca="1">RAND()</f>
        <v>0.35597611301051046</v>
      </c>
    </row>
    <row r="288" spans="5:7" x14ac:dyDescent="0.35">
      <c r="E288">
        <v>258</v>
      </c>
      <c r="F288" s="14">
        <v>344</v>
      </c>
      <c r="G288">
        <f ca="1">RAND()</f>
        <v>0.73273934343127067</v>
      </c>
    </row>
    <row r="289" spans="5:7" x14ac:dyDescent="0.35">
      <c r="E289">
        <v>259</v>
      </c>
      <c r="F289" s="14">
        <v>345</v>
      </c>
      <c r="G289">
        <f ca="1">RAND()</f>
        <v>0.59887019340324854</v>
      </c>
    </row>
    <row r="290" spans="5:7" x14ac:dyDescent="0.35">
      <c r="E290">
        <v>260</v>
      </c>
      <c r="F290" s="14">
        <v>417</v>
      </c>
      <c r="G290">
        <f ca="1">RAND()</f>
        <v>0.73419057863923676</v>
      </c>
    </row>
    <row r="291" spans="5:7" x14ac:dyDescent="0.35">
      <c r="E291">
        <v>261</v>
      </c>
      <c r="F291" s="14">
        <v>310</v>
      </c>
      <c r="G291">
        <f ca="1">RAND()</f>
        <v>0.84870564482433941</v>
      </c>
    </row>
    <row r="292" spans="5:7" x14ac:dyDescent="0.35">
      <c r="E292">
        <v>262</v>
      </c>
      <c r="F292" s="14">
        <v>390</v>
      </c>
      <c r="G292">
        <f ca="1">RAND()</f>
        <v>4.8769203810608452E-2</v>
      </c>
    </row>
    <row r="293" spans="5:7" x14ac:dyDescent="0.35">
      <c r="E293">
        <v>263</v>
      </c>
      <c r="F293" s="14">
        <v>298</v>
      </c>
      <c r="G293">
        <f ca="1">RAND()</f>
        <v>0.5966807278419044</v>
      </c>
    </row>
    <row r="294" spans="5:7" x14ac:dyDescent="0.35">
      <c r="E294">
        <v>264</v>
      </c>
      <c r="F294" s="14">
        <v>371</v>
      </c>
      <c r="G294">
        <f ca="1">RAND()</f>
        <v>0.6762690745675991</v>
      </c>
    </row>
    <row r="295" spans="5:7" x14ac:dyDescent="0.35">
      <c r="E295">
        <v>265</v>
      </c>
      <c r="F295" s="14">
        <v>508</v>
      </c>
      <c r="G295">
        <f ca="1">RAND()</f>
        <v>0.76398997446732797</v>
      </c>
    </row>
    <row r="296" spans="5:7" x14ac:dyDescent="0.35">
      <c r="E296">
        <v>266</v>
      </c>
      <c r="F296" s="14">
        <v>349</v>
      </c>
      <c r="G296">
        <f ca="1">RAND()</f>
        <v>0.66819085300590009</v>
      </c>
    </row>
    <row r="297" spans="5:7" x14ac:dyDescent="0.35">
      <c r="E297">
        <v>267</v>
      </c>
      <c r="F297" s="14">
        <v>293</v>
      </c>
      <c r="G297">
        <f ca="1">RAND()</f>
        <v>0.99322858646918077</v>
      </c>
    </row>
    <row r="298" spans="5:7" x14ac:dyDescent="0.35">
      <c r="E298">
        <v>268</v>
      </c>
      <c r="F298" s="14">
        <v>413</v>
      </c>
      <c r="G298">
        <f ca="1">RAND()</f>
        <v>0.40217124024641859</v>
      </c>
    </row>
    <row r="299" spans="5:7" x14ac:dyDescent="0.35">
      <c r="E299">
        <v>269</v>
      </c>
      <c r="F299" s="14">
        <v>480</v>
      </c>
      <c r="G299">
        <f ca="1">RAND()</f>
        <v>0.24297198991654467</v>
      </c>
    </row>
    <row r="300" spans="5:7" x14ac:dyDescent="0.35">
      <c r="E300">
        <v>270</v>
      </c>
      <c r="F300" s="14">
        <v>445</v>
      </c>
      <c r="G300">
        <f ca="1">RAND()</f>
        <v>0.13502315730808501</v>
      </c>
    </row>
    <row r="301" spans="5:7" x14ac:dyDescent="0.35">
      <c r="E301">
        <v>271</v>
      </c>
      <c r="F301" s="14">
        <v>446</v>
      </c>
      <c r="G301">
        <f ca="1">RAND()</f>
        <v>0.30517890387521329</v>
      </c>
    </row>
    <row r="302" spans="5:7" x14ac:dyDescent="0.35">
      <c r="E302">
        <v>272</v>
      </c>
      <c r="F302" s="14">
        <v>342</v>
      </c>
      <c r="G302">
        <f ca="1">RAND()</f>
        <v>0.96850047258673988</v>
      </c>
    </row>
    <row r="303" spans="5:7" x14ac:dyDescent="0.35">
      <c r="E303">
        <v>273</v>
      </c>
      <c r="F303" s="14">
        <v>445</v>
      </c>
      <c r="G303">
        <f ca="1">RAND()</f>
        <v>0.63156831234468136</v>
      </c>
    </row>
    <row r="304" spans="5:7" x14ac:dyDescent="0.35">
      <c r="E304">
        <v>274</v>
      </c>
      <c r="F304" s="14">
        <v>348</v>
      </c>
      <c r="G304">
        <f ca="1">RAND()</f>
        <v>0.17701738567542114</v>
      </c>
    </row>
    <row r="305" spans="5:7" x14ac:dyDescent="0.35">
      <c r="E305">
        <v>275</v>
      </c>
      <c r="F305" s="14">
        <v>402</v>
      </c>
      <c r="G305">
        <f ca="1">RAND()</f>
        <v>0.31049064290922157</v>
      </c>
    </row>
    <row r="306" spans="5:7" x14ac:dyDescent="0.35">
      <c r="F306" s="14"/>
    </row>
    <row r="307" spans="5:7" x14ac:dyDescent="0.35">
      <c r="F307" s="14"/>
    </row>
  </sheetData>
  <sortState xmlns:xlrd2="http://schemas.microsoft.com/office/spreadsheetml/2017/richdata2" ref="I31:J180">
    <sortCondition ref="J31:J180"/>
  </sortState>
  <mergeCells count="6">
    <mergeCell ref="B3:G3"/>
    <mergeCell ref="H3:M3"/>
    <mergeCell ref="A31:A38"/>
    <mergeCell ref="A39:A60"/>
    <mergeCell ref="L29:N29"/>
    <mergeCell ref="L41:N41"/>
  </mergeCells>
  <phoneticPr fontId="11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54" r:id="rId4">
          <objectPr defaultSize="0" autoPict="0" r:id="rId5">
            <anchor moveWithCells="1" sizeWithCells="1">
              <from>
                <xdr:col>9</xdr:col>
                <xdr:colOff>19050</xdr:colOff>
                <xdr:row>13</xdr:row>
                <xdr:rowOff>165100</xdr:rowOff>
              </from>
              <to>
                <xdr:col>12</xdr:col>
                <xdr:colOff>971550</xdr:colOff>
                <xdr:row>17</xdr:row>
                <xdr:rowOff>31750</xdr:rowOff>
              </to>
            </anchor>
          </objectPr>
        </oleObject>
      </mc:Choice>
      <mc:Fallback>
        <oleObject progId="Equation.3" shapeId="2054" r:id="rId4"/>
      </mc:Fallback>
    </mc:AlternateContent>
    <mc:AlternateContent xmlns:mc="http://schemas.openxmlformats.org/markup-compatibility/2006">
      <mc:Choice Requires="x14">
        <oleObject progId="Equation.3" shapeId="2055" r:id="rId6">
          <objectPr defaultSize="0" autoPict="0" r:id="rId7">
            <anchor moveWithCells="1" sizeWithCells="1">
              <from>
                <xdr:col>3</xdr:col>
                <xdr:colOff>95250</xdr:colOff>
                <xdr:row>13</xdr:row>
                <xdr:rowOff>19050</xdr:rowOff>
              </from>
              <to>
                <xdr:col>5</xdr:col>
                <xdr:colOff>590550</xdr:colOff>
                <xdr:row>19</xdr:row>
                <xdr:rowOff>146050</xdr:rowOff>
              </to>
            </anchor>
          </objectPr>
        </oleObject>
      </mc:Choice>
      <mc:Fallback>
        <oleObject progId="Equation.3" shapeId="2055" r:id="rId6"/>
      </mc:Fallback>
    </mc:AlternateContent>
    <mc:AlternateContent xmlns:mc="http://schemas.openxmlformats.org/markup-compatibility/2006">
      <mc:Choice Requires="x14">
        <oleObject progId="Equation.3" shapeId="2056" r:id="rId8">
          <objectPr defaultSize="0" autoPict="0" r:id="rId9">
            <anchor moveWithCells="1" sizeWithCells="1">
              <from>
                <xdr:col>1</xdr:col>
                <xdr:colOff>565150</xdr:colOff>
                <xdr:row>16</xdr:row>
                <xdr:rowOff>228600</xdr:rowOff>
              </from>
              <to>
                <xdr:col>2</xdr:col>
                <xdr:colOff>488950</xdr:colOff>
                <xdr:row>20</xdr:row>
                <xdr:rowOff>101600</xdr:rowOff>
              </to>
            </anchor>
          </objectPr>
        </oleObject>
      </mc:Choice>
      <mc:Fallback>
        <oleObject progId="Equation.3" shapeId="2056" r:id="rId8"/>
      </mc:Fallback>
    </mc:AlternateContent>
    <mc:AlternateContent xmlns:mc="http://schemas.openxmlformats.org/markup-compatibility/2006">
      <mc:Choice Requires="x14">
        <oleObject progId="Equation.3" shapeId="2060" r:id="rId10">
          <objectPr defaultSize="0" autoPict="0" r:id="rId11">
            <anchor moveWithCells="1" sizeWithCells="1">
              <from>
                <xdr:col>9</xdr:col>
                <xdr:colOff>50800</xdr:colOff>
                <xdr:row>9</xdr:row>
                <xdr:rowOff>57150</xdr:rowOff>
              </from>
              <to>
                <xdr:col>11</xdr:col>
                <xdr:colOff>50800</xdr:colOff>
                <xdr:row>13</xdr:row>
                <xdr:rowOff>0</xdr:rowOff>
              </to>
            </anchor>
          </objectPr>
        </oleObject>
      </mc:Choice>
      <mc:Fallback>
        <oleObject progId="Equation.3" shapeId="2060" r:id="rId10"/>
      </mc:Fallback>
    </mc:AlternateContent>
    <mc:AlternateContent xmlns:mc="http://schemas.openxmlformats.org/markup-compatibility/2006">
      <mc:Choice Requires="x14">
        <oleObject progId="Equation.3" shapeId="2049" r:id="rId12">
          <objectPr defaultSize="0" autoPict="0" r:id="rId13">
            <anchor moveWithCells="1">
              <from>
                <xdr:col>4</xdr:col>
                <xdr:colOff>222250</xdr:colOff>
                <xdr:row>3</xdr:row>
                <xdr:rowOff>69850</xdr:rowOff>
              </from>
              <to>
                <xdr:col>4</xdr:col>
                <xdr:colOff>755650</xdr:colOff>
                <xdr:row>3</xdr:row>
                <xdr:rowOff>342900</xdr:rowOff>
              </to>
            </anchor>
          </objectPr>
        </oleObject>
      </mc:Choice>
      <mc:Fallback>
        <oleObject progId="Equation.3" shapeId="2049" r:id="rId12"/>
      </mc:Fallback>
    </mc:AlternateContent>
    <mc:AlternateContent xmlns:mc="http://schemas.openxmlformats.org/markup-compatibility/2006">
      <mc:Choice Requires="x14">
        <oleObject progId="Equation.3" shapeId="2050" r:id="rId14">
          <objectPr defaultSize="0" autoPict="0" r:id="rId15">
            <anchor moveWithCells="1">
              <from>
                <xdr:col>3</xdr:col>
                <xdr:colOff>165100</xdr:colOff>
                <xdr:row>3</xdr:row>
                <xdr:rowOff>133350</xdr:rowOff>
              </from>
              <to>
                <xdr:col>3</xdr:col>
                <xdr:colOff>641350</xdr:colOff>
                <xdr:row>3</xdr:row>
                <xdr:rowOff>336550</xdr:rowOff>
              </to>
            </anchor>
          </objectPr>
        </oleObject>
      </mc:Choice>
      <mc:Fallback>
        <oleObject progId="Equation.3" shapeId="2050" r:id="rId14"/>
      </mc:Fallback>
    </mc:AlternateContent>
    <mc:AlternateContent xmlns:mc="http://schemas.openxmlformats.org/markup-compatibility/2006">
      <mc:Choice Requires="x14">
        <oleObject progId="Equation.3" shapeId="2051" r:id="rId16">
          <objectPr defaultSize="0" autoPict="0" r:id="rId17">
            <anchor moveWithCells="1">
              <from>
                <xdr:col>6</xdr:col>
                <xdr:colOff>50800</xdr:colOff>
                <xdr:row>3</xdr:row>
                <xdr:rowOff>69850</xdr:rowOff>
              </from>
              <to>
                <xdr:col>6</xdr:col>
                <xdr:colOff>927100</xdr:colOff>
                <xdr:row>3</xdr:row>
                <xdr:rowOff>361950</xdr:rowOff>
              </to>
            </anchor>
          </objectPr>
        </oleObject>
      </mc:Choice>
      <mc:Fallback>
        <oleObject progId="Equation.3" shapeId="2051" r:id="rId16"/>
      </mc:Fallback>
    </mc:AlternateContent>
    <mc:AlternateContent xmlns:mc="http://schemas.openxmlformats.org/markup-compatibility/2006">
      <mc:Choice Requires="x14">
        <oleObject progId="Equation.3" shapeId="2053" r:id="rId18">
          <objectPr defaultSize="0" autoPict="0" r:id="rId19">
            <anchor moveWithCells="1">
              <from>
                <xdr:col>2</xdr:col>
                <xdr:colOff>203200</xdr:colOff>
                <xdr:row>3</xdr:row>
                <xdr:rowOff>38100</xdr:rowOff>
              </from>
              <to>
                <xdr:col>2</xdr:col>
                <xdr:colOff>755650</xdr:colOff>
                <xdr:row>3</xdr:row>
                <xdr:rowOff>374650</xdr:rowOff>
              </to>
            </anchor>
          </objectPr>
        </oleObject>
      </mc:Choice>
      <mc:Fallback>
        <oleObject progId="Equation.3" shapeId="2053" r:id="rId18"/>
      </mc:Fallback>
    </mc:AlternateContent>
    <mc:AlternateContent xmlns:mc="http://schemas.openxmlformats.org/markup-compatibility/2006">
      <mc:Choice Requires="x14">
        <oleObject progId="Equation.3" shapeId="2057" r:id="rId20">
          <objectPr defaultSize="0" autoPict="0" r:id="rId21">
            <anchor moveWithCells="1" sizeWithCells="1">
              <from>
                <xdr:col>5</xdr:col>
                <xdr:colOff>222250</xdr:colOff>
                <xdr:row>3</xdr:row>
                <xdr:rowOff>31750</xdr:rowOff>
              </from>
              <to>
                <xdr:col>5</xdr:col>
                <xdr:colOff>762000</xdr:colOff>
                <xdr:row>3</xdr:row>
                <xdr:rowOff>361950</xdr:rowOff>
              </to>
            </anchor>
          </objectPr>
        </oleObject>
      </mc:Choice>
      <mc:Fallback>
        <oleObject progId="Equation.3" shapeId="2057" r:id="rId20"/>
      </mc:Fallback>
    </mc:AlternateContent>
    <mc:AlternateContent xmlns:mc="http://schemas.openxmlformats.org/markup-compatibility/2006">
      <mc:Choice Requires="x14">
        <oleObject progId="Equation.3" shapeId="2052" r:id="rId22">
          <objectPr defaultSize="0" autoPict="0" r:id="rId23">
            <anchor moveWithCells="1">
              <from>
                <xdr:col>7</xdr:col>
                <xdr:colOff>196850</xdr:colOff>
                <xdr:row>3</xdr:row>
                <xdr:rowOff>82550</xdr:rowOff>
              </from>
              <to>
                <xdr:col>7</xdr:col>
                <xdr:colOff>603250</xdr:colOff>
                <xdr:row>3</xdr:row>
                <xdr:rowOff>374650</xdr:rowOff>
              </to>
            </anchor>
          </objectPr>
        </oleObject>
      </mc:Choice>
      <mc:Fallback>
        <oleObject progId="Equation.3" shapeId="2052" r:id="rId22"/>
      </mc:Fallback>
    </mc:AlternateContent>
    <mc:AlternateContent xmlns:mc="http://schemas.openxmlformats.org/markup-compatibility/2006">
      <mc:Choice Requires="x14">
        <oleObject progId="Equation.3" shapeId="2058" r:id="rId24">
          <objectPr defaultSize="0" autoPict="0" r:id="rId15">
            <anchor moveWithCells="1">
              <from>
                <xdr:col>9</xdr:col>
                <xdr:colOff>69850</xdr:colOff>
                <xdr:row>3</xdr:row>
                <xdr:rowOff>69850</xdr:rowOff>
              </from>
              <to>
                <xdr:col>9</xdr:col>
                <xdr:colOff>469900</xdr:colOff>
                <xdr:row>3</xdr:row>
                <xdr:rowOff>298450</xdr:rowOff>
              </to>
            </anchor>
          </objectPr>
        </oleObject>
      </mc:Choice>
      <mc:Fallback>
        <oleObject progId="Equation.3" shapeId="2058" r:id="rId24"/>
      </mc:Fallback>
    </mc:AlternateContent>
    <mc:AlternateContent xmlns:mc="http://schemas.openxmlformats.org/markup-compatibility/2006">
      <mc:Choice Requires="x14">
        <oleObject progId="Equation.3" shapeId="2059" r:id="rId25">
          <objectPr defaultSize="0" autoPict="0" r:id="rId13">
            <anchor moveWithCells="1">
              <from>
                <xdr:col>10</xdr:col>
                <xdr:colOff>203200</xdr:colOff>
                <xdr:row>3</xdr:row>
                <xdr:rowOff>76200</xdr:rowOff>
              </from>
              <to>
                <xdr:col>10</xdr:col>
                <xdr:colOff>704850</xdr:colOff>
                <xdr:row>3</xdr:row>
                <xdr:rowOff>355600</xdr:rowOff>
              </to>
            </anchor>
          </objectPr>
        </oleObject>
      </mc:Choice>
      <mc:Fallback>
        <oleObject progId="Equation.3" shapeId="2059" r:id="rId25"/>
      </mc:Fallback>
    </mc:AlternateContent>
    <mc:AlternateContent xmlns:mc="http://schemas.openxmlformats.org/markup-compatibility/2006">
      <mc:Choice Requires="x14">
        <oleObject progId="Equation.3" shapeId="2061" r:id="rId26">
          <objectPr defaultSize="0" autoPict="0" r:id="rId21">
            <anchor moveWithCells="1" sizeWithCells="1">
              <from>
                <xdr:col>11</xdr:col>
                <xdr:colOff>209550</xdr:colOff>
                <xdr:row>3</xdr:row>
                <xdr:rowOff>50800</xdr:rowOff>
              </from>
              <to>
                <xdr:col>11</xdr:col>
                <xdr:colOff>869950</xdr:colOff>
                <xdr:row>4</xdr:row>
                <xdr:rowOff>19050</xdr:rowOff>
              </to>
            </anchor>
          </objectPr>
        </oleObject>
      </mc:Choice>
      <mc:Fallback>
        <oleObject progId="Equation.3" shapeId="2061" r:id="rId26"/>
      </mc:Fallback>
    </mc:AlternateContent>
    <mc:AlternateContent xmlns:mc="http://schemas.openxmlformats.org/markup-compatibility/2006">
      <mc:Choice Requires="x14">
        <oleObject progId="Equation.3" shapeId="2062" r:id="rId27">
          <objectPr defaultSize="0" autoPict="0" r:id="rId17">
            <anchor moveWithCells="1">
              <from>
                <xdr:col>12</xdr:col>
                <xdr:colOff>88900</xdr:colOff>
                <xdr:row>3</xdr:row>
                <xdr:rowOff>107950</xdr:rowOff>
              </from>
              <to>
                <xdr:col>12</xdr:col>
                <xdr:colOff>933450</xdr:colOff>
                <xdr:row>3</xdr:row>
                <xdr:rowOff>400050</xdr:rowOff>
              </to>
            </anchor>
          </objectPr>
        </oleObject>
      </mc:Choice>
      <mc:Fallback>
        <oleObject progId="Equation.3" shapeId="2062" r:id="rId2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.9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CLASE</vt:lpstr>
      <vt:lpstr>TAREA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actda</cp:lastModifiedBy>
  <dcterms:created xsi:type="dcterms:W3CDTF">2020-03-19T18:14:26Z</dcterms:created>
  <dcterms:modified xsi:type="dcterms:W3CDTF">2022-04-02T02:23:17Z</dcterms:modified>
</cp:coreProperties>
</file>