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"/>
    </mc:Choice>
  </mc:AlternateContent>
  <xr:revisionPtr revIDLastSave="0" documentId="13_ncr:1_{73CAD48A-C156-40FB-9EEE-80974CEB112C}" xr6:coauthVersionLast="45" xr6:coauthVersionMax="45" xr10:uidLastSave="{00000000-0000-0000-0000-000000000000}"/>
  <bookViews>
    <workbookView xWindow="-120" yWindow="-120" windowWidth="29040" windowHeight="15840" xr2:uid="{441FBCB7-97DB-4620-B1C1-4F9F9103C51D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Sheet1!$D$16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" l="1"/>
  <c r="I18" i="1"/>
  <c r="I20" i="1" s="1"/>
  <c r="I21" i="1" s="1"/>
  <c r="I17" i="1"/>
  <c r="C28" i="1" l="1"/>
  <c r="J31" i="1" l="1"/>
  <c r="J30" i="1"/>
  <c r="J27" i="1"/>
  <c r="J26" i="1"/>
  <c r="J17" i="1"/>
  <c r="J18" i="1"/>
  <c r="J19" i="1"/>
  <c r="J20" i="1"/>
  <c r="J21" i="1"/>
  <c r="J16" i="1"/>
  <c r="H12" i="1"/>
  <c r="H13" i="1"/>
  <c r="H11" i="1"/>
  <c r="I11" i="1" s="1"/>
  <c r="K7" i="1" s="1"/>
  <c r="E19" i="1"/>
  <c r="E18" i="1"/>
  <c r="E20" i="1"/>
  <c r="E17" i="1"/>
  <c r="E9" i="1"/>
  <c r="E10" i="1"/>
  <c r="E11" i="1"/>
  <c r="E8" i="1"/>
  <c r="L29" i="1" l="1"/>
  <c r="I12" i="1"/>
  <c r="K8" i="1" s="1"/>
  <c r="L25" i="1"/>
  <c r="H33" i="1" s="1"/>
  <c r="I13" i="1"/>
  <c r="K9" i="1" s="1"/>
  <c r="C25" i="1"/>
  <c r="L33" i="1" l="1"/>
</calcChain>
</file>

<file path=xl/sharedStrings.xml><?xml version="1.0" encoding="utf-8"?>
<sst xmlns="http://schemas.openxmlformats.org/spreadsheetml/2006/main" count="31" uniqueCount="24">
  <si>
    <t>t</t>
  </si>
  <si>
    <t>A(t)</t>
  </si>
  <si>
    <t>Interes</t>
  </si>
  <si>
    <t>Interes Descuento</t>
  </si>
  <si>
    <t>Sin los previos $1000:</t>
  </si>
  <si>
    <t>Con los previos $1000:</t>
  </si>
  <si>
    <t>In</t>
  </si>
  <si>
    <t>A(4)=</t>
  </si>
  <si>
    <t>n</t>
  </si>
  <si>
    <t>in</t>
  </si>
  <si>
    <t>A(5)=</t>
  </si>
  <si>
    <t>A(6)=</t>
  </si>
  <si>
    <t>A(7)=</t>
  </si>
  <si>
    <t>in2</t>
  </si>
  <si>
    <t>Pagos</t>
  </si>
  <si>
    <t>Abuelos Paternos</t>
  </si>
  <si>
    <t xml:space="preserve">Edad </t>
  </si>
  <si>
    <t>N.Pago</t>
  </si>
  <si>
    <t>Pago</t>
  </si>
  <si>
    <t>Abuelos Maternos</t>
  </si>
  <si>
    <t>Tasa efectiva:</t>
  </si>
  <si>
    <t>Pagos Paternos:</t>
  </si>
  <si>
    <t>Pagos Maternos:</t>
  </si>
  <si>
    <t>Pago anual: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</si>
</sst>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.0000%"/>
    <numFmt numFmtId="165" formatCode="_-&quot;$&quot;* #,##0.0000_-;\-&quot;$&quot;* #,##0.0000_-;_-&quot;$&quot;* &quot;-&quot;??_-;_-@_-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5"/>
      </patternFill>
    </fill>
    <fill>
      <patternFill patternType="solid">
        <fgColor theme="1"/>
        <bgColor theme="0" tint="-0.14999847407452621"/>
      </patternFill>
    </fill>
  </fills>
  <borders count="6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/>
    </xf>
    <xf numFmtId="0" fontId="3" fillId="2" borderId="4" xfId="0" applyFont="1" applyFill="1" applyBorder="1"/>
    <xf numFmtId="0" fontId="0" fillId="2" borderId="0" xfId="0" applyFont="1" applyFill="1"/>
    <xf numFmtId="0" fontId="3" fillId="2" borderId="0" xfId="0" applyFont="1" applyFill="1" applyAlignment="1">
      <alignment horizontal="center"/>
    </xf>
    <xf numFmtId="44" fontId="3" fillId="2" borderId="0" xfId="1" applyFont="1" applyFill="1"/>
    <xf numFmtId="164" fontId="3" fillId="2" borderId="0" xfId="2" applyNumberFormat="1" applyFont="1" applyFill="1"/>
    <xf numFmtId="166" fontId="3" fillId="2" borderId="4" xfId="0" applyNumberFormat="1" applyFont="1" applyFill="1" applyBorder="1"/>
    <xf numFmtId="2" fontId="3" fillId="2" borderId="4" xfId="0" applyNumberFormat="1" applyFont="1" applyFill="1" applyBorder="1"/>
    <xf numFmtId="0" fontId="2" fillId="2" borderId="4" xfId="0" applyFont="1" applyFill="1" applyBorder="1"/>
    <xf numFmtId="9" fontId="3" fillId="2" borderId="0" xfId="2" applyFont="1" applyFill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44" fontId="3" fillId="4" borderId="0" xfId="1" applyNumberFormat="1" applyFont="1" applyFill="1"/>
    <xf numFmtId="164" fontId="3" fillId="4" borderId="0" xfId="2" applyNumberFormat="1" applyFont="1" applyFill="1"/>
    <xf numFmtId="44" fontId="3" fillId="2" borderId="0" xfId="1" applyNumberFormat="1" applyFont="1" applyFill="1"/>
    <xf numFmtId="0" fontId="3" fillId="4" borderId="2" xfId="0" applyFont="1" applyFill="1" applyBorder="1" applyAlignment="1">
      <alignment horizontal="center"/>
    </xf>
    <xf numFmtId="44" fontId="3" fillId="4" borderId="2" xfId="1" applyNumberFormat="1" applyFont="1" applyFill="1" applyBorder="1"/>
    <xf numFmtId="164" fontId="3" fillId="4" borderId="2" xfId="2" applyNumberFormat="1" applyFont="1" applyFill="1" applyBorder="1"/>
    <xf numFmtId="9" fontId="3" fillId="2" borderId="0" xfId="2" applyFont="1" applyFill="1" applyBorder="1"/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6" fontId="3" fillId="2" borderId="3" xfId="0" applyNumberFormat="1" applyFont="1" applyFill="1" applyBorder="1"/>
    <xf numFmtId="0" fontId="0" fillId="2" borderId="0" xfId="0" applyFill="1" applyBorder="1"/>
    <xf numFmtId="166" fontId="2" fillId="2" borderId="5" xfId="0" applyNumberFormat="1" applyFont="1" applyFill="1" applyBorder="1"/>
    <xf numFmtId="0" fontId="3" fillId="2" borderId="4" xfId="0" applyFont="1" applyFill="1" applyBorder="1" applyAlignment="1">
      <alignment horizontal="center"/>
    </xf>
    <xf numFmtId="165" fontId="2" fillId="2" borderId="4" xfId="1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6" fontId="3" fillId="2" borderId="0" xfId="0" applyNumberFormat="1" applyFont="1" applyFill="1"/>
    <xf numFmtId="166" fontId="2" fillId="2" borderId="0" xfId="0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bgColor theme="1"/>
        </patternFill>
      </fill>
    </dxf>
    <dxf>
      <font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bgColor theme="1"/>
        </patternFill>
      </fill>
    </dxf>
    <dxf>
      <font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bgColor theme="1"/>
        </patternFill>
      </fill>
    </dxf>
    <dxf>
      <font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000%"/>
      <fill>
        <patternFill>
          <bgColor theme="1"/>
        </patternFill>
      </fill>
    </dxf>
    <dxf>
      <font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bgColor theme="1"/>
        </patternFill>
      </fill>
    </dxf>
    <dxf>
      <font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bgColor theme="1"/>
        </patternFill>
      </fill>
    </dxf>
    <dxf>
      <font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bgColor theme="1"/>
        </patternFill>
      </fill>
    </dxf>
    <dxf>
      <font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000%"/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bgColor theme="1"/>
        </patternFill>
      </fill>
    </dxf>
    <dxf>
      <font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bgColor theme="1"/>
        </patternFill>
      </fill>
      <alignment horizontal="center" vertical="bottom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6</xdr:row>
      <xdr:rowOff>0</xdr:rowOff>
    </xdr:from>
    <xdr:to>
      <xdr:col>1</xdr:col>
      <xdr:colOff>333375</xdr:colOff>
      <xdr:row>9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C1A06E9-3E7F-4256-B158-8CAD22C3F402}"/>
            </a:ext>
          </a:extLst>
        </xdr:cNvPr>
        <xdr:cNvSpPr/>
      </xdr:nvSpPr>
      <xdr:spPr>
        <a:xfrm>
          <a:off x="142875" y="571500"/>
          <a:ext cx="800100" cy="6191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1.2</a:t>
          </a:r>
        </a:p>
      </xdr:txBody>
    </xdr:sp>
    <xdr:clientData/>
  </xdr:twoCellAnchor>
  <xdr:twoCellAnchor>
    <xdr:from>
      <xdr:col>0</xdr:col>
      <xdr:colOff>142875</xdr:colOff>
      <xdr:row>15</xdr:row>
      <xdr:rowOff>0</xdr:rowOff>
    </xdr:from>
    <xdr:to>
      <xdr:col>1</xdr:col>
      <xdr:colOff>333375</xdr:colOff>
      <xdr:row>18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199DDF7-099D-480F-B54C-C385CCF7D57D}"/>
            </a:ext>
          </a:extLst>
        </xdr:cNvPr>
        <xdr:cNvSpPr/>
      </xdr:nvSpPr>
      <xdr:spPr>
        <a:xfrm>
          <a:off x="142875" y="2286000"/>
          <a:ext cx="800100" cy="6191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1.3</a:t>
          </a:r>
        </a:p>
      </xdr:txBody>
    </xdr:sp>
    <xdr:clientData/>
  </xdr:twoCellAnchor>
  <xdr:twoCellAnchor>
    <xdr:from>
      <xdr:col>0</xdr:col>
      <xdr:colOff>142875</xdr:colOff>
      <xdr:row>24</xdr:row>
      <xdr:rowOff>28575</xdr:rowOff>
    </xdr:from>
    <xdr:to>
      <xdr:col>1</xdr:col>
      <xdr:colOff>333375</xdr:colOff>
      <xdr:row>27</xdr:row>
      <xdr:rowOff>76200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F9DFC47-5D64-4C12-8D73-C4BD36615E25}"/>
            </a:ext>
          </a:extLst>
        </xdr:cNvPr>
        <xdr:cNvSpPr/>
      </xdr:nvSpPr>
      <xdr:spPr>
        <a:xfrm>
          <a:off x="142875" y="4057650"/>
          <a:ext cx="800100" cy="6191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1.1</a:t>
          </a:r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9F7555D-7060-46D6-AE52-458C5E6949C9}"/>
            </a:ext>
          </a:extLst>
        </xdr:cNvPr>
        <xdr:cNvSpPr/>
      </xdr:nvSpPr>
      <xdr:spPr>
        <a:xfrm>
          <a:off x="6143625" y="2286000"/>
          <a:ext cx="1381125" cy="7620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600">
              <a:solidFill>
                <a:sysClr val="windowText" lastClr="000000"/>
              </a:solidFill>
            </a:rPr>
            <a:t>in=In/A(n-1)</a:t>
          </a:r>
        </a:p>
        <a:p>
          <a:pPr algn="l"/>
          <a:endParaRPr lang="es-MX" sz="1100"/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E59E34E-C881-4081-A60C-2E0AFEEB6DD3}"/>
            </a:ext>
          </a:extLst>
        </xdr:cNvPr>
        <xdr:cNvSpPr/>
      </xdr:nvSpPr>
      <xdr:spPr>
        <a:xfrm>
          <a:off x="4381500" y="1524000"/>
          <a:ext cx="1762125" cy="7620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4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5</xdr:col>
      <xdr:colOff>276225</xdr:colOff>
      <xdr:row>15</xdr:row>
      <xdr:rowOff>0</xdr:rowOff>
    </xdr:from>
    <xdr:to>
      <xdr:col>6</xdr:col>
      <xdr:colOff>466725</xdr:colOff>
      <xdr:row>18</xdr:row>
      <xdr:rowOff>47625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A6BA595-B43A-49F5-BDCF-7619E9A1C673}"/>
            </a:ext>
          </a:extLst>
        </xdr:cNvPr>
        <xdr:cNvSpPr/>
      </xdr:nvSpPr>
      <xdr:spPr>
        <a:xfrm>
          <a:off x="4048125" y="3448050"/>
          <a:ext cx="800100" cy="619125"/>
        </a:xfrm>
        <a:prstGeom prst="rect">
          <a:avLst/>
        </a:prstGeom>
        <a:solidFill>
          <a:schemeClr val="accent1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5</xdr:col>
      <xdr:colOff>219075</xdr:colOff>
      <xdr:row>24</xdr:row>
      <xdr:rowOff>28575</xdr:rowOff>
    </xdr:from>
    <xdr:to>
      <xdr:col>6</xdr:col>
      <xdr:colOff>409575</xdr:colOff>
      <xdr:row>27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58261B-A95D-4B45-B2A7-46B71C78995C}"/>
            </a:ext>
          </a:extLst>
        </xdr:cNvPr>
        <xdr:cNvSpPr/>
      </xdr:nvSpPr>
      <xdr:spPr>
        <a:xfrm>
          <a:off x="3990975" y="5200650"/>
          <a:ext cx="800100" cy="619125"/>
        </a:xfrm>
        <a:prstGeom prst="rect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0</xdr:col>
      <xdr:colOff>238125</xdr:colOff>
      <xdr:row>0</xdr:row>
      <xdr:rowOff>114300</xdr:rowOff>
    </xdr:from>
    <xdr:to>
      <xdr:col>11</xdr:col>
      <xdr:colOff>514350</xdr:colOff>
      <xdr:row>4</xdr:row>
      <xdr:rowOff>114300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4EA1AAE-6DA0-468B-A1A6-C8CC7DA69706}"/>
            </a:ext>
          </a:extLst>
        </xdr:cNvPr>
        <xdr:cNvSpPr/>
      </xdr:nvSpPr>
      <xdr:spPr>
        <a:xfrm>
          <a:off x="238125" y="114300"/>
          <a:ext cx="8096250" cy="762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0">
              <a:solidFill>
                <a:sysClr val="windowText" lastClr="000000"/>
              </a:solidFill>
            </a:rPr>
            <a:t>Participación</a:t>
          </a:r>
          <a:r>
            <a:rPr lang="es-MX" sz="8000" baseline="0">
              <a:solidFill>
                <a:sysClr val="windowText" lastClr="000000"/>
              </a:solidFill>
            </a:rPr>
            <a:t> 1 </a:t>
          </a:r>
          <a:endParaRPr lang="es-MX" sz="8000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AD499B-F3B9-497B-978F-D2FF1A4A022D}" name="Table1" displayName="Table1" ref="C6:E11" totalsRowShown="0" headerRowDxfId="14" dataDxfId="13">
  <autoFilter ref="C6:E11" xr:uid="{4990FACC-E66D-47B3-A5CF-CA612C339433}">
    <filterColumn colId="0" hiddenButton="1"/>
    <filterColumn colId="1" hiddenButton="1"/>
    <filterColumn colId="2" hiddenButton="1"/>
  </autoFilter>
  <tableColumns count="3">
    <tableColumn id="1" xr3:uid="{897CB37A-98B2-4B1F-8643-037A57B349AC}" name="t" dataDxfId="12"/>
    <tableColumn id="2" xr3:uid="{5335DC3A-A865-4529-8B38-3B60A06DF53A}" name="A(t)" dataDxfId="11" dataCellStyle="Currency"/>
    <tableColumn id="3" xr3:uid="{D2C3B4CD-0FA4-445C-B36C-0BCA06DFE855}" name="Interes" dataDxfId="10" dataCellStyle="Percent">
      <calculatedColumnFormula>(D7-D6)/D6</calculatedColumnFormula>
    </tableColumn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B70E00-6068-48B6-9FAB-9240116E2364}" name="Table2" displayName="Table2" ref="G10:I13" totalsRowShown="0" headerRowDxfId="9" dataDxfId="8">
  <autoFilter ref="G10:I13" xr:uid="{B563384E-FF86-4AD0-A8D9-BE5B25ED161F}">
    <filterColumn colId="0" hiddenButton="1"/>
    <filterColumn colId="1" hiddenButton="1"/>
    <filterColumn colId="2" hiddenButton="1"/>
  </autoFilter>
  <tableColumns count="3">
    <tableColumn id="1" xr3:uid="{88794A8E-0C72-4E9E-B5A7-29BCA2F4487E}" name="n" dataDxfId="7"/>
    <tableColumn id="2" xr3:uid="{7586D064-7BC7-4B16-8C59-3AC1B7777399}" name="In" dataDxfId="6">
      <calculatedColumnFormula>0.01*G11</calculatedColumnFormula>
    </tableColumn>
    <tableColumn id="3" xr3:uid="{837D74C0-892B-4CB4-B82F-CD541E2CC4AE}" name="in2" dataDxfId="5" dataCellStyle="Percent">
      <calculatedColumnFormula>H11/K6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468E0F-D844-4221-ACE3-AA9CC164E3D1}" name="Table3" displayName="Table3" ref="H15:J21" totalsRowShown="0" headerRowDxfId="4" dataDxfId="3">
  <autoFilter ref="H15:J21" xr:uid="{AD3875E5-2779-42CC-920A-E568B7C34405}">
    <filterColumn colId="0" hiddenButton="1"/>
    <filterColumn colId="1" hiddenButton="1"/>
    <filterColumn colId="2" hiddenButton="1"/>
  </autoFilter>
  <tableColumns count="3">
    <tableColumn id="1" xr3:uid="{18B309C6-BFA9-43E9-A127-43883D786144}" name="t" dataDxfId="2"/>
    <tableColumn id="2" xr3:uid="{D815A87C-4056-462E-B28E-35F5EC67546C}" name="A(t)" dataDxfId="1">
      <calculatedColumnFormula>I15*(1+(J16*H16))</calculatedColumnFormula>
    </tableColumn>
    <tableColumn id="3" xr3:uid="{1DD7F6AD-3BD8-4B07-B5B8-A48910E9993A}" name="in" dataDxfId="0" dataCellStyle="Percent">
      <calculatedColumnFormula>0.05*H16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D5F3-C3D6-47E2-BE56-509D2EB8706C}">
  <dimension ref="A1:N47"/>
  <sheetViews>
    <sheetView showGridLines="0" tabSelected="1" workbookViewId="0">
      <selection activeCell="I21" sqref="I21"/>
    </sheetView>
  </sheetViews>
  <sheetFormatPr defaultColWidth="0" defaultRowHeight="15" zeroHeight="1" x14ac:dyDescent="0.25"/>
  <cols>
    <col min="1" max="2" width="9.140625" style="2" customWidth="1"/>
    <col min="3" max="3" width="10.28515625" style="2" customWidth="1"/>
    <col min="4" max="4" width="10.5703125" style="2" bestFit="1" customWidth="1"/>
    <col min="5" max="5" width="17.42578125" style="2" bestFit="1" customWidth="1"/>
    <col min="6" max="8" width="9.140625" style="2" customWidth="1"/>
    <col min="9" max="10" width="9.5703125" style="2" bestFit="1" customWidth="1"/>
    <col min="11" max="11" width="15.140625" style="2" bestFit="1" customWidth="1"/>
    <col min="12" max="12" width="12.28515625" style="2" bestFit="1" customWidth="1"/>
    <col min="13" max="13" width="9.140625" style="2" hidden="1" customWidth="1"/>
    <col min="14" max="14" width="0" style="2" hidden="1" customWidth="1"/>
    <col min="15" max="16384" width="9.140625" style="2" hidden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3" x14ac:dyDescent="0.25">
      <c r="A6" s="1"/>
      <c r="B6" s="1"/>
      <c r="C6" s="3" t="s">
        <v>0</v>
      </c>
      <c r="D6" s="3" t="s">
        <v>1</v>
      </c>
      <c r="E6" s="3" t="s">
        <v>2</v>
      </c>
      <c r="F6" s="1"/>
      <c r="G6" s="1"/>
      <c r="H6" s="1"/>
      <c r="I6" s="1"/>
      <c r="J6" s="4" t="s">
        <v>7</v>
      </c>
      <c r="K6" s="4">
        <v>1000</v>
      </c>
      <c r="L6" s="1"/>
      <c r="M6" s="5"/>
    </row>
    <row r="7" spans="1:13" x14ac:dyDescent="0.25">
      <c r="A7" s="1"/>
      <c r="B7" s="1"/>
      <c r="C7" s="6">
        <v>0</v>
      </c>
      <c r="D7" s="7">
        <v>1000</v>
      </c>
      <c r="E7" s="8">
        <v>0</v>
      </c>
      <c r="F7" s="1"/>
      <c r="G7" s="1"/>
      <c r="H7" s="1"/>
      <c r="I7" s="1"/>
      <c r="J7" s="4" t="s">
        <v>10</v>
      </c>
      <c r="K7" s="9">
        <f>K6*(1+I11)</f>
        <v>1000.0500000000001</v>
      </c>
      <c r="L7" s="1"/>
      <c r="M7" s="5"/>
    </row>
    <row r="8" spans="1:13" x14ac:dyDescent="0.25">
      <c r="A8" s="1"/>
      <c r="B8" s="1"/>
      <c r="C8" s="6">
        <v>1</v>
      </c>
      <c r="D8" s="7">
        <v>1050</v>
      </c>
      <c r="E8" s="8">
        <f>(D8-D7)/D7</f>
        <v>0.05</v>
      </c>
      <c r="F8" s="1"/>
      <c r="G8" s="1"/>
      <c r="H8" s="1"/>
      <c r="I8" s="1"/>
      <c r="J8" s="4" t="s">
        <v>11</v>
      </c>
      <c r="K8" s="10">
        <f>K7*(1+I12)</f>
        <v>1000.1100000000001</v>
      </c>
      <c r="L8" s="1"/>
      <c r="M8" s="5"/>
    </row>
    <row r="9" spans="1:13" x14ac:dyDescent="0.25">
      <c r="A9" s="1"/>
      <c r="B9" s="1"/>
      <c r="C9" s="6">
        <v>2</v>
      </c>
      <c r="D9" s="7">
        <v>1118.25</v>
      </c>
      <c r="E9" s="8">
        <f>(D9-D8)/D8</f>
        <v>6.5000000000000002E-2</v>
      </c>
      <c r="F9" s="1"/>
      <c r="G9" s="1"/>
      <c r="H9" s="1"/>
      <c r="I9" s="1"/>
      <c r="J9" s="11" t="s">
        <v>12</v>
      </c>
      <c r="K9" s="11">
        <f>K8*(1+I13)</f>
        <v>1000.1800000000002</v>
      </c>
      <c r="L9" s="1"/>
      <c r="M9" s="5"/>
    </row>
    <row r="10" spans="1:13" x14ac:dyDescent="0.25">
      <c r="A10" s="1"/>
      <c r="B10" s="1"/>
      <c r="C10" s="6">
        <v>3</v>
      </c>
      <c r="D10" s="7">
        <v>1196.53</v>
      </c>
      <c r="E10" s="8">
        <f t="shared" ref="E10:E11" si="0">(D10-D9)/D9</f>
        <v>7.0002235636038426E-2</v>
      </c>
      <c r="F10" s="1"/>
      <c r="G10" s="6" t="s">
        <v>8</v>
      </c>
      <c r="H10" s="6" t="s">
        <v>6</v>
      </c>
      <c r="I10" s="6" t="s">
        <v>13</v>
      </c>
      <c r="J10" s="1"/>
      <c r="K10" s="1"/>
      <c r="L10" s="1"/>
      <c r="M10" s="5"/>
    </row>
    <row r="11" spans="1:13" x14ac:dyDescent="0.25">
      <c r="A11" s="1"/>
      <c r="B11" s="1"/>
      <c r="C11" s="6">
        <v>4</v>
      </c>
      <c r="D11" s="7">
        <v>1276.69</v>
      </c>
      <c r="E11" s="8">
        <f t="shared" si="0"/>
        <v>6.6993723517170561E-2</v>
      </c>
      <c r="F11" s="1"/>
      <c r="G11" s="1">
        <v>5</v>
      </c>
      <c r="H11" s="1">
        <f>0.01*G11</f>
        <v>0.05</v>
      </c>
      <c r="I11" s="12">
        <f>H11/K6</f>
        <v>5.0000000000000002E-5</v>
      </c>
      <c r="J11" s="1"/>
      <c r="K11" s="1"/>
      <c r="L11" s="1"/>
      <c r="M11" s="5"/>
    </row>
    <row r="12" spans="1:13" x14ac:dyDescent="0.25">
      <c r="A12" s="1"/>
      <c r="B12" s="1"/>
      <c r="C12" s="1"/>
      <c r="D12" s="1"/>
      <c r="E12" s="1"/>
      <c r="F12" s="1"/>
      <c r="G12" s="1">
        <v>6</v>
      </c>
      <c r="H12" s="1">
        <f t="shared" ref="H12:H13" si="1">0.01*G12</f>
        <v>0.06</v>
      </c>
      <c r="I12" s="8">
        <f>H12/K7</f>
        <v>5.9997000149992494E-5</v>
      </c>
      <c r="J12" s="1"/>
      <c r="K12" s="1"/>
      <c r="L12" s="1"/>
      <c r="M12" s="5"/>
    </row>
    <row r="13" spans="1:13" x14ac:dyDescent="0.25">
      <c r="A13" s="1"/>
      <c r="B13" s="1"/>
      <c r="C13" s="1"/>
      <c r="D13" s="1"/>
      <c r="E13" s="1"/>
      <c r="F13" s="1"/>
      <c r="G13" s="1">
        <v>7</v>
      </c>
      <c r="H13" s="1">
        <f t="shared" si="1"/>
        <v>7.0000000000000007E-2</v>
      </c>
      <c r="I13" s="8">
        <f t="shared" ref="I13" si="2">H13/K8</f>
        <v>6.9992300846906838E-5</v>
      </c>
      <c r="J13" s="1"/>
      <c r="K13" s="1"/>
      <c r="L13" s="1"/>
      <c r="M13" s="5"/>
    </row>
    <row r="14" spans="1:13" ht="15.7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</row>
    <row r="15" spans="1:13" ht="15.75" thickBot="1" x14ac:dyDescent="0.3">
      <c r="A15" s="1"/>
      <c r="B15" s="1"/>
      <c r="C15" s="13" t="s">
        <v>0</v>
      </c>
      <c r="D15" s="13" t="s">
        <v>1</v>
      </c>
      <c r="E15" s="13" t="s">
        <v>3</v>
      </c>
      <c r="F15" s="1"/>
      <c r="G15" s="1"/>
      <c r="H15" s="14" t="s">
        <v>0</v>
      </c>
      <c r="I15" s="14" t="s">
        <v>1</v>
      </c>
      <c r="J15" s="14" t="s">
        <v>9</v>
      </c>
      <c r="K15" s="1"/>
      <c r="L15" s="1"/>
      <c r="M15" s="5"/>
    </row>
    <row r="16" spans="1:13" x14ac:dyDescent="0.25">
      <c r="A16" s="1"/>
      <c r="B16" s="1"/>
      <c r="C16" s="15">
        <v>0</v>
      </c>
      <c r="D16" s="16">
        <v>1000</v>
      </c>
      <c r="E16" s="17">
        <v>0</v>
      </c>
      <c r="F16" s="1"/>
      <c r="G16" s="1"/>
      <c r="H16" s="1">
        <v>0</v>
      </c>
      <c r="I16" s="1">
        <v>1500</v>
      </c>
      <c r="J16" s="12">
        <f>0.05*H16</f>
        <v>0</v>
      </c>
      <c r="K16" s="1"/>
      <c r="L16" s="1"/>
      <c r="M16" s="5"/>
    </row>
    <row r="17" spans="1:14" x14ac:dyDescent="0.25">
      <c r="A17" s="1"/>
      <c r="B17" s="1"/>
      <c r="C17" s="6">
        <v>1</v>
      </c>
      <c r="D17" s="18">
        <v>1050</v>
      </c>
      <c r="E17" s="8">
        <f>(D17-D16)/D17</f>
        <v>4.7619047619047616E-2</v>
      </c>
      <c r="F17" s="1"/>
      <c r="G17" s="1"/>
      <c r="H17" s="1">
        <v>1</v>
      </c>
      <c r="I17" s="1">
        <f>I16*(1+(J17))</f>
        <v>1575</v>
      </c>
      <c r="J17" s="12">
        <f t="shared" ref="J17:J21" si="3">0.05*H17</f>
        <v>0.05</v>
      </c>
      <c r="K17" s="1"/>
      <c r="L17" s="1"/>
      <c r="M17" s="5"/>
    </row>
    <row r="18" spans="1:14" x14ac:dyDescent="0.25">
      <c r="A18" s="1"/>
      <c r="B18" s="1"/>
      <c r="C18" s="15">
        <v>2</v>
      </c>
      <c r="D18" s="16">
        <v>1118.25</v>
      </c>
      <c r="E18" s="17">
        <f t="shared" ref="E18:E20" si="4">(D18-D17)/D18</f>
        <v>6.1032863849765258E-2</v>
      </c>
      <c r="F18" s="1"/>
      <c r="G18" s="1"/>
      <c r="H18" s="1">
        <v>2</v>
      </c>
      <c r="I18" s="31">
        <f t="shared" ref="I18:I21" si="5">I17*(1+(J18))</f>
        <v>1732.5000000000002</v>
      </c>
      <c r="J18" s="12">
        <f t="shared" si="3"/>
        <v>0.1</v>
      </c>
      <c r="K18" s="1"/>
      <c r="L18" s="1"/>
      <c r="M18" s="5"/>
    </row>
    <row r="19" spans="1:14" x14ac:dyDescent="0.25">
      <c r="A19" s="1"/>
      <c r="B19" s="1"/>
      <c r="C19" s="6">
        <v>3</v>
      </c>
      <c r="D19" s="18">
        <v>1196.53</v>
      </c>
      <c r="E19" s="8">
        <f>(D19-D18)/D19</f>
        <v>6.5422513434681931E-2</v>
      </c>
      <c r="F19" s="1"/>
      <c r="G19" s="1"/>
      <c r="H19" s="1">
        <v>3</v>
      </c>
      <c r="I19" s="31">
        <f>I18*(1+(J19))</f>
        <v>1992.375</v>
      </c>
      <c r="J19" s="12">
        <f t="shared" si="3"/>
        <v>0.15000000000000002</v>
      </c>
      <c r="K19" s="1"/>
      <c r="L19" s="1"/>
      <c r="M19" s="5"/>
    </row>
    <row r="20" spans="1:14" ht="15.75" thickBot="1" x14ac:dyDescent="0.3">
      <c r="A20" s="1"/>
      <c r="B20" s="1"/>
      <c r="C20" s="19">
        <v>4</v>
      </c>
      <c r="D20" s="20">
        <v>1276.69</v>
      </c>
      <c r="E20" s="21">
        <f t="shared" si="4"/>
        <v>6.2787364199609993E-2</v>
      </c>
      <c r="F20" s="1"/>
      <c r="G20" s="1"/>
      <c r="H20" s="1">
        <v>4</v>
      </c>
      <c r="I20" s="31">
        <f t="shared" si="5"/>
        <v>2390.85</v>
      </c>
      <c r="J20" s="12">
        <f t="shared" si="3"/>
        <v>0.2</v>
      </c>
      <c r="K20" s="1"/>
      <c r="L20" s="1"/>
      <c r="M20" s="5"/>
    </row>
    <row r="21" spans="1:14" x14ac:dyDescent="0.25">
      <c r="A21" s="1"/>
      <c r="B21" s="1"/>
      <c r="C21" s="1"/>
      <c r="D21" s="1"/>
      <c r="E21" s="1"/>
      <c r="F21" s="1"/>
      <c r="G21" s="1"/>
      <c r="H21" s="1">
        <v>5</v>
      </c>
      <c r="I21" s="32">
        <f t="shared" si="5"/>
        <v>2988.5625</v>
      </c>
      <c r="J21" s="12">
        <f t="shared" si="3"/>
        <v>0.25</v>
      </c>
      <c r="K21" s="1"/>
      <c r="L21" s="1"/>
      <c r="M21" s="5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5"/>
    </row>
    <row r="23" spans="1:14" x14ac:dyDescent="0.25">
      <c r="A23" s="1"/>
      <c r="B23" s="1"/>
      <c r="C23" s="1"/>
      <c r="D23" s="1"/>
      <c r="E23" s="1"/>
      <c r="F23" s="1"/>
      <c r="G23" s="1"/>
      <c r="H23" s="30" t="s">
        <v>14</v>
      </c>
      <c r="I23" s="30"/>
      <c r="J23" s="30"/>
      <c r="K23" s="1" t="s">
        <v>20</v>
      </c>
      <c r="L23" s="22">
        <v>0.08</v>
      </c>
      <c r="M23" s="5"/>
    </row>
    <row r="24" spans="1:14" x14ac:dyDescent="0.25">
      <c r="A24" s="1"/>
      <c r="B24" s="1"/>
      <c r="C24" s="28" t="s">
        <v>4</v>
      </c>
      <c r="D24" s="28"/>
      <c r="E24" s="1"/>
      <c r="F24" s="1"/>
      <c r="G24" s="1"/>
      <c r="H24" s="28" t="s">
        <v>15</v>
      </c>
      <c r="I24" s="28"/>
      <c r="J24" s="28"/>
      <c r="K24" s="1" t="s">
        <v>23</v>
      </c>
      <c r="L24" s="1">
        <v>10000</v>
      </c>
      <c r="M24" s="5"/>
    </row>
    <row r="25" spans="1:14" x14ac:dyDescent="0.25">
      <c r="A25" s="1"/>
      <c r="B25" s="1"/>
      <c r="C25" s="29">
        <f>7000*(1+E9)*(1+E10)</f>
        <v>7976.8666666666659</v>
      </c>
      <c r="D25" s="29"/>
      <c r="E25" s="1"/>
      <c r="F25" s="1"/>
      <c r="G25" s="1"/>
      <c r="H25" s="23" t="s">
        <v>16</v>
      </c>
      <c r="I25" s="23" t="s">
        <v>17</v>
      </c>
      <c r="J25" s="23" t="s">
        <v>18</v>
      </c>
      <c r="K25" s="24" t="s">
        <v>21</v>
      </c>
      <c r="L25" s="25">
        <f>J26+J27</f>
        <v>4462.6027140043752</v>
      </c>
      <c r="M25" s="5"/>
    </row>
    <row r="26" spans="1:14" x14ac:dyDescent="0.25">
      <c r="A26" s="1"/>
      <c r="B26" s="1"/>
      <c r="C26" s="1"/>
      <c r="D26" s="1"/>
      <c r="E26" s="1"/>
      <c r="F26" s="1"/>
      <c r="G26" s="1"/>
      <c r="H26" s="4">
        <v>19</v>
      </c>
      <c r="I26" s="4">
        <v>1</v>
      </c>
      <c r="J26" s="9">
        <f>$L$24*(1+$L$23)^(-H26)</f>
        <v>2317.1206399638104</v>
      </c>
      <c r="K26" s="1"/>
      <c r="L26" s="1"/>
      <c r="M26" s="5"/>
    </row>
    <row r="27" spans="1:14" x14ac:dyDescent="0.25">
      <c r="A27" s="1"/>
      <c r="B27" s="1"/>
      <c r="C27" s="28" t="s">
        <v>5</v>
      </c>
      <c r="D27" s="28"/>
      <c r="E27" s="1"/>
      <c r="F27" s="1"/>
      <c r="G27" s="1"/>
      <c r="H27" s="4">
        <v>20</v>
      </c>
      <c r="I27" s="4">
        <v>2</v>
      </c>
      <c r="J27" s="9">
        <f>$L$24*(1+$L$23)^(-H27)</f>
        <v>2145.4820740405653</v>
      </c>
      <c r="K27" s="1"/>
      <c r="L27" s="1"/>
      <c r="M27" s="5"/>
    </row>
    <row r="28" spans="1:14" x14ac:dyDescent="0.25">
      <c r="A28" s="1"/>
      <c r="B28" s="1"/>
      <c r="C28" s="29">
        <f>8050*(1+E9)*(1+E10)</f>
        <v>9173.3966666666656</v>
      </c>
      <c r="D28" s="29"/>
      <c r="E28" s="1"/>
      <c r="F28" s="1"/>
      <c r="G28" s="1"/>
      <c r="H28" s="28" t="s">
        <v>19</v>
      </c>
      <c r="I28" s="28"/>
      <c r="J28" s="28"/>
      <c r="K28" s="1"/>
      <c r="L28" s="1"/>
      <c r="M28" s="5"/>
    </row>
    <row r="29" spans="1:14" x14ac:dyDescent="0.25">
      <c r="A29" s="1"/>
      <c r="B29" s="1"/>
      <c r="C29" s="1"/>
      <c r="D29" s="1"/>
      <c r="E29" s="1"/>
      <c r="F29" s="1"/>
      <c r="G29" s="1"/>
      <c r="H29" s="23" t="s">
        <v>16</v>
      </c>
      <c r="I29" s="23" t="s">
        <v>17</v>
      </c>
      <c r="J29" s="23" t="s">
        <v>18</v>
      </c>
      <c r="K29" s="24" t="s">
        <v>22</v>
      </c>
      <c r="L29" s="25">
        <f>J30+J31</f>
        <v>3825.9625463000475</v>
      </c>
      <c r="M29" s="5"/>
    </row>
    <row r="30" spans="1:14" x14ac:dyDescent="0.25">
      <c r="A30" s="1"/>
      <c r="B30" s="1"/>
      <c r="C30" s="1"/>
      <c r="D30" s="1"/>
      <c r="E30" s="1"/>
      <c r="F30" s="1"/>
      <c r="G30" s="1"/>
      <c r="H30" s="4">
        <v>21</v>
      </c>
      <c r="I30" s="4">
        <v>3</v>
      </c>
      <c r="J30" s="9">
        <f>$L$24*(1+$L$23)^(-H30)</f>
        <v>1986.5574759634862</v>
      </c>
      <c r="K30" s="1"/>
      <c r="L30" s="1"/>
      <c r="M30" s="5"/>
      <c r="N30" s="26"/>
    </row>
    <row r="31" spans="1:14" x14ac:dyDescent="0.25">
      <c r="A31" s="1"/>
      <c r="B31" s="1"/>
      <c r="C31" s="1"/>
      <c r="D31" s="1"/>
      <c r="E31" s="1"/>
      <c r="F31" s="1"/>
      <c r="G31" s="1"/>
      <c r="H31" s="4">
        <v>22</v>
      </c>
      <c r="I31" s="4">
        <v>4</v>
      </c>
      <c r="J31" s="9">
        <f>$L$24*(1+$L$23)^(-H31)</f>
        <v>1839.405070336561</v>
      </c>
      <c r="K31" s="1"/>
      <c r="L31" s="1"/>
      <c r="M31" s="5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5"/>
    </row>
    <row r="33" spans="1:12" ht="15.75" thickBot="1" x14ac:dyDescent="0.3">
      <c r="A33" s="1"/>
      <c r="B33" s="1"/>
      <c r="C33" s="1"/>
      <c r="D33" s="1"/>
      <c r="E33" s="1"/>
      <c r="F33" s="1"/>
      <c r="G33" s="1"/>
      <c r="H33" s="1" t="str">
        <f>IF(L25&gt;L29,"Paternos pagan más por:","Maternos pagan más por:")</f>
        <v>Paternos pagan más por:</v>
      </c>
      <c r="I33" s="1"/>
      <c r="J33" s="1"/>
      <c r="K33" s="1"/>
      <c r="L33" s="27">
        <f>ABS(L25-L29)</f>
        <v>636.64016770432772</v>
      </c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</sheetData>
  <mergeCells count="7">
    <mergeCell ref="C24:D24"/>
    <mergeCell ref="C27:D27"/>
    <mergeCell ref="C25:D25"/>
    <mergeCell ref="C28:D28"/>
    <mergeCell ref="H23:J23"/>
    <mergeCell ref="H24:J24"/>
    <mergeCell ref="H28:J28"/>
  </mergeCells>
  <pageMargins left="0.7" right="0.7" top="0.75" bottom="0.75" header="0.3" footer="0.3"/>
  <ignoredErrors>
    <ignoredError sqref="E7 I16" calculatedColumn="1"/>
  </ignoredErrors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actda</dc:creator>
  <cp:lastModifiedBy>actda</cp:lastModifiedBy>
  <dcterms:created xsi:type="dcterms:W3CDTF">2020-09-27T02:20:47Z</dcterms:created>
  <dcterms:modified xsi:type="dcterms:W3CDTF">2020-09-27T16:55:22Z</dcterms:modified>
</cp:coreProperties>
</file>