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WBTS\"/>
    </mc:Choice>
  </mc:AlternateContent>
  <bookViews>
    <workbookView xWindow="0" yWindow="0" windowWidth="20729" windowHeight="11762" tabRatio="1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9" i="1" l="1"/>
  <c r="G16" i="1"/>
  <c r="G15" i="1"/>
  <c r="G53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8" i="1"/>
  <c r="G17" i="1"/>
  <c r="G14" i="1"/>
  <c r="G13" i="1"/>
  <c r="G12" i="1"/>
  <c r="G11" i="1"/>
  <c r="G10" i="1"/>
  <c r="G9" i="1"/>
  <c r="G8" i="1"/>
  <c r="G7" i="1"/>
  <c r="G6" i="1"/>
  <c r="G5" i="1"/>
  <c r="W16" i="1" l="1"/>
  <c r="I9" i="1" l="1"/>
  <c r="I6" i="1"/>
  <c r="H5" i="1"/>
  <c r="I4" i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I53" i="1" s="1"/>
  <c r="I5" i="1"/>
  <c r="C4" i="1" l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I44" i="1"/>
  <c r="I24" i="1"/>
  <c r="I41" i="1"/>
  <c r="H6" i="1"/>
  <c r="H7" i="1" s="1"/>
  <c r="H8" i="1" s="1"/>
  <c r="H9" i="1" s="1"/>
  <c r="H10" i="1" s="1"/>
  <c r="I16" i="1"/>
  <c r="I33" i="1"/>
  <c r="I32" i="1"/>
  <c r="I20" i="1"/>
  <c r="I40" i="1"/>
  <c r="I17" i="1"/>
  <c r="I36" i="1"/>
  <c r="I12" i="1"/>
  <c r="I52" i="1"/>
  <c r="I49" i="1"/>
  <c r="I28" i="1"/>
  <c r="I8" i="1"/>
  <c r="I48" i="1"/>
  <c r="I25" i="1"/>
  <c r="I7" i="1"/>
  <c r="I51" i="1"/>
  <c r="I43" i="1"/>
  <c r="I35" i="1"/>
  <c r="I27" i="1"/>
  <c r="I19" i="1"/>
  <c r="I11" i="1"/>
  <c r="I50" i="1"/>
  <c r="I42" i="1"/>
  <c r="I34" i="1"/>
  <c r="I26" i="1"/>
  <c r="I18" i="1"/>
  <c r="I10" i="1"/>
  <c r="I47" i="1"/>
  <c r="I39" i="1"/>
  <c r="I31" i="1"/>
  <c r="I23" i="1"/>
  <c r="I15" i="1"/>
  <c r="I46" i="1"/>
  <c r="I38" i="1"/>
  <c r="I30" i="1"/>
  <c r="I22" i="1"/>
  <c r="I14" i="1"/>
  <c r="I45" i="1"/>
  <c r="I37" i="1"/>
  <c r="I29" i="1"/>
  <c r="I21" i="1"/>
  <c r="I13" i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W51" i="1"/>
  <c r="W52" i="1"/>
  <c r="W53" i="1"/>
  <c r="W6" i="1"/>
  <c r="W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" i="1"/>
  <c r="W4" i="1"/>
  <c r="D4" i="1" s="1"/>
  <c r="H24" i="1" l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D5" i="1"/>
  <c r="D6" i="1" s="1"/>
  <c r="D7" i="1" s="1"/>
  <c r="D8" i="1" s="1"/>
  <c r="D9" i="1" s="1"/>
  <c r="D10" i="1" s="1"/>
  <c r="X5" i="1"/>
  <c r="E5" i="1"/>
  <c r="C5" i="1" s="1"/>
  <c r="X6" i="1" l="1"/>
  <c r="X7" i="1" s="1"/>
  <c r="X8" i="1" s="1"/>
  <c r="E6" i="1"/>
  <c r="C6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X9" i="1" l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E7" i="1"/>
  <c r="C7" i="1" s="1"/>
  <c r="E8" i="1" l="1"/>
  <c r="C8" i="1" s="1"/>
  <c r="E9" i="1" l="1"/>
  <c r="C9" i="1" s="1"/>
  <c r="E10" i="1" l="1"/>
  <c r="C10" i="1" l="1"/>
  <c r="E11" i="1" s="1"/>
  <c r="C11" i="1" l="1"/>
  <c r="E12" i="1" s="1"/>
  <c r="C12" i="1" s="1"/>
  <c r="E13" i="1" s="1"/>
  <c r="C13" i="1" s="1"/>
  <c r="E14" i="1" s="1"/>
  <c r="C14" i="1" s="1"/>
  <c r="E15" i="1" l="1"/>
  <c r="C15" i="1" s="1"/>
  <c r="E16" i="1" l="1"/>
  <c r="C16" i="1" s="1"/>
  <c r="E17" i="1" l="1"/>
  <c r="C17" i="1" s="1"/>
  <c r="E18" i="1" l="1"/>
  <c r="C18" i="1" s="1"/>
  <c r="E19" i="1" l="1"/>
  <c r="C19" i="1" s="1"/>
  <c r="E20" i="1" l="1"/>
  <c r="C20" i="1" s="1"/>
  <c r="E21" i="1" l="1"/>
  <c r="C21" i="1" s="1"/>
  <c r="E22" i="1" l="1"/>
  <c r="C22" i="1" s="1"/>
  <c r="E23" i="1" l="1"/>
  <c r="C23" i="1" s="1"/>
  <c r="E24" i="1" l="1"/>
  <c r="C24" i="1" s="1"/>
  <c r="E25" i="1" l="1"/>
  <c r="C25" i="1" s="1"/>
  <c r="E26" i="1" l="1"/>
  <c r="C26" i="1" s="1"/>
  <c r="E27" i="1" l="1"/>
  <c r="C27" i="1" s="1"/>
  <c r="E28" i="1" l="1"/>
  <c r="C28" i="1" s="1"/>
  <c r="E29" i="1" l="1"/>
  <c r="C29" i="1" s="1"/>
  <c r="E30" i="1" l="1"/>
  <c r="C30" i="1" s="1"/>
  <c r="E31" i="1" l="1"/>
  <c r="C31" i="1" s="1"/>
  <c r="E32" i="1" l="1"/>
  <c r="C32" i="1" s="1"/>
  <c r="E33" i="1" l="1"/>
  <c r="C33" i="1" s="1"/>
  <c r="E34" i="1" l="1"/>
  <c r="C34" i="1" s="1"/>
  <c r="E35" i="1" l="1"/>
  <c r="C35" i="1" s="1"/>
  <c r="E36" i="1" l="1"/>
  <c r="C36" i="1" s="1"/>
  <c r="E37" i="1" l="1"/>
  <c r="C37" i="1" s="1"/>
  <c r="E38" i="1" l="1"/>
  <c r="C38" i="1" s="1"/>
  <c r="E39" i="1" l="1"/>
  <c r="C39" i="1" s="1"/>
  <c r="E40" i="1" l="1"/>
  <c r="C40" i="1" s="1"/>
  <c r="E41" i="1" l="1"/>
  <c r="C41" i="1" s="1"/>
  <c r="E42" i="1" l="1"/>
  <c r="C42" i="1" s="1"/>
  <c r="E43" i="1" l="1"/>
  <c r="C43" i="1" s="1"/>
  <c r="E44" i="1" l="1"/>
  <c r="C44" i="1" s="1"/>
  <c r="E45" i="1" l="1"/>
  <c r="C45" i="1" s="1"/>
  <c r="E46" i="1" l="1"/>
  <c r="C46" i="1" s="1"/>
  <c r="E47" i="1" l="1"/>
  <c r="C47" i="1" s="1"/>
  <c r="E48" i="1" l="1"/>
  <c r="C48" i="1" s="1"/>
  <c r="E49" i="1" l="1"/>
  <c r="C49" i="1" s="1"/>
  <c r="E50" i="1" l="1"/>
  <c r="C50" i="1" s="1"/>
  <c r="E51" i="1" l="1"/>
  <c r="C51" i="1" s="1"/>
  <c r="E52" i="1" l="1"/>
  <c r="C52" i="1" s="1"/>
  <c r="E53" i="1" l="1"/>
  <c r="C53" i="1" s="1"/>
</calcChain>
</file>

<file path=xl/sharedStrings.xml><?xml version="1.0" encoding="utf-8"?>
<sst xmlns="http://schemas.openxmlformats.org/spreadsheetml/2006/main" count="31" uniqueCount="31">
  <si>
    <t>Income</t>
  </si>
  <si>
    <t>Turn</t>
  </si>
  <si>
    <t>Fighters</t>
  </si>
  <si>
    <t>Bombers</t>
  </si>
  <si>
    <t>Construction Ships</t>
  </si>
  <si>
    <t>Heavy CS</t>
  </si>
  <si>
    <t>Light Cruisers</t>
  </si>
  <si>
    <t>Heavy Cruisers</t>
  </si>
  <si>
    <t>Marine Ships</t>
  </si>
  <si>
    <t>Outposts</t>
  </si>
  <si>
    <t>Bases</t>
  </si>
  <si>
    <t>Planets</t>
  </si>
  <si>
    <t>Territories</t>
  </si>
  <si>
    <t>Economy</t>
  </si>
  <si>
    <t>Ship Orders</t>
  </si>
  <si>
    <t>Structure Orders</t>
  </si>
  <si>
    <t>Prices</t>
  </si>
  <si>
    <t>Scientists</t>
  </si>
  <si>
    <t>Science Cost</t>
  </si>
  <si>
    <t>Total Build Cost</t>
  </si>
  <si>
    <t>Initial Funds</t>
  </si>
  <si>
    <t>Final Funds</t>
  </si>
  <si>
    <t>Buoys</t>
  </si>
  <si>
    <t>Adv. Buoys</t>
  </si>
  <si>
    <t>TFA</t>
  </si>
  <si>
    <t>TFA = Total Funds Accumulated</t>
  </si>
  <si>
    <t>TFS = Total Funds Spent</t>
  </si>
  <si>
    <t>TFS</t>
  </si>
  <si>
    <t>Initial Research Points</t>
  </si>
  <si>
    <t>Transferred Funds</t>
  </si>
  <si>
    <t>*note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</si>
</sst>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theme="0"/>
        </stop>
        <stop position="0.5">
          <color rgb="FFFFFFB3"/>
        </stop>
        <stop position="1">
          <color theme="0"/>
        </stop>
      </gradientFill>
    </fill>
    <fill>
      <gradientFill>
        <stop position="0">
          <color theme="0"/>
        </stop>
        <stop position="0.5">
          <color theme="9" tint="0.59999389629810485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auto="1"/>
        <bgColor theme="5" tint="0.59996337778862885"/>
      </patternFill>
    </fill>
    <fill>
      <patternFill patternType="lightGray">
        <fgColor theme="5" tint="0.59996337778862885"/>
        <bgColor indexed="65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9847407452621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8" xfId="0" applyBorder="1" applyAlignment="1">
      <alignment horizontal="left"/>
    </xf>
    <xf numFmtId="0" fontId="0" fillId="0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3" xfId="0" applyBorder="1" applyAlignment="1">
      <alignment horizontal="left"/>
    </xf>
    <xf numFmtId="0" fontId="0" fillId="2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31" xfId="0" applyBorder="1" applyAlignment="1">
      <alignment horizontal="left"/>
    </xf>
    <xf numFmtId="0" fontId="0" fillId="3" borderId="32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41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4" xfId="0" applyFill="1" applyBorder="1" applyAlignment="1">
      <alignment horizontal="right"/>
    </xf>
    <xf numFmtId="0" fontId="1" fillId="0" borderId="0" xfId="1"/>
    <xf numFmtId="0" fontId="0" fillId="5" borderId="25" xfId="0" applyFill="1" applyBorder="1" applyAlignment="1">
      <alignment horizontal="left"/>
    </xf>
    <xf numFmtId="0" fontId="0" fillId="6" borderId="32" xfId="0" applyFill="1" applyBorder="1" applyAlignment="1">
      <alignment horizontal="left"/>
    </xf>
    <xf numFmtId="0" fontId="0" fillId="2" borderId="4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4" xfId="0" applyBorder="1" applyAlignment="1">
      <alignment horizontal="left"/>
    </xf>
    <xf numFmtId="0" fontId="0" fillId="3" borderId="2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7">
    <dxf>
      <font>
        <b/>
        <i val="0"/>
        <color rgb="FFFF0000"/>
      </font>
      <fill>
        <gradientFill>
          <stop position="0">
            <color theme="0"/>
          </stop>
          <stop position="0.5">
            <color rgb="FFFFC9C9"/>
          </stop>
          <stop position="1">
            <color theme="0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0.5">
            <color rgb="FFFFC9C9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B7B7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1">
            <color rgb="FFD4E2D7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rgb="FFFFC9C9"/>
          </stop>
        </gradientFill>
      </fill>
    </dxf>
    <dxf>
      <fill>
        <gradientFill>
          <stop position="0">
            <color theme="0"/>
          </stop>
          <stop position="1">
            <color theme="5" tint="0.80001220740379042"/>
          </stop>
        </gradientFill>
      </fill>
    </dxf>
    <dxf>
      <font>
        <color auto="1"/>
      </font>
      <fill>
        <gradientFill degree="180">
          <stop position="0">
            <color theme="0"/>
          </stop>
          <stop position="1">
            <color theme="4" tint="0.59999389629810485"/>
          </stop>
        </gradientFill>
      </fill>
    </dxf>
  </dxfs>
  <tableStyles count="0" defaultTableStyle="TableStyleMedium2" defaultPivotStyle="PivotStyleLight16"/>
  <colors>
    <mruColors>
      <color rgb="FFFFD9FF"/>
      <color rgb="FFFFFFB3"/>
      <color rgb="FFFFC9C9"/>
      <color rgb="FFFFB7B7"/>
      <color rgb="FFFFE5E5"/>
      <color rgb="FFFFD9D9"/>
      <color rgb="FFD4E2D7"/>
      <color rgb="FFF1E8F8"/>
      <color rgb="FFBED4C2"/>
      <color rgb="FFED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3"/>
  <sheetViews>
    <sheetView tabSelected="1" zoomScaleNormal="100" workbookViewId="0">
      <selection activeCell="X16" sqref="X16"/>
    </sheetView>
  </sheetViews>
  <sheetFormatPr defaultRowHeight="14.55" x14ac:dyDescent="0.3"/>
  <cols>
    <col min="1" max="1" width="1.6640625" customWidth="1"/>
    <col min="2" max="2" width="5" style="1" bestFit="1" customWidth="1"/>
    <col min="3" max="3" width="11" style="7" bestFit="1" customWidth="1"/>
    <col min="4" max="4" width="7.5546875" style="8" bestFit="1" customWidth="1"/>
    <col min="5" max="5" width="11.88671875" style="6" bestFit="1" customWidth="1"/>
    <col min="6" max="6" width="17.33203125" style="2" bestFit="1" customWidth="1"/>
    <col min="7" max="7" width="14.88671875" style="4" bestFit="1" customWidth="1"/>
    <col min="8" max="8" width="20.88671875" style="4" bestFit="1" customWidth="1"/>
    <col min="9" max="9" width="12" style="1" bestFit="1" customWidth="1"/>
    <col min="10" max="10" width="9.44140625" style="1" bestFit="1" customWidth="1"/>
    <col min="11" max="11" width="17.6640625" style="1" bestFit="1" customWidth="1"/>
    <col min="12" max="12" width="9" style="1" bestFit="1" customWidth="1"/>
    <col min="13" max="13" width="8.109375" style="1" bestFit="1" customWidth="1"/>
    <col min="14" max="14" width="8.88671875" style="3" bestFit="1" customWidth="1"/>
    <col min="15" max="15" width="12.88671875" style="3" bestFit="1" customWidth="1"/>
    <col min="16" max="16" width="14.109375" style="3" bestFit="1" customWidth="1"/>
    <col min="17" max="17" width="12.44140625" style="3" bestFit="1" customWidth="1"/>
    <col min="18" max="18" width="6.33203125" style="3" bestFit="1" customWidth="1"/>
    <col min="19" max="19" width="10.6640625" style="3" bestFit="1" customWidth="1"/>
    <col min="20" max="20" width="9" bestFit="1" customWidth="1"/>
    <col min="21" max="21" width="6" bestFit="1" customWidth="1"/>
    <col min="22" max="22" width="7.5546875" style="1" bestFit="1" customWidth="1"/>
    <col min="23" max="23" width="10.33203125" bestFit="1" customWidth="1"/>
    <col min="24" max="24" width="7" bestFit="1" customWidth="1"/>
    <col min="25" max="25" width="8" customWidth="1"/>
    <col min="26" max="26" width="29.33203125" bestFit="1" customWidth="1"/>
  </cols>
  <sheetData>
    <row r="1" spans="2:26" ht="15.15" thickBot="1" x14ac:dyDescent="0.35">
      <c r="B1" s="5"/>
      <c r="C1" s="4"/>
      <c r="D1" s="4"/>
      <c r="F1" s="6"/>
      <c r="I1" s="5"/>
    </row>
    <row r="2" spans="2:26" x14ac:dyDescent="0.3">
      <c r="B2" s="108" t="s">
        <v>13</v>
      </c>
      <c r="C2" s="109"/>
      <c r="D2" s="109"/>
      <c r="E2" s="109"/>
      <c r="F2" s="109"/>
      <c r="G2" s="109"/>
      <c r="H2" s="109"/>
      <c r="I2" s="109"/>
      <c r="J2" s="110"/>
      <c r="K2" s="103" t="s">
        <v>14</v>
      </c>
      <c r="L2" s="104"/>
      <c r="M2" s="104"/>
      <c r="N2" s="104"/>
      <c r="O2" s="104"/>
      <c r="P2" s="105"/>
      <c r="Q2" s="106" t="s">
        <v>15</v>
      </c>
      <c r="R2" s="104"/>
      <c r="S2" s="104"/>
      <c r="T2" s="104"/>
      <c r="U2" s="104"/>
      <c r="V2" s="104"/>
      <c r="W2" s="107"/>
      <c r="Z2" s="1" t="s">
        <v>16</v>
      </c>
    </row>
    <row r="3" spans="2:26" s="2" customFormat="1" ht="15.15" thickBot="1" x14ac:dyDescent="0.35">
      <c r="B3" s="19" t="s">
        <v>1</v>
      </c>
      <c r="C3" s="18" t="s">
        <v>21</v>
      </c>
      <c r="D3" s="18" t="s">
        <v>0</v>
      </c>
      <c r="E3" s="16" t="s">
        <v>20</v>
      </c>
      <c r="F3" s="92" t="s">
        <v>29</v>
      </c>
      <c r="G3" s="16" t="s">
        <v>19</v>
      </c>
      <c r="H3" s="18" t="s">
        <v>28</v>
      </c>
      <c r="I3" s="18" t="s">
        <v>18</v>
      </c>
      <c r="J3" s="20" t="s">
        <v>17</v>
      </c>
      <c r="K3" s="24" t="s">
        <v>4</v>
      </c>
      <c r="L3" s="16" t="s">
        <v>5</v>
      </c>
      <c r="M3" s="17" t="s">
        <v>2</v>
      </c>
      <c r="N3" s="22" t="s">
        <v>3</v>
      </c>
      <c r="O3" s="22" t="s">
        <v>6</v>
      </c>
      <c r="P3" s="22" t="s">
        <v>7</v>
      </c>
      <c r="Q3" s="27" t="s">
        <v>8</v>
      </c>
      <c r="R3" s="21" t="s">
        <v>22</v>
      </c>
      <c r="S3" s="22" t="s">
        <v>23</v>
      </c>
      <c r="T3" s="17" t="s">
        <v>9</v>
      </c>
      <c r="U3" s="17" t="s">
        <v>10</v>
      </c>
      <c r="V3" s="17" t="s">
        <v>11</v>
      </c>
      <c r="W3" s="23" t="s">
        <v>12</v>
      </c>
      <c r="X3" s="2" t="s">
        <v>24</v>
      </c>
      <c r="Y3" s="2" t="s">
        <v>27</v>
      </c>
      <c r="Z3" s="1">
        <v>100</v>
      </c>
    </row>
    <row r="4" spans="2:26" x14ac:dyDescent="0.3">
      <c r="B4" s="98">
        <v>1</v>
      </c>
      <c r="C4" s="32">
        <f>IF(E4-SUM(G4+I4+F4)&lt;0, "--", E4-SUM(G4+I4+F4))</f>
        <v>4000</v>
      </c>
      <c r="D4" s="33">
        <f>SUM(U4*1000+W4*100+V4*1000-I4)</f>
        <v>2900</v>
      </c>
      <c r="E4" s="90">
        <v>10000</v>
      </c>
      <c r="F4" s="94">
        <v>0</v>
      </c>
      <c r="G4" s="34">
        <f>SUM(K4*$Z$5+L4*$Z$7+M4*$Z$5+N4*$Z$8+O4*$Z$9+P4*$Z$11+Q4*$Z$6+R4*$Z$3+S4*$Z$3+IF(T4&gt;0,T4*$Z$12,0.5*T4*$Z$12))</f>
        <v>6000</v>
      </c>
      <c r="H4" s="37">
        <v>0</v>
      </c>
      <c r="I4" s="38">
        <f t="shared" ref="I4:I35" si="0">SUM(J4*$Z$4)</f>
        <v>0</v>
      </c>
      <c r="J4" s="39">
        <v>0</v>
      </c>
      <c r="K4" s="40">
        <v>3</v>
      </c>
      <c r="L4" s="41">
        <v>0</v>
      </c>
      <c r="M4" s="41">
        <v>3</v>
      </c>
      <c r="N4" s="41">
        <v>0</v>
      </c>
      <c r="O4" s="41">
        <v>0</v>
      </c>
      <c r="P4" s="41">
        <v>0</v>
      </c>
      <c r="Q4" s="42">
        <v>0</v>
      </c>
      <c r="R4" s="43">
        <v>0</v>
      </c>
      <c r="S4" s="44">
        <v>0</v>
      </c>
      <c r="T4" s="44">
        <v>0</v>
      </c>
      <c r="U4" s="44">
        <v>1</v>
      </c>
      <c r="V4" s="44">
        <v>1</v>
      </c>
      <c r="W4" s="45">
        <f>SUM(U4*9+T4)</f>
        <v>9</v>
      </c>
      <c r="X4" s="85">
        <v>10000</v>
      </c>
      <c r="Y4">
        <f>G4</f>
        <v>6000</v>
      </c>
      <c r="Z4" s="1">
        <v>200</v>
      </c>
    </row>
    <row r="5" spans="2:26" x14ac:dyDescent="0.3">
      <c r="B5" s="99">
        <v>2</v>
      </c>
      <c r="C5" s="89">
        <f>IF(E5-SUM(G5+I5+F5)&lt;0, "--", E5-SUM(G5+I5+F5))</f>
        <v>6900</v>
      </c>
      <c r="D5" s="11">
        <f t="shared" ref="D5:D36" si="1">SUM(D4+U5*1000+W5*100+V5*1000)</f>
        <v>2900</v>
      </c>
      <c r="E5" s="12">
        <f>C4+D4</f>
        <v>6900</v>
      </c>
      <c r="F5" s="91">
        <v>0</v>
      </c>
      <c r="G5" s="35">
        <f>SUM(K5*$Z$5+L5*$Z$7+M5*$Z$5+N5*$Z$8+O5*$Z$9+P5*$Z$11+Q5*$Z$6+R5*$Z$3+S5*$Z$3+IF(T5&gt;0,T5*$Z$7,0.5*T5*$Z$7)+IF(U5&gt;0,U5*$Z$10,0.5*U5*$Z$10))</f>
        <v>0</v>
      </c>
      <c r="H5" s="31">
        <f>SUM(H4+J4)</f>
        <v>0</v>
      </c>
      <c r="I5" s="13">
        <f t="shared" si="0"/>
        <v>0</v>
      </c>
      <c r="J5" s="26">
        <v>0</v>
      </c>
      <c r="K5" s="25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28">
        <v>0</v>
      </c>
      <c r="R5" s="29">
        <v>0</v>
      </c>
      <c r="S5" s="14">
        <v>0</v>
      </c>
      <c r="T5" s="14">
        <v>0</v>
      </c>
      <c r="U5" s="14">
        <v>0</v>
      </c>
      <c r="V5" s="14">
        <v>0</v>
      </c>
      <c r="W5" s="15">
        <f>SUM(U5*9+T5)</f>
        <v>0</v>
      </c>
      <c r="X5">
        <f t="shared" ref="X5:X36" si="2">X4+D4</f>
        <v>12900</v>
      </c>
      <c r="Y5">
        <f>Y4+G5</f>
        <v>6000</v>
      </c>
      <c r="Z5" s="1">
        <v>1000</v>
      </c>
    </row>
    <row r="6" spans="2:26" x14ac:dyDescent="0.3">
      <c r="B6" s="99">
        <v>3</v>
      </c>
      <c r="C6" s="89">
        <f t="shared" ref="C6:C53" si="3">IF(E6-SUM(G6+I6+F6)&lt;0, "--", E6-SUM(G6+I6+F6))</f>
        <v>800</v>
      </c>
      <c r="D6" s="11">
        <f t="shared" si="1"/>
        <v>6200</v>
      </c>
      <c r="E6" s="12">
        <f t="shared" ref="E6:E53" si="4">C5+D5</f>
        <v>9800</v>
      </c>
      <c r="F6" s="91">
        <v>0</v>
      </c>
      <c r="G6" s="35">
        <f t="shared" ref="G6:G53" si="5">SUM(K6*$Z$5+L6*$Z$7+M6*$Z$5+N6*$Z$8+O6*$Z$9+P6*$Z$11+Q6*$Z$6+R6*$Z$3+S6*$Z$3+IF(T6&gt;0,T6*$Z$7,0.5*T6*$Z$7)+IF(U6&gt;0,U6*$Z$10,0.5*U6*$Z$10))</f>
        <v>9000</v>
      </c>
      <c r="H6" s="31">
        <f t="shared" ref="H6:H53" si="6">SUM(H5+J5)</f>
        <v>0</v>
      </c>
      <c r="I6" s="13">
        <f t="shared" si="0"/>
        <v>0</v>
      </c>
      <c r="J6" s="26">
        <v>0</v>
      </c>
      <c r="K6" s="25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28">
        <v>0</v>
      </c>
      <c r="R6" s="29">
        <v>0</v>
      </c>
      <c r="S6" s="14">
        <v>0</v>
      </c>
      <c r="T6" s="14">
        <v>3</v>
      </c>
      <c r="U6" s="14">
        <v>0</v>
      </c>
      <c r="V6" s="14">
        <v>3</v>
      </c>
      <c r="W6" s="15">
        <f t="shared" ref="W6:W50" si="7">SUM(U6*9+T6)</f>
        <v>3</v>
      </c>
      <c r="X6">
        <f t="shared" si="2"/>
        <v>15800</v>
      </c>
      <c r="Y6">
        <f t="shared" ref="Y6:Y53" si="8">Y5+G6</f>
        <v>15000</v>
      </c>
      <c r="Z6" s="1">
        <v>2000</v>
      </c>
    </row>
    <row r="7" spans="2:26" x14ac:dyDescent="0.3">
      <c r="B7" s="99">
        <v>4</v>
      </c>
      <c r="C7" s="89">
        <f t="shared" si="3"/>
        <v>6200</v>
      </c>
      <c r="D7" s="11">
        <f t="shared" si="1"/>
        <v>6200</v>
      </c>
      <c r="E7" s="12">
        <f t="shared" si="4"/>
        <v>7000</v>
      </c>
      <c r="F7" s="91">
        <v>0</v>
      </c>
      <c r="G7" s="35">
        <f t="shared" si="5"/>
        <v>0</v>
      </c>
      <c r="H7" s="31">
        <f t="shared" si="6"/>
        <v>0</v>
      </c>
      <c r="I7" s="13">
        <f t="shared" si="0"/>
        <v>800</v>
      </c>
      <c r="J7" s="26">
        <v>4</v>
      </c>
      <c r="K7" s="25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28">
        <v>0</v>
      </c>
      <c r="R7" s="29">
        <v>0</v>
      </c>
      <c r="S7" s="14">
        <v>0</v>
      </c>
      <c r="T7" s="14">
        <v>0</v>
      </c>
      <c r="U7" s="14">
        <v>0</v>
      </c>
      <c r="V7" s="14">
        <v>0</v>
      </c>
      <c r="W7" s="15">
        <f t="shared" si="7"/>
        <v>0</v>
      </c>
      <c r="X7">
        <f t="shared" si="2"/>
        <v>22000</v>
      </c>
      <c r="Y7">
        <f t="shared" si="8"/>
        <v>15000</v>
      </c>
      <c r="Z7" s="1">
        <v>3000</v>
      </c>
    </row>
    <row r="8" spans="2:26" x14ac:dyDescent="0.3">
      <c r="B8" s="99">
        <v>5</v>
      </c>
      <c r="C8" s="89">
        <f t="shared" si="3"/>
        <v>10800</v>
      </c>
      <c r="D8" s="11">
        <f t="shared" si="1"/>
        <v>6200</v>
      </c>
      <c r="E8" s="12">
        <f t="shared" si="4"/>
        <v>12400</v>
      </c>
      <c r="F8" s="91">
        <v>0</v>
      </c>
      <c r="G8" s="35">
        <f t="shared" si="5"/>
        <v>0</v>
      </c>
      <c r="H8" s="31">
        <f t="shared" si="6"/>
        <v>4</v>
      </c>
      <c r="I8" s="13">
        <f t="shared" si="0"/>
        <v>1600</v>
      </c>
      <c r="J8" s="26">
        <v>8</v>
      </c>
      <c r="K8" s="25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28">
        <v>0</v>
      </c>
      <c r="R8" s="29">
        <v>0</v>
      </c>
      <c r="S8" s="14">
        <v>0</v>
      </c>
      <c r="T8" s="14">
        <v>0</v>
      </c>
      <c r="U8" s="14">
        <v>0</v>
      </c>
      <c r="V8" s="14">
        <v>0</v>
      </c>
      <c r="W8" s="15">
        <f t="shared" si="7"/>
        <v>0</v>
      </c>
      <c r="X8">
        <f t="shared" si="2"/>
        <v>28200</v>
      </c>
      <c r="Y8">
        <f t="shared" si="8"/>
        <v>15000</v>
      </c>
      <c r="Z8" s="1">
        <v>4000</v>
      </c>
    </row>
    <row r="9" spans="2:26" x14ac:dyDescent="0.3">
      <c r="B9" s="99">
        <v>6</v>
      </c>
      <c r="C9" s="89">
        <f t="shared" si="3"/>
        <v>15400</v>
      </c>
      <c r="D9" s="11">
        <f t="shared" si="1"/>
        <v>6200</v>
      </c>
      <c r="E9" s="12">
        <f t="shared" si="4"/>
        <v>17000</v>
      </c>
      <c r="F9" s="91">
        <v>0</v>
      </c>
      <c r="G9" s="35">
        <f t="shared" si="5"/>
        <v>0</v>
      </c>
      <c r="H9" s="31">
        <f t="shared" si="6"/>
        <v>12</v>
      </c>
      <c r="I9" s="13">
        <f t="shared" si="0"/>
        <v>1600</v>
      </c>
      <c r="J9" s="26">
        <v>8</v>
      </c>
      <c r="K9" s="25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28">
        <v>0</v>
      </c>
      <c r="R9" s="29">
        <v>0</v>
      </c>
      <c r="S9" s="14">
        <v>0</v>
      </c>
      <c r="T9" s="14">
        <v>0</v>
      </c>
      <c r="U9" s="14">
        <v>0</v>
      </c>
      <c r="V9" s="14">
        <v>0</v>
      </c>
      <c r="W9" s="15">
        <f t="shared" si="7"/>
        <v>0</v>
      </c>
      <c r="X9">
        <f t="shared" si="2"/>
        <v>34400</v>
      </c>
      <c r="Y9">
        <f t="shared" si="8"/>
        <v>15000</v>
      </c>
      <c r="Z9" s="1">
        <v>15000</v>
      </c>
    </row>
    <row r="10" spans="2:26" x14ac:dyDescent="0.3">
      <c r="B10" s="100">
        <v>7</v>
      </c>
      <c r="C10" s="47">
        <f t="shared" si="3"/>
        <v>0</v>
      </c>
      <c r="D10" s="48">
        <f t="shared" si="1"/>
        <v>6200</v>
      </c>
      <c r="E10" s="49">
        <f t="shared" si="4"/>
        <v>21600</v>
      </c>
      <c r="F10" s="93">
        <v>0</v>
      </c>
      <c r="G10" s="50">
        <f t="shared" si="5"/>
        <v>20000</v>
      </c>
      <c r="H10" s="51">
        <f>SUM(H9+J9)</f>
        <v>20</v>
      </c>
      <c r="I10" s="52">
        <f t="shared" si="0"/>
        <v>1600</v>
      </c>
      <c r="J10" s="53">
        <v>8</v>
      </c>
      <c r="K10" s="54">
        <v>0</v>
      </c>
      <c r="L10" s="55">
        <v>0</v>
      </c>
      <c r="M10" s="55">
        <v>0</v>
      </c>
      <c r="N10" s="87">
        <v>0</v>
      </c>
      <c r="O10" s="55">
        <v>0</v>
      </c>
      <c r="P10" s="55">
        <v>0</v>
      </c>
      <c r="Q10" s="56">
        <v>10</v>
      </c>
      <c r="R10" s="57">
        <v>0</v>
      </c>
      <c r="S10" s="58">
        <v>0</v>
      </c>
      <c r="T10" s="58">
        <v>0</v>
      </c>
      <c r="U10" s="58">
        <v>0</v>
      </c>
      <c r="V10" s="58">
        <v>0</v>
      </c>
      <c r="W10" s="59">
        <f t="shared" si="7"/>
        <v>0</v>
      </c>
      <c r="X10">
        <f t="shared" si="2"/>
        <v>40600</v>
      </c>
      <c r="Y10">
        <f t="shared" si="8"/>
        <v>35000</v>
      </c>
      <c r="Z10" s="1">
        <v>20000</v>
      </c>
    </row>
    <row r="11" spans="2:26" x14ac:dyDescent="0.3">
      <c r="B11" s="101">
        <v>8</v>
      </c>
      <c r="C11" s="89">
        <f t="shared" si="3"/>
        <v>4600</v>
      </c>
      <c r="D11" s="61">
        <f t="shared" si="1"/>
        <v>6200</v>
      </c>
      <c r="E11" s="62">
        <f>C10+D10</f>
        <v>6200</v>
      </c>
      <c r="F11" s="91">
        <v>0</v>
      </c>
      <c r="G11" s="36">
        <f t="shared" si="5"/>
        <v>0</v>
      </c>
      <c r="H11" s="63">
        <f>SUM(H10+J10)</f>
        <v>28</v>
      </c>
      <c r="I11" s="64">
        <f t="shared" si="0"/>
        <v>1600</v>
      </c>
      <c r="J11" s="65">
        <v>8</v>
      </c>
      <c r="K11" s="66">
        <v>0</v>
      </c>
      <c r="L11" s="67">
        <v>0</v>
      </c>
      <c r="M11" s="67">
        <v>0</v>
      </c>
      <c r="N11" s="88">
        <v>0</v>
      </c>
      <c r="O11" s="67">
        <v>0</v>
      </c>
      <c r="P11" s="67">
        <v>0</v>
      </c>
      <c r="Q11" s="68">
        <v>0</v>
      </c>
      <c r="R11" s="69">
        <v>0</v>
      </c>
      <c r="S11" s="70">
        <v>0</v>
      </c>
      <c r="T11" s="70">
        <v>0</v>
      </c>
      <c r="U11" s="70">
        <v>0</v>
      </c>
      <c r="V11" s="70">
        <v>0</v>
      </c>
      <c r="W11" s="71">
        <f t="shared" si="7"/>
        <v>0</v>
      </c>
      <c r="X11">
        <f t="shared" si="2"/>
        <v>46800</v>
      </c>
      <c r="Y11">
        <f t="shared" si="8"/>
        <v>35000</v>
      </c>
      <c r="Z11" s="1">
        <v>30000</v>
      </c>
    </row>
    <row r="12" spans="2:26" x14ac:dyDescent="0.3">
      <c r="B12" s="99">
        <v>9</v>
      </c>
      <c r="C12" s="89">
        <f t="shared" si="3"/>
        <v>9200</v>
      </c>
      <c r="D12" s="11">
        <f t="shared" si="1"/>
        <v>6200</v>
      </c>
      <c r="E12" s="12">
        <f t="shared" si="4"/>
        <v>10800</v>
      </c>
      <c r="F12" s="91">
        <v>0</v>
      </c>
      <c r="G12" s="35">
        <f t="shared" si="5"/>
        <v>0</v>
      </c>
      <c r="H12" s="31">
        <f t="shared" si="6"/>
        <v>36</v>
      </c>
      <c r="I12" s="13">
        <f t="shared" si="0"/>
        <v>1600</v>
      </c>
      <c r="J12" s="26">
        <v>8</v>
      </c>
      <c r="K12" s="25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28">
        <v>0</v>
      </c>
      <c r="R12" s="29">
        <v>0</v>
      </c>
      <c r="S12" s="14">
        <v>0</v>
      </c>
      <c r="T12" s="14">
        <v>0</v>
      </c>
      <c r="U12" s="14">
        <v>0</v>
      </c>
      <c r="V12" s="14">
        <v>0</v>
      </c>
      <c r="W12" s="15">
        <f t="shared" si="7"/>
        <v>0</v>
      </c>
      <c r="X12">
        <f t="shared" si="2"/>
        <v>53000</v>
      </c>
      <c r="Y12">
        <f t="shared" si="8"/>
        <v>35000</v>
      </c>
      <c r="Z12" s="1">
        <v>2500</v>
      </c>
    </row>
    <row r="13" spans="2:26" x14ac:dyDescent="0.3">
      <c r="B13" s="99">
        <v>10</v>
      </c>
      <c r="C13" s="89">
        <f t="shared" si="3"/>
        <v>13800</v>
      </c>
      <c r="D13" s="11">
        <f t="shared" si="1"/>
        <v>6200</v>
      </c>
      <c r="E13" s="12">
        <f t="shared" si="4"/>
        <v>15400</v>
      </c>
      <c r="F13" s="91">
        <v>0</v>
      </c>
      <c r="G13" s="35">
        <f t="shared" si="5"/>
        <v>0</v>
      </c>
      <c r="H13" s="31">
        <f t="shared" si="6"/>
        <v>44</v>
      </c>
      <c r="I13" s="13">
        <f t="shared" si="0"/>
        <v>1600</v>
      </c>
      <c r="J13" s="26">
        <f t="shared" ref="J11:J53" si="9">J12</f>
        <v>8</v>
      </c>
      <c r="K13" s="25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28">
        <v>0</v>
      </c>
      <c r="R13" s="29">
        <v>0</v>
      </c>
      <c r="S13" s="14">
        <v>0</v>
      </c>
      <c r="T13" s="14">
        <v>0</v>
      </c>
      <c r="U13" s="14">
        <v>0</v>
      </c>
      <c r="V13" s="14">
        <v>0</v>
      </c>
      <c r="W13" s="15">
        <f t="shared" si="7"/>
        <v>0</v>
      </c>
      <c r="X13">
        <f t="shared" si="2"/>
        <v>59200</v>
      </c>
      <c r="Y13">
        <f t="shared" si="8"/>
        <v>35000</v>
      </c>
    </row>
    <row r="14" spans="2:26" x14ac:dyDescent="0.3">
      <c r="B14" s="102">
        <v>11</v>
      </c>
      <c r="C14" s="89">
        <f t="shared" si="3"/>
        <v>18400</v>
      </c>
      <c r="D14" s="11">
        <f t="shared" si="1"/>
        <v>6200</v>
      </c>
      <c r="E14" s="12">
        <f t="shared" si="4"/>
        <v>20000</v>
      </c>
      <c r="F14" s="91">
        <v>0</v>
      </c>
      <c r="G14" s="35">
        <f t="shared" si="5"/>
        <v>0</v>
      </c>
      <c r="H14" s="31">
        <f t="shared" si="6"/>
        <v>52</v>
      </c>
      <c r="I14" s="13">
        <f t="shared" si="0"/>
        <v>1600</v>
      </c>
      <c r="J14" s="26">
        <f t="shared" si="9"/>
        <v>8</v>
      </c>
      <c r="K14" s="25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28">
        <v>0</v>
      </c>
      <c r="R14" s="29">
        <v>0</v>
      </c>
      <c r="S14" s="14">
        <v>0</v>
      </c>
      <c r="T14" s="14">
        <v>0</v>
      </c>
      <c r="U14" s="14">
        <v>0</v>
      </c>
      <c r="V14" s="14">
        <v>0</v>
      </c>
      <c r="W14" s="15">
        <f t="shared" si="7"/>
        <v>0</v>
      </c>
      <c r="X14">
        <f t="shared" si="2"/>
        <v>65400</v>
      </c>
      <c r="Y14">
        <f t="shared" si="8"/>
        <v>35000</v>
      </c>
      <c r="Z14" t="s">
        <v>30</v>
      </c>
    </row>
    <row r="15" spans="2:26" x14ac:dyDescent="0.3">
      <c r="B15" s="99">
        <v>12</v>
      </c>
      <c r="C15" s="89">
        <f t="shared" si="3"/>
        <v>23000</v>
      </c>
      <c r="D15" s="11">
        <f t="shared" si="1"/>
        <v>6200</v>
      </c>
      <c r="E15" s="12">
        <f t="shared" si="4"/>
        <v>24600</v>
      </c>
      <c r="F15" s="91">
        <v>0</v>
      </c>
      <c r="G15" s="35">
        <f>SUM(K15*$Z$5+L15*$Z$7+M15*$Z$5+N15*$Z$8+O15*$Z$9+P15*$Z$11+Q15*$Z$6+R15*$Z$3+S15*$Z$3+IF(T15&gt;0,T15*$Z$7,0.5*T15*$Z$7)+IF(U15&gt;0,U15*$Z$10,0.5*U15*$Z$10))</f>
        <v>0</v>
      </c>
      <c r="H15" s="31">
        <f t="shared" si="6"/>
        <v>60</v>
      </c>
      <c r="I15" s="13">
        <f t="shared" si="0"/>
        <v>1600</v>
      </c>
      <c r="J15" s="26">
        <f t="shared" si="9"/>
        <v>8</v>
      </c>
      <c r="K15" s="25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28">
        <v>0</v>
      </c>
      <c r="R15" s="29">
        <v>0</v>
      </c>
      <c r="S15" s="14">
        <v>0</v>
      </c>
      <c r="T15" s="14">
        <v>0</v>
      </c>
      <c r="U15" s="14">
        <v>0</v>
      </c>
      <c r="V15" s="14">
        <v>0</v>
      </c>
      <c r="W15" s="15">
        <f t="shared" si="7"/>
        <v>0</v>
      </c>
      <c r="X15">
        <f t="shared" si="2"/>
        <v>71600</v>
      </c>
      <c r="Y15">
        <f t="shared" si="8"/>
        <v>35000</v>
      </c>
      <c r="Z15" s="86" t="s">
        <v>25</v>
      </c>
    </row>
    <row r="16" spans="2:26" x14ac:dyDescent="0.3">
      <c r="B16" s="99">
        <v>13</v>
      </c>
      <c r="C16" s="89">
        <f t="shared" si="3"/>
        <v>27600</v>
      </c>
      <c r="D16" s="11">
        <f t="shared" si="1"/>
        <v>6200</v>
      </c>
      <c r="E16" s="12">
        <f t="shared" si="4"/>
        <v>29200</v>
      </c>
      <c r="F16" s="91">
        <v>0</v>
      </c>
      <c r="G16" s="35">
        <f>SUM(K16*$Z$5+L16*$Z$7+M16*$Z$5+N16*$Z$8+O16*$Z$9+P16*$Z$11+Q16*$Z$6+R16*$Z$3+S16*$Z$3+IF(T16&gt;0,T16*$Z$7,0.5*T16*$Z$7)+IF(U16&gt;0,U16*$Z$10,0.5*U16*$Z$10))</f>
        <v>0</v>
      </c>
      <c r="H16" s="31">
        <f t="shared" si="6"/>
        <v>68</v>
      </c>
      <c r="I16" s="13">
        <f t="shared" si="0"/>
        <v>1600</v>
      </c>
      <c r="J16" s="26">
        <f t="shared" si="9"/>
        <v>8</v>
      </c>
      <c r="K16" s="25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28">
        <v>0</v>
      </c>
      <c r="R16" s="29">
        <v>0</v>
      </c>
      <c r="S16" s="14">
        <v>0</v>
      </c>
      <c r="T16" s="14">
        <v>0</v>
      </c>
      <c r="U16" s="14">
        <v>0</v>
      </c>
      <c r="V16" s="14">
        <v>0</v>
      </c>
      <c r="W16" s="15">
        <f t="shared" si="7"/>
        <v>0</v>
      </c>
      <c r="X16">
        <f t="shared" si="2"/>
        <v>77800</v>
      </c>
      <c r="Y16">
        <f t="shared" si="8"/>
        <v>35000</v>
      </c>
      <c r="Z16" s="86" t="s">
        <v>26</v>
      </c>
    </row>
    <row r="17" spans="2:25" x14ac:dyDescent="0.3">
      <c r="B17" s="100">
        <v>14</v>
      </c>
      <c r="C17" s="47">
        <f t="shared" si="3"/>
        <v>32200</v>
      </c>
      <c r="D17" s="48">
        <f t="shared" si="1"/>
        <v>6200</v>
      </c>
      <c r="E17" s="49">
        <f t="shared" si="4"/>
        <v>33800</v>
      </c>
      <c r="F17" s="93">
        <v>0</v>
      </c>
      <c r="G17" s="50">
        <f t="shared" si="5"/>
        <v>0</v>
      </c>
      <c r="H17" s="51">
        <f t="shared" si="6"/>
        <v>76</v>
      </c>
      <c r="I17" s="52">
        <f t="shared" si="0"/>
        <v>1600</v>
      </c>
      <c r="J17" s="53">
        <f t="shared" si="9"/>
        <v>8</v>
      </c>
      <c r="K17" s="54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6">
        <v>0</v>
      </c>
      <c r="R17" s="57">
        <v>0</v>
      </c>
      <c r="S17" s="58">
        <v>0</v>
      </c>
      <c r="T17" s="58">
        <v>0</v>
      </c>
      <c r="U17" s="58">
        <v>0</v>
      </c>
      <c r="V17" s="58">
        <v>0</v>
      </c>
      <c r="W17" s="59">
        <f t="shared" si="7"/>
        <v>0</v>
      </c>
      <c r="X17">
        <f t="shared" si="2"/>
        <v>84000</v>
      </c>
      <c r="Y17">
        <f t="shared" si="8"/>
        <v>35000</v>
      </c>
    </row>
    <row r="18" spans="2:25" x14ac:dyDescent="0.3">
      <c r="B18" s="101">
        <v>15</v>
      </c>
      <c r="C18" s="89">
        <f t="shared" si="3"/>
        <v>36800</v>
      </c>
      <c r="D18" s="61">
        <f t="shared" si="1"/>
        <v>6200</v>
      </c>
      <c r="E18" s="62">
        <f t="shared" si="4"/>
        <v>38400</v>
      </c>
      <c r="F18" s="91">
        <v>0</v>
      </c>
      <c r="G18" s="36">
        <f t="shared" si="5"/>
        <v>0</v>
      </c>
      <c r="H18" s="63">
        <f t="shared" si="6"/>
        <v>84</v>
      </c>
      <c r="I18" s="64">
        <f t="shared" si="0"/>
        <v>1600</v>
      </c>
      <c r="J18" s="65">
        <f t="shared" si="9"/>
        <v>8</v>
      </c>
      <c r="K18" s="66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8">
        <v>0</v>
      </c>
      <c r="R18" s="69">
        <v>0</v>
      </c>
      <c r="S18" s="70">
        <v>0</v>
      </c>
      <c r="T18" s="70">
        <v>0</v>
      </c>
      <c r="U18" s="70">
        <v>0</v>
      </c>
      <c r="V18" s="70">
        <v>0</v>
      </c>
      <c r="W18" s="71">
        <f t="shared" si="7"/>
        <v>0</v>
      </c>
      <c r="X18">
        <f t="shared" si="2"/>
        <v>90200</v>
      </c>
      <c r="Y18">
        <f t="shared" si="8"/>
        <v>35000</v>
      </c>
    </row>
    <row r="19" spans="2:25" x14ac:dyDescent="0.3">
      <c r="B19" s="99">
        <v>16</v>
      </c>
      <c r="C19" s="89">
        <f>IF(E19-SUM(G19+I19+F19)&lt;0, "--", E19-SUM(G19+I19+F19))</f>
        <v>41400</v>
      </c>
      <c r="D19" s="11">
        <f t="shared" si="1"/>
        <v>6200</v>
      </c>
      <c r="E19" s="12">
        <f t="shared" si="4"/>
        <v>43000</v>
      </c>
      <c r="F19" s="91">
        <v>0</v>
      </c>
      <c r="G19" s="35">
        <f>SUM(K19*$Z$5+L19*$Z$7+M19*$Z$5+N19*$Z$8+O19*$Z$9+P19*$Z$11+Q19*$Z$6+R19*$Z$3+S19*$Z$3+IF(T19&gt;0,T19*$Z$7,0.5*T19*$Z$7)+IF(U19&gt;0,U19*$Z$10,0.5*U19*$Z$10))</f>
        <v>0</v>
      </c>
      <c r="H19" s="31">
        <f t="shared" si="6"/>
        <v>92</v>
      </c>
      <c r="I19" s="13">
        <f t="shared" si="0"/>
        <v>1600</v>
      </c>
      <c r="J19" s="26">
        <f t="shared" si="9"/>
        <v>8</v>
      </c>
      <c r="K19" s="25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28">
        <v>0</v>
      </c>
      <c r="R19" s="29">
        <v>0</v>
      </c>
      <c r="S19" s="14">
        <v>0</v>
      </c>
      <c r="T19" s="14">
        <v>0</v>
      </c>
      <c r="U19" s="14">
        <v>0</v>
      </c>
      <c r="V19" s="14">
        <v>0</v>
      </c>
      <c r="W19" s="15">
        <f t="shared" si="7"/>
        <v>0</v>
      </c>
      <c r="X19">
        <f t="shared" si="2"/>
        <v>96400</v>
      </c>
      <c r="Y19">
        <f t="shared" si="8"/>
        <v>35000</v>
      </c>
    </row>
    <row r="20" spans="2:25" x14ac:dyDescent="0.3">
      <c r="B20" s="99">
        <v>17</v>
      </c>
      <c r="C20" s="89">
        <f t="shared" si="3"/>
        <v>46000</v>
      </c>
      <c r="D20" s="11">
        <f t="shared" si="1"/>
        <v>6200</v>
      </c>
      <c r="E20" s="12">
        <f t="shared" si="4"/>
        <v>47600</v>
      </c>
      <c r="F20" s="91">
        <v>0</v>
      </c>
      <c r="G20" s="35">
        <f t="shared" si="5"/>
        <v>0</v>
      </c>
      <c r="H20" s="31">
        <f t="shared" si="6"/>
        <v>100</v>
      </c>
      <c r="I20" s="13">
        <f t="shared" si="0"/>
        <v>1600</v>
      </c>
      <c r="J20" s="26">
        <f t="shared" si="9"/>
        <v>8</v>
      </c>
      <c r="K20" s="25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28">
        <v>0</v>
      </c>
      <c r="R20" s="29">
        <v>0</v>
      </c>
      <c r="S20" s="14">
        <v>0</v>
      </c>
      <c r="T20" s="14">
        <v>0</v>
      </c>
      <c r="U20" s="14">
        <v>0</v>
      </c>
      <c r="V20" s="14">
        <v>0</v>
      </c>
      <c r="W20" s="15">
        <f t="shared" si="7"/>
        <v>0</v>
      </c>
      <c r="X20">
        <f t="shared" si="2"/>
        <v>102600</v>
      </c>
      <c r="Y20">
        <f t="shared" si="8"/>
        <v>35000</v>
      </c>
    </row>
    <row r="21" spans="2:25" x14ac:dyDescent="0.3">
      <c r="B21" s="99">
        <v>18</v>
      </c>
      <c r="C21" s="89">
        <f t="shared" si="3"/>
        <v>50600</v>
      </c>
      <c r="D21" s="11">
        <f t="shared" si="1"/>
        <v>6200</v>
      </c>
      <c r="E21" s="12">
        <f t="shared" si="4"/>
        <v>52200</v>
      </c>
      <c r="F21" s="91">
        <v>0</v>
      </c>
      <c r="G21" s="35">
        <f t="shared" si="5"/>
        <v>0</v>
      </c>
      <c r="H21" s="31">
        <f t="shared" si="6"/>
        <v>108</v>
      </c>
      <c r="I21" s="13">
        <f t="shared" si="0"/>
        <v>1600</v>
      </c>
      <c r="J21" s="26">
        <f t="shared" si="9"/>
        <v>8</v>
      </c>
      <c r="K21" s="25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28">
        <v>0</v>
      </c>
      <c r="R21" s="29">
        <v>0</v>
      </c>
      <c r="S21" s="14">
        <v>0</v>
      </c>
      <c r="T21" s="14">
        <v>0</v>
      </c>
      <c r="U21" s="14">
        <v>0</v>
      </c>
      <c r="V21" s="14">
        <v>0</v>
      </c>
      <c r="W21" s="15">
        <f t="shared" si="7"/>
        <v>0</v>
      </c>
      <c r="X21">
        <f t="shared" si="2"/>
        <v>108800</v>
      </c>
      <c r="Y21">
        <f t="shared" si="8"/>
        <v>35000</v>
      </c>
    </row>
    <row r="22" spans="2:25" x14ac:dyDescent="0.3">
      <c r="B22" s="99">
        <v>19</v>
      </c>
      <c r="C22" s="89">
        <f t="shared" si="3"/>
        <v>55200</v>
      </c>
      <c r="D22" s="11">
        <f t="shared" si="1"/>
        <v>6200</v>
      </c>
      <c r="E22" s="12">
        <f t="shared" si="4"/>
        <v>56800</v>
      </c>
      <c r="F22" s="91">
        <v>0</v>
      </c>
      <c r="G22" s="35">
        <f t="shared" si="5"/>
        <v>0</v>
      </c>
      <c r="H22" s="31">
        <f t="shared" si="6"/>
        <v>116</v>
      </c>
      <c r="I22" s="13">
        <f t="shared" si="0"/>
        <v>1600</v>
      </c>
      <c r="J22" s="26">
        <f t="shared" si="9"/>
        <v>8</v>
      </c>
      <c r="K22" s="25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28">
        <v>0</v>
      </c>
      <c r="R22" s="29">
        <v>0</v>
      </c>
      <c r="S22" s="14">
        <v>0</v>
      </c>
      <c r="T22" s="14">
        <v>0</v>
      </c>
      <c r="U22" s="14">
        <v>0</v>
      </c>
      <c r="V22" s="14">
        <v>0</v>
      </c>
      <c r="W22" s="15">
        <f t="shared" si="7"/>
        <v>0</v>
      </c>
      <c r="X22">
        <f t="shared" si="2"/>
        <v>115000</v>
      </c>
      <c r="Y22">
        <f t="shared" si="8"/>
        <v>35000</v>
      </c>
    </row>
    <row r="23" spans="2:25" x14ac:dyDescent="0.3">
      <c r="B23" s="99">
        <v>20</v>
      </c>
      <c r="C23" s="89">
        <f t="shared" si="3"/>
        <v>59800</v>
      </c>
      <c r="D23" s="11">
        <f t="shared" si="1"/>
        <v>6200</v>
      </c>
      <c r="E23" s="12">
        <f t="shared" si="4"/>
        <v>61400</v>
      </c>
      <c r="F23" s="91">
        <v>0</v>
      </c>
      <c r="G23" s="35">
        <f t="shared" si="5"/>
        <v>0</v>
      </c>
      <c r="H23" s="31">
        <f t="shared" si="6"/>
        <v>124</v>
      </c>
      <c r="I23" s="13">
        <f t="shared" si="0"/>
        <v>1600</v>
      </c>
      <c r="J23" s="26">
        <f t="shared" si="9"/>
        <v>8</v>
      </c>
      <c r="K23" s="25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28">
        <v>0</v>
      </c>
      <c r="R23" s="29">
        <v>0</v>
      </c>
      <c r="S23" s="14">
        <v>0</v>
      </c>
      <c r="T23" s="14">
        <v>0</v>
      </c>
      <c r="U23" s="14">
        <v>0</v>
      </c>
      <c r="V23" s="14">
        <v>0</v>
      </c>
      <c r="W23" s="15">
        <f t="shared" si="7"/>
        <v>0</v>
      </c>
      <c r="X23">
        <f t="shared" si="2"/>
        <v>121200</v>
      </c>
      <c r="Y23">
        <f t="shared" si="8"/>
        <v>35000</v>
      </c>
    </row>
    <row r="24" spans="2:25" x14ac:dyDescent="0.3">
      <c r="B24" s="100">
        <v>21</v>
      </c>
      <c r="C24" s="47">
        <f t="shared" si="3"/>
        <v>66000</v>
      </c>
      <c r="D24" s="48">
        <f t="shared" si="1"/>
        <v>6200</v>
      </c>
      <c r="E24" s="49">
        <f t="shared" si="4"/>
        <v>66000</v>
      </c>
      <c r="F24" s="93">
        <v>0</v>
      </c>
      <c r="G24" s="50">
        <f t="shared" si="5"/>
        <v>0</v>
      </c>
      <c r="H24" s="51">
        <f>SUM(H23+J23)</f>
        <v>132</v>
      </c>
      <c r="I24" s="52">
        <f t="shared" si="0"/>
        <v>0</v>
      </c>
      <c r="J24" s="53">
        <v>0</v>
      </c>
      <c r="K24" s="54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6">
        <v>0</v>
      </c>
      <c r="R24" s="57">
        <v>0</v>
      </c>
      <c r="S24" s="58">
        <v>0</v>
      </c>
      <c r="T24" s="58">
        <v>0</v>
      </c>
      <c r="U24" s="58">
        <v>0</v>
      </c>
      <c r="V24" s="58">
        <v>0</v>
      </c>
      <c r="W24" s="59">
        <f t="shared" si="7"/>
        <v>0</v>
      </c>
      <c r="X24">
        <f t="shared" si="2"/>
        <v>127400</v>
      </c>
      <c r="Y24">
        <f t="shared" si="8"/>
        <v>35000</v>
      </c>
    </row>
    <row r="25" spans="2:25" x14ac:dyDescent="0.3">
      <c r="B25" s="101">
        <v>22</v>
      </c>
      <c r="C25" s="89">
        <f t="shared" si="3"/>
        <v>72200</v>
      </c>
      <c r="D25" s="61">
        <f t="shared" si="1"/>
        <v>6200</v>
      </c>
      <c r="E25" s="62">
        <f t="shared" si="4"/>
        <v>72200</v>
      </c>
      <c r="F25" s="91">
        <v>0</v>
      </c>
      <c r="G25" s="36">
        <f t="shared" si="5"/>
        <v>0</v>
      </c>
      <c r="H25" s="63">
        <f t="shared" si="6"/>
        <v>132</v>
      </c>
      <c r="I25" s="64">
        <f t="shared" si="0"/>
        <v>0</v>
      </c>
      <c r="J25" s="65">
        <f t="shared" si="9"/>
        <v>0</v>
      </c>
      <c r="K25" s="66"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8">
        <v>0</v>
      </c>
      <c r="R25" s="69">
        <v>0</v>
      </c>
      <c r="S25" s="70">
        <v>0</v>
      </c>
      <c r="T25" s="70">
        <v>0</v>
      </c>
      <c r="U25" s="70">
        <v>0</v>
      </c>
      <c r="V25" s="70">
        <v>0</v>
      </c>
      <c r="W25" s="71">
        <f t="shared" si="7"/>
        <v>0</v>
      </c>
      <c r="X25">
        <f t="shared" si="2"/>
        <v>133600</v>
      </c>
      <c r="Y25">
        <f t="shared" si="8"/>
        <v>35000</v>
      </c>
    </row>
    <row r="26" spans="2:25" x14ac:dyDescent="0.3">
      <c r="B26" s="99">
        <v>23</v>
      </c>
      <c r="C26" s="89">
        <f t="shared" si="3"/>
        <v>78400</v>
      </c>
      <c r="D26" s="11">
        <f t="shared" si="1"/>
        <v>6200</v>
      </c>
      <c r="E26" s="12">
        <f t="shared" si="4"/>
        <v>78400</v>
      </c>
      <c r="F26" s="91">
        <v>0</v>
      </c>
      <c r="G26" s="35">
        <f t="shared" si="5"/>
        <v>0</v>
      </c>
      <c r="H26" s="31">
        <f t="shared" si="6"/>
        <v>132</v>
      </c>
      <c r="I26" s="13">
        <f t="shared" si="0"/>
        <v>0</v>
      </c>
      <c r="J26" s="26">
        <f t="shared" si="9"/>
        <v>0</v>
      </c>
      <c r="K26" s="25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28">
        <v>0</v>
      </c>
      <c r="R26" s="29">
        <v>0</v>
      </c>
      <c r="S26" s="14">
        <v>0</v>
      </c>
      <c r="T26" s="14">
        <v>0</v>
      </c>
      <c r="U26" s="14">
        <v>0</v>
      </c>
      <c r="V26" s="14">
        <v>0</v>
      </c>
      <c r="W26" s="15">
        <f t="shared" si="7"/>
        <v>0</v>
      </c>
      <c r="X26">
        <f t="shared" si="2"/>
        <v>139800</v>
      </c>
      <c r="Y26">
        <f t="shared" si="8"/>
        <v>35000</v>
      </c>
    </row>
    <row r="27" spans="2:25" x14ac:dyDescent="0.3">
      <c r="B27" s="99">
        <v>24</v>
      </c>
      <c r="C27" s="89">
        <f t="shared" si="3"/>
        <v>84600</v>
      </c>
      <c r="D27" s="11">
        <f t="shared" si="1"/>
        <v>6200</v>
      </c>
      <c r="E27" s="12">
        <f t="shared" si="4"/>
        <v>84600</v>
      </c>
      <c r="F27" s="91">
        <v>0</v>
      </c>
      <c r="G27" s="35">
        <f t="shared" si="5"/>
        <v>0</v>
      </c>
      <c r="H27" s="31">
        <f t="shared" si="6"/>
        <v>132</v>
      </c>
      <c r="I27" s="13">
        <f t="shared" si="0"/>
        <v>0</v>
      </c>
      <c r="J27" s="26">
        <f t="shared" si="9"/>
        <v>0</v>
      </c>
      <c r="K27" s="25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28">
        <v>0</v>
      </c>
      <c r="R27" s="29">
        <v>0</v>
      </c>
      <c r="S27" s="14">
        <v>0</v>
      </c>
      <c r="T27" s="14">
        <v>0</v>
      </c>
      <c r="U27" s="14">
        <v>0</v>
      </c>
      <c r="V27" s="14">
        <v>0</v>
      </c>
      <c r="W27" s="15">
        <f t="shared" si="7"/>
        <v>0</v>
      </c>
      <c r="X27">
        <f t="shared" si="2"/>
        <v>146000</v>
      </c>
      <c r="Y27">
        <f t="shared" si="8"/>
        <v>35000</v>
      </c>
    </row>
    <row r="28" spans="2:25" x14ac:dyDescent="0.3">
      <c r="B28" s="99">
        <v>25</v>
      </c>
      <c r="C28" s="89">
        <f t="shared" si="3"/>
        <v>90800</v>
      </c>
      <c r="D28" s="11">
        <f t="shared" si="1"/>
        <v>6200</v>
      </c>
      <c r="E28" s="12">
        <f t="shared" si="4"/>
        <v>90800</v>
      </c>
      <c r="F28" s="91">
        <v>0</v>
      </c>
      <c r="G28" s="35">
        <f t="shared" si="5"/>
        <v>0</v>
      </c>
      <c r="H28" s="31">
        <f t="shared" si="6"/>
        <v>132</v>
      </c>
      <c r="I28" s="13">
        <f t="shared" si="0"/>
        <v>0</v>
      </c>
      <c r="J28" s="26">
        <f t="shared" si="9"/>
        <v>0</v>
      </c>
      <c r="K28" s="25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28">
        <v>0</v>
      </c>
      <c r="R28" s="29">
        <v>0</v>
      </c>
      <c r="S28" s="14">
        <v>0</v>
      </c>
      <c r="T28" s="14">
        <v>0</v>
      </c>
      <c r="U28" s="14">
        <v>0</v>
      </c>
      <c r="V28" s="14">
        <v>0</v>
      </c>
      <c r="W28" s="15">
        <f t="shared" si="7"/>
        <v>0</v>
      </c>
      <c r="X28">
        <f t="shared" si="2"/>
        <v>152200</v>
      </c>
      <c r="Y28">
        <f t="shared" si="8"/>
        <v>35000</v>
      </c>
    </row>
    <row r="29" spans="2:25" x14ac:dyDescent="0.3">
      <c r="B29" s="99">
        <v>26</v>
      </c>
      <c r="C29" s="89">
        <f t="shared" si="3"/>
        <v>97000</v>
      </c>
      <c r="D29" s="11">
        <f t="shared" si="1"/>
        <v>6200</v>
      </c>
      <c r="E29" s="12">
        <f t="shared" si="4"/>
        <v>97000</v>
      </c>
      <c r="F29" s="91">
        <v>0</v>
      </c>
      <c r="G29" s="35">
        <f t="shared" si="5"/>
        <v>0</v>
      </c>
      <c r="H29" s="31">
        <f t="shared" si="6"/>
        <v>132</v>
      </c>
      <c r="I29" s="13">
        <f t="shared" si="0"/>
        <v>0</v>
      </c>
      <c r="J29" s="26">
        <f t="shared" si="9"/>
        <v>0</v>
      </c>
      <c r="K29" s="25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28">
        <v>0</v>
      </c>
      <c r="R29" s="29">
        <v>0</v>
      </c>
      <c r="S29" s="14">
        <v>0</v>
      </c>
      <c r="T29" s="14">
        <v>0</v>
      </c>
      <c r="U29" s="14">
        <v>0</v>
      </c>
      <c r="V29" s="14">
        <v>0</v>
      </c>
      <c r="W29" s="15">
        <f t="shared" si="7"/>
        <v>0</v>
      </c>
      <c r="X29">
        <f t="shared" si="2"/>
        <v>158400</v>
      </c>
      <c r="Y29">
        <f t="shared" si="8"/>
        <v>35000</v>
      </c>
    </row>
    <row r="30" spans="2:25" x14ac:dyDescent="0.3">
      <c r="B30" s="99">
        <v>27</v>
      </c>
      <c r="C30" s="89">
        <f t="shared" si="3"/>
        <v>103200</v>
      </c>
      <c r="D30" s="11">
        <f t="shared" si="1"/>
        <v>6200</v>
      </c>
      <c r="E30" s="12">
        <f t="shared" si="4"/>
        <v>103200</v>
      </c>
      <c r="F30" s="91">
        <v>0</v>
      </c>
      <c r="G30" s="35">
        <f t="shared" si="5"/>
        <v>0</v>
      </c>
      <c r="H30" s="31">
        <f t="shared" si="6"/>
        <v>132</v>
      </c>
      <c r="I30" s="13">
        <f t="shared" si="0"/>
        <v>0</v>
      </c>
      <c r="J30" s="26">
        <f t="shared" si="9"/>
        <v>0</v>
      </c>
      <c r="K30" s="25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28">
        <v>0</v>
      </c>
      <c r="R30" s="29">
        <v>0</v>
      </c>
      <c r="S30" s="14">
        <v>0</v>
      </c>
      <c r="T30" s="14">
        <v>0</v>
      </c>
      <c r="U30" s="14">
        <v>0</v>
      </c>
      <c r="V30" s="14">
        <v>0</v>
      </c>
      <c r="W30" s="15">
        <f t="shared" si="7"/>
        <v>0</v>
      </c>
      <c r="X30">
        <f t="shared" si="2"/>
        <v>164600</v>
      </c>
      <c r="Y30">
        <f t="shared" si="8"/>
        <v>35000</v>
      </c>
    </row>
    <row r="31" spans="2:25" x14ac:dyDescent="0.3">
      <c r="B31" s="100">
        <v>28</v>
      </c>
      <c r="C31" s="47">
        <f>IF(E31-SUM(G31+I31+F31)&lt;0, "--", E31-SUM(G31+I31+F31))</f>
        <v>109400</v>
      </c>
      <c r="D31" s="48">
        <f t="shared" si="1"/>
        <v>6200</v>
      </c>
      <c r="E31" s="49">
        <f t="shared" si="4"/>
        <v>109400</v>
      </c>
      <c r="F31" s="93">
        <v>0</v>
      </c>
      <c r="G31" s="50">
        <f t="shared" si="5"/>
        <v>0</v>
      </c>
      <c r="H31" s="51">
        <f t="shared" si="6"/>
        <v>132</v>
      </c>
      <c r="I31" s="52">
        <f t="shared" si="0"/>
        <v>0</v>
      </c>
      <c r="J31" s="53">
        <f t="shared" si="9"/>
        <v>0</v>
      </c>
      <c r="K31" s="54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6">
        <v>0</v>
      </c>
      <c r="R31" s="57">
        <v>0</v>
      </c>
      <c r="S31" s="58">
        <v>0</v>
      </c>
      <c r="T31" s="58">
        <v>0</v>
      </c>
      <c r="U31" s="58">
        <v>0</v>
      </c>
      <c r="V31" s="58">
        <v>0</v>
      </c>
      <c r="W31" s="59">
        <f t="shared" si="7"/>
        <v>0</v>
      </c>
      <c r="X31">
        <f t="shared" si="2"/>
        <v>170800</v>
      </c>
      <c r="Y31">
        <f t="shared" si="8"/>
        <v>35000</v>
      </c>
    </row>
    <row r="32" spans="2:25" x14ac:dyDescent="0.3">
      <c r="B32" s="101">
        <v>29</v>
      </c>
      <c r="C32" s="89">
        <f t="shared" si="3"/>
        <v>115600</v>
      </c>
      <c r="D32" s="61">
        <f t="shared" si="1"/>
        <v>6200</v>
      </c>
      <c r="E32" s="62">
        <f t="shared" si="4"/>
        <v>115600</v>
      </c>
      <c r="F32" s="91">
        <v>0</v>
      </c>
      <c r="G32" s="36">
        <f t="shared" si="5"/>
        <v>0</v>
      </c>
      <c r="H32" s="63">
        <f t="shared" si="6"/>
        <v>132</v>
      </c>
      <c r="I32" s="64">
        <f t="shared" si="0"/>
        <v>0</v>
      </c>
      <c r="J32" s="65">
        <f t="shared" si="9"/>
        <v>0</v>
      </c>
      <c r="K32" s="66">
        <v>0</v>
      </c>
      <c r="L32" s="67">
        <v>0</v>
      </c>
      <c r="M32" s="67">
        <v>0</v>
      </c>
      <c r="N32" s="67">
        <v>0</v>
      </c>
      <c r="O32" s="67">
        <v>0</v>
      </c>
      <c r="P32" s="67">
        <v>0</v>
      </c>
      <c r="Q32" s="68">
        <v>0</v>
      </c>
      <c r="R32" s="69">
        <v>0</v>
      </c>
      <c r="S32" s="70">
        <v>0</v>
      </c>
      <c r="T32" s="70">
        <v>0</v>
      </c>
      <c r="U32" s="70">
        <v>0</v>
      </c>
      <c r="V32" s="70">
        <v>0</v>
      </c>
      <c r="W32" s="71">
        <f t="shared" si="7"/>
        <v>0</v>
      </c>
      <c r="X32">
        <f t="shared" si="2"/>
        <v>177000</v>
      </c>
      <c r="Y32">
        <f t="shared" si="8"/>
        <v>35000</v>
      </c>
    </row>
    <row r="33" spans="2:25" x14ac:dyDescent="0.3">
      <c r="B33" s="99">
        <v>30</v>
      </c>
      <c r="C33" s="89">
        <f t="shared" si="3"/>
        <v>121800</v>
      </c>
      <c r="D33" s="11">
        <f t="shared" si="1"/>
        <v>6200</v>
      </c>
      <c r="E33" s="12">
        <f t="shared" si="4"/>
        <v>121800</v>
      </c>
      <c r="F33" s="91">
        <v>0</v>
      </c>
      <c r="G33" s="35">
        <f t="shared" si="5"/>
        <v>0</v>
      </c>
      <c r="H33" s="31">
        <f t="shared" si="6"/>
        <v>132</v>
      </c>
      <c r="I33" s="13">
        <f t="shared" si="0"/>
        <v>0</v>
      </c>
      <c r="J33" s="26">
        <f t="shared" si="9"/>
        <v>0</v>
      </c>
      <c r="K33" s="25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28">
        <v>0</v>
      </c>
      <c r="R33" s="29">
        <v>0</v>
      </c>
      <c r="S33" s="14">
        <v>0</v>
      </c>
      <c r="T33" s="14">
        <v>0</v>
      </c>
      <c r="U33" s="14">
        <v>0</v>
      </c>
      <c r="V33" s="14">
        <v>0</v>
      </c>
      <c r="W33" s="15">
        <f t="shared" si="7"/>
        <v>0</v>
      </c>
      <c r="X33">
        <f t="shared" si="2"/>
        <v>183200</v>
      </c>
      <c r="Y33">
        <f t="shared" si="8"/>
        <v>35000</v>
      </c>
    </row>
    <row r="34" spans="2:25" x14ac:dyDescent="0.3">
      <c r="B34" s="99">
        <v>31</v>
      </c>
      <c r="C34" s="89">
        <f t="shared" si="3"/>
        <v>128000</v>
      </c>
      <c r="D34" s="11">
        <f t="shared" si="1"/>
        <v>6200</v>
      </c>
      <c r="E34" s="12">
        <f t="shared" si="4"/>
        <v>128000</v>
      </c>
      <c r="F34" s="91">
        <v>0</v>
      </c>
      <c r="G34" s="35">
        <f t="shared" si="5"/>
        <v>0</v>
      </c>
      <c r="H34" s="31">
        <f t="shared" si="6"/>
        <v>132</v>
      </c>
      <c r="I34" s="13">
        <f t="shared" si="0"/>
        <v>0</v>
      </c>
      <c r="J34" s="26">
        <f t="shared" si="9"/>
        <v>0</v>
      </c>
      <c r="K34" s="25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28">
        <v>0</v>
      </c>
      <c r="R34" s="29">
        <v>0</v>
      </c>
      <c r="S34" s="14">
        <v>0</v>
      </c>
      <c r="T34" s="14">
        <v>0</v>
      </c>
      <c r="U34" s="14">
        <v>0</v>
      </c>
      <c r="V34" s="14">
        <v>0</v>
      </c>
      <c r="W34" s="15">
        <f t="shared" si="7"/>
        <v>0</v>
      </c>
      <c r="X34">
        <f t="shared" si="2"/>
        <v>189400</v>
      </c>
      <c r="Y34">
        <f t="shared" si="8"/>
        <v>35000</v>
      </c>
    </row>
    <row r="35" spans="2:25" x14ac:dyDescent="0.3">
      <c r="B35" s="30">
        <v>32</v>
      </c>
      <c r="C35" s="89">
        <f t="shared" si="3"/>
        <v>134200</v>
      </c>
      <c r="D35" s="11">
        <f t="shared" si="1"/>
        <v>6200</v>
      </c>
      <c r="E35" s="12">
        <f t="shared" si="4"/>
        <v>134200</v>
      </c>
      <c r="F35" s="91">
        <v>0</v>
      </c>
      <c r="G35" s="35">
        <f t="shared" si="5"/>
        <v>0</v>
      </c>
      <c r="H35" s="31">
        <f t="shared" si="6"/>
        <v>132</v>
      </c>
      <c r="I35" s="13">
        <f t="shared" si="0"/>
        <v>0</v>
      </c>
      <c r="J35" s="26">
        <f t="shared" si="9"/>
        <v>0</v>
      </c>
      <c r="K35" s="25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28">
        <v>0</v>
      </c>
      <c r="R35" s="29">
        <v>0</v>
      </c>
      <c r="S35" s="14">
        <v>0</v>
      </c>
      <c r="T35" s="14">
        <v>0</v>
      </c>
      <c r="U35" s="14">
        <v>0</v>
      </c>
      <c r="V35" s="14">
        <v>0</v>
      </c>
      <c r="W35" s="15">
        <f t="shared" si="7"/>
        <v>0</v>
      </c>
      <c r="X35">
        <f t="shared" si="2"/>
        <v>195600</v>
      </c>
      <c r="Y35">
        <f t="shared" si="8"/>
        <v>35000</v>
      </c>
    </row>
    <row r="36" spans="2:25" x14ac:dyDescent="0.3">
      <c r="B36" s="30">
        <v>33</v>
      </c>
      <c r="C36" s="89">
        <f t="shared" si="3"/>
        <v>140400</v>
      </c>
      <c r="D36" s="11">
        <f t="shared" si="1"/>
        <v>6200</v>
      </c>
      <c r="E36" s="12">
        <f t="shared" si="4"/>
        <v>140400</v>
      </c>
      <c r="F36" s="91">
        <v>0</v>
      </c>
      <c r="G36" s="35">
        <f t="shared" si="5"/>
        <v>0</v>
      </c>
      <c r="H36" s="31">
        <f t="shared" si="6"/>
        <v>132</v>
      </c>
      <c r="I36" s="13">
        <f t="shared" ref="I36:I53" si="10">SUM(J36*$Z$4)</f>
        <v>0</v>
      </c>
      <c r="J36" s="26">
        <f t="shared" si="9"/>
        <v>0</v>
      </c>
      <c r="K36" s="25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28">
        <v>0</v>
      </c>
      <c r="R36" s="29">
        <v>0</v>
      </c>
      <c r="S36" s="14">
        <v>0</v>
      </c>
      <c r="T36" s="14">
        <v>0</v>
      </c>
      <c r="U36" s="14">
        <v>0</v>
      </c>
      <c r="V36" s="14">
        <v>0</v>
      </c>
      <c r="W36" s="15">
        <f t="shared" si="7"/>
        <v>0</v>
      </c>
      <c r="X36">
        <f t="shared" si="2"/>
        <v>201800</v>
      </c>
      <c r="Y36">
        <f t="shared" si="8"/>
        <v>35000</v>
      </c>
    </row>
    <row r="37" spans="2:25" x14ac:dyDescent="0.3">
      <c r="B37" s="30">
        <v>34</v>
      </c>
      <c r="C37" s="89">
        <f t="shared" si="3"/>
        <v>146600</v>
      </c>
      <c r="D37" s="11">
        <f t="shared" ref="D37:D53" si="11">SUM(D36+U37*1000+W37*100+V37*1000)</f>
        <v>6200</v>
      </c>
      <c r="E37" s="12">
        <f t="shared" si="4"/>
        <v>146600</v>
      </c>
      <c r="F37" s="91">
        <v>0</v>
      </c>
      <c r="G37" s="35">
        <f t="shared" si="5"/>
        <v>0</v>
      </c>
      <c r="H37" s="31">
        <f t="shared" si="6"/>
        <v>132</v>
      </c>
      <c r="I37" s="13">
        <f t="shared" si="10"/>
        <v>0</v>
      </c>
      <c r="J37" s="26">
        <f t="shared" si="9"/>
        <v>0</v>
      </c>
      <c r="K37" s="25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28">
        <v>0</v>
      </c>
      <c r="R37" s="29">
        <v>0</v>
      </c>
      <c r="S37" s="14">
        <v>0</v>
      </c>
      <c r="T37" s="14">
        <v>0</v>
      </c>
      <c r="U37" s="14">
        <v>0</v>
      </c>
      <c r="V37" s="14">
        <v>0</v>
      </c>
      <c r="W37" s="15">
        <f t="shared" si="7"/>
        <v>0</v>
      </c>
      <c r="X37">
        <f t="shared" ref="X37:X53" si="12">X36+D36</f>
        <v>208000</v>
      </c>
      <c r="Y37">
        <f t="shared" si="8"/>
        <v>35000</v>
      </c>
    </row>
    <row r="38" spans="2:25" x14ac:dyDescent="0.3">
      <c r="B38" s="46">
        <v>35</v>
      </c>
      <c r="C38" s="47">
        <f t="shared" si="3"/>
        <v>152800</v>
      </c>
      <c r="D38" s="48">
        <f t="shared" si="11"/>
        <v>6200</v>
      </c>
      <c r="E38" s="49">
        <f t="shared" si="4"/>
        <v>152800</v>
      </c>
      <c r="F38" s="93">
        <v>0</v>
      </c>
      <c r="G38" s="50">
        <f t="shared" si="5"/>
        <v>0</v>
      </c>
      <c r="H38" s="51">
        <f t="shared" si="6"/>
        <v>132</v>
      </c>
      <c r="I38" s="52">
        <f t="shared" si="10"/>
        <v>0</v>
      </c>
      <c r="J38" s="53">
        <f t="shared" si="9"/>
        <v>0</v>
      </c>
      <c r="K38" s="54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6">
        <v>0</v>
      </c>
      <c r="R38" s="57">
        <v>0</v>
      </c>
      <c r="S38" s="58">
        <v>0</v>
      </c>
      <c r="T38" s="58">
        <v>0</v>
      </c>
      <c r="U38" s="58">
        <v>0</v>
      </c>
      <c r="V38" s="58">
        <v>0</v>
      </c>
      <c r="W38" s="59">
        <f t="shared" si="7"/>
        <v>0</v>
      </c>
      <c r="X38">
        <f t="shared" si="12"/>
        <v>214200</v>
      </c>
      <c r="Y38">
        <f t="shared" si="8"/>
        <v>35000</v>
      </c>
    </row>
    <row r="39" spans="2:25" x14ac:dyDescent="0.3">
      <c r="B39" s="60">
        <v>36</v>
      </c>
      <c r="C39" s="89">
        <f t="shared" si="3"/>
        <v>159000</v>
      </c>
      <c r="D39" s="61">
        <f t="shared" si="11"/>
        <v>6200</v>
      </c>
      <c r="E39" s="62">
        <f t="shared" si="4"/>
        <v>159000</v>
      </c>
      <c r="F39" s="91">
        <v>0</v>
      </c>
      <c r="G39" s="36">
        <f t="shared" si="5"/>
        <v>0</v>
      </c>
      <c r="H39" s="63">
        <f t="shared" si="6"/>
        <v>132</v>
      </c>
      <c r="I39" s="64">
        <f t="shared" si="10"/>
        <v>0</v>
      </c>
      <c r="J39" s="65">
        <f t="shared" si="9"/>
        <v>0</v>
      </c>
      <c r="K39" s="66">
        <v>0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Q39" s="68">
        <v>0</v>
      </c>
      <c r="R39" s="69">
        <v>0</v>
      </c>
      <c r="S39" s="70">
        <v>0</v>
      </c>
      <c r="T39" s="70">
        <v>0</v>
      </c>
      <c r="U39" s="70">
        <v>0</v>
      </c>
      <c r="V39" s="70">
        <v>0</v>
      </c>
      <c r="W39" s="71">
        <f t="shared" si="7"/>
        <v>0</v>
      </c>
      <c r="X39">
        <f t="shared" si="12"/>
        <v>220400</v>
      </c>
      <c r="Y39">
        <f t="shared" si="8"/>
        <v>35000</v>
      </c>
    </row>
    <row r="40" spans="2:25" x14ac:dyDescent="0.3">
      <c r="B40" s="30">
        <v>37</v>
      </c>
      <c r="C40" s="89">
        <f t="shared" si="3"/>
        <v>165200</v>
      </c>
      <c r="D40" s="11">
        <f t="shared" si="11"/>
        <v>6200</v>
      </c>
      <c r="E40" s="12">
        <f t="shared" si="4"/>
        <v>165200</v>
      </c>
      <c r="F40" s="91">
        <v>0</v>
      </c>
      <c r="G40" s="35">
        <f t="shared" si="5"/>
        <v>0</v>
      </c>
      <c r="H40" s="31">
        <f t="shared" si="6"/>
        <v>132</v>
      </c>
      <c r="I40" s="13">
        <f t="shared" si="10"/>
        <v>0</v>
      </c>
      <c r="J40" s="26">
        <f t="shared" si="9"/>
        <v>0</v>
      </c>
      <c r="K40" s="25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28">
        <v>0</v>
      </c>
      <c r="R40" s="29">
        <v>0</v>
      </c>
      <c r="S40" s="14">
        <v>0</v>
      </c>
      <c r="T40" s="14">
        <v>0</v>
      </c>
      <c r="U40" s="14">
        <v>0</v>
      </c>
      <c r="V40" s="14">
        <v>0</v>
      </c>
      <c r="W40" s="15">
        <f t="shared" si="7"/>
        <v>0</v>
      </c>
      <c r="X40">
        <f t="shared" si="12"/>
        <v>226600</v>
      </c>
      <c r="Y40">
        <f t="shared" si="8"/>
        <v>35000</v>
      </c>
    </row>
    <row r="41" spans="2:25" x14ac:dyDescent="0.3">
      <c r="B41" s="30">
        <v>38</v>
      </c>
      <c r="C41" s="89">
        <f t="shared" si="3"/>
        <v>171400</v>
      </c>
      <c r="D41" s="11">
        <f t="shared" si="11"/>
        <v>6200</v>
      </c>
      <c r="E41" s="12">
        <f t="shared" si="4"/>
        <v>171400</v>
      </c>
      <c r="F41" s="91">
        <v>0</v>
      </c>
      <c r="G41" s="35">
        <f t="shared" si="5"/>
        <v>0</v>
      </c>
      <c r="H41" s="31">
        <f t="shared" si="6"/>
        <v>132</v>
      </c>
      <c r="I41" s="13">
        <f t="shared" si="10"/>
        <v>0</v>
      </c>
      <c r="J41" s="26">
        <f t="shared" si="9"/>
        <v>0</v>
      </c>
      <c r="K41" s="25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28">
        <v>0</v>
      </c>
      <c r="R41" s="29">
        <v>0</v>
      </c>
      <c r="S41" s="14">
        <v>0</v>
      </c>
      <c r="T41" s="14">
        <v>0</v>
      </c>
      <c r="U41" s="14">
        <v>0</v>
      </c>
      <c r="V41" s="14">
        <v>0</v>
      </c>
      <c r="W41" s="15">
        <f t="shared" si="7"/>
        <v>0</v>
      </c>
      <c r="X41">
        <f t="shared" si="12"/>
        <v>232800</v>
      </c>
      <c r="Y41">
        <f t="shared" si="8"/>
        <v>35000</v>
      </c>
    </row>
    <row r="42" spans="2:25" x14ac:dyDescent="0.3">
      <c r="B42" s="30">
        <v>39</v>
      </c>
      <c r="C42" s="89">
        <f t="shared" si="3"/>
        <v>177600</v>
      </c>
      <c r="D42" s="11">
        <f t="shared" si="11"/>
        <v>6200</v>
      </c>
      <c r="E42" s="12">
        <f t="shared" si="4"/>
        <v>177600</v>
      </c>
      <c r="F42" s="91">
        <v>0</v>
      </c>
      <c r="G42" s="35">
        <f t="shared" si="5"/>
        <v>0</v>
      </c>
      <c r="H42" s="31">
        <f t="shared" si="6"/>
        <v>132</v>
      </c>
      <c r="I42" s="13">
        <f t="shared" si="10"/>
        <v>0</v>
      </c>
      <c r="J42" s="26">
        <f t="shared" si="9"/>
        <v>0</v>
      </c>
      <c r="K42" s="25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28">
        <v>0</v>
      </c>
      <c r="R42" s="29">
        <v>0</v>
      </c>
      <c r="S42" s="14">
        <v>0</v>
      </c>
      <c r="T42" s="14">
        <v>0</v>
      </c>
      <c r="U42" s="14">
        <v>0</v>
      </c>
      <c r="V42" s="14">
        <v>0</v>
      </c>
      <c r="W42" s="15">
        <f t="shared" si="7"/>
        <v>0</v>
      </c>
      <c r="X42">
        <f t="shared" si="12"/>
        <v>239000</v>
      </c>
      <c r="Y42">
        <f t="shared" si="8"/>
        <v>35000</v>
      </c>
    </row>
    <row r="43" spans="2:25" x14ac:dyDescent="0.3">
      <c r="B43" s="30">
        <v>40</v>
      </c>
      <c r="C43" s="89">
        <f t="shared" si="3"/>
        <v>183800</v>
      </c>
      <c r="D43" s="11">
        <f t="shared" si="11"/>
        <v>6200</v>
      </c>
      <c r="E43" s="12">
        <f t="shared" si="4"/>
        <v>183800</v>
      </c>
      <c r="F43" s="91">
        <v>0</v>
      </c>
      <c r="G43" s="35">
        <f t="shared" si="5"/>
        <v>0</v>
      </c>
      <c r="H43" s="31">
        <f t="shared" si="6"/>
        <v>132</v>
      </c>
      <c r="I43" s="13">
        <f t="shared" si="10"/>
        <v>0</v>
      </c>
      <c r="J43" s="26">
        <f t="shared" si="9"/>
        <v>0</v>
      </c>
      <c r="K43" s="25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28">
        <v>0</v>
      </c>
      <c r="R43" s="29">
        <v>0</v>
      </c>
      <c r="S43" s="14">
        <v>0</v>
      </c>
      <c r="T43" s="14">
        <v>0</v>
      </c>
      <c r="U43" s="14">
        <v>0</v>
      </c>
      <c r="V43" s="14">
        <v>0</v>
      </c>
      <c r="W43" s="15">
        <f t="shared" si="7"/>
        <v>0</v>
      </c>
      <c r="X43">
        <f t="shared" si="12"/>
        <v>245200</v>
      </c>
      <c r="Y43">
        <f t="shared" si="8"/>
        <v>35000</v>
      </c>
    </row>
    <row r="44" spans="2:25" x14ac:dyDescent="0.3">
      <c r="B44" s="30">
        <v>41</v>
      </c>
      <c r="C44" s="89">
        <f t="shared" si="3"/>
        <v>190000</v>
      </c>
      <c r="D44" s="11">
        <f t="shared" si="11"/>
        <v>6200</v>
      </c>
      <c r="E44" s="12">
        <f t="shared" si="4"/>
        <v>190000</v>
      </c>
      <c r="F44" s="91">
        <v>0</v>
      </c>
      <c r="G44" s="35">
        <f t="shared" si="5"/>
        <v>0</v>
      </c>
      <c r="H44" s="31">
        <f t="shared" si="6"/>
        <v>132</v>
      </c>
      <c r="I44" s="13">
        <f t="shared" si="10"/>
        <v>0</v>
      </c>
      <c r="J44" s="26">
        <f t="shared" si="9"/>
        <v>0</v>
      </c>
      <c r="K44" s="25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28">
        <v>0</v>
      </c>
      <c r="R44" s="29">
        <v>0</v>
      </c>
      <c r="S44" s="14">
        <v>0</v>
      </c>
      <c r="T44" s="14">
        <v>0</v>
      </c>
      <c r="U44" s="14">
        <v>0</v>
      </c>
      <c r="V44" s="14">
        <v>0</v>
      </c>
      <c r="W44" s="15">
        <f t="shared" si="7"/>
        <v>0</v>
      </c>
      <c r="X44">
        <f t="shared" si="12"/>
        <v>251400</v>
      </c>
      <c r="Y44">
        <f t="shared" si="8"/>
        <v>35000</v>
      </c>
    </row>
    <row r="45" spans="2:25" x14ac:dyDescent="0.3">
      <c r="B45" s="46">
        <v>42</v>
      </c>
      <c r="C45" s="47">
        <f t="shared" si="3"/>
        <v>196200</v>
      </c>
      <c r="D45" s="48">
        <f t="shared" si="11"/>
        <v>6200</v>
      </c>
      <c r="E45" s="49">
        <f t="shared" si="4"/>
        <v>196200</v>
      </c>
      <c r="F45" s="93">
        <v>0</v>
      </c>
      <c r="G45" s="50">
        <f t="shared" si="5"/>
        <v>0</v>
      </c>
      <c r="H45" s="51">
        <f t="shared" si="6"/>
        <v>132</v>
      </c>
      <c r="I45" s="52">
        <f t="shared" si="10"/>
        <v>0</v>
      </c>
      <c r="J45" s="53">
        <f t="shared" si="9"/>
        <v>0</v>
      </c>
      <c r="K45" s="54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6">
        <v>0</v>
      </c>
      <c r="R45" s="57">
        <v>0</v>
      </c>
      <c r="S45" s="58">
        <v>0</v>
      </c>
      <c r="T45" s="58">
        <v>0</v>
      </c>
      <c r="U45" s="58">
        <v>0</v>
      </c>
      <c r="V45" s="58">
        <v>0</v>
      </c>
      <c r="W45" s="59">
        <f t="shared" si="7"/>
        <v>0</v>
      </c>
      <c r="X45">
        <f t="shared" si="12"/>
        <v>257600</v>
      </c>
      <c r="Y45">
        <f t="shared" si="8"/>
        <v>35000</v>
      </c>
    </row>
    <row r="46" spans="2:25" x14ac:dyDescent="0.3">
      <c r="B46" s="60">
        <v>43</v>
      </c>
      <c r="C46" s="89">
        <f t="shared" si="3"/>
        <v>202400</v>
      </c>
      <c r="D46" s="61">
        <f t="shared" si="11"/>
        <v>6200</v>
      </c>
      <c r="E46" s="62">
        <f t="shared" si="4"/>
        <v>202400</v>
      </c>
      <c r="F46" s="91">
        <v>0</v>
      </c>
      <c r="G46" s="36">
        <f t="shared" si="5"/>
        <v>0</v>
      </c>
      <c r="H46" s="63">
        <f t="shared" si="6"/>
        <v>132</v>
      </c>
      <c r="I46" s="64">
        <f t="shared" si="10"/>
        <v>0</v>
      </c>
      <c r="J46" s="65">
        <f t="shared" si="9"/>
        <v>0</v>
      </c>
      <c r="K46" s="66">
        <v>0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Q46" s="68">
        <v>0</v>
      </c>
      <c r="R46" s="69">
        <v>0</v>
      </c>
      <c r="S46" s="70">
        <v>0</v>
      </c>
      <c r="T46" s="70">
        <v>0</v>
      </c>
      <c r="U46" s="70">
        <v>0</v>
      </c>
      <c r="V46" s="70">
        <v>0</v>
      </c>
      <c r="W46" s="71">
        <f t="shared" si="7"/>
        <v>0</v>
      </c>
      <c r="X46">
        <f t="shared" si="12"/>
        <v>263800</v>
      </c>
      <c r="Y46">
        <f t="shared" si="8"/>
        <v>35000</v>
      </c>
    </row>
    <row r="47" spans="2:25" x14ac:dyDescent="0.3">
      <c r="B47" s="30">
        <v>44</v>
      </c>
      <c r="C47" s="89">
        <f t="shared" si="3"/>
        <v>208600</v>
      </c>
      <c r="D47" s="11">
        <f t="shared" si="11"/>
        <v>6200</v>
      </c>
      <c r="E47" s="12">
        <f t="shared" si="4"/>
        <v>208600</v>
      </c>
      <c r="F47" s="91">
        <v>0</v>
      </c>
      <c r="G47" s="35">
        <f t="shared" si="5"/>
        <v>0</v>
      </c>
      <c r="H47" s="31">
        <f t="shared" si="6"/>
        <v>132</v>
      </c>
      <c r="I47" s="13">
        <f t="shared" si="10"/>
        <v>0</v>
      </c>
      <c r="J47" s="26">
        <f t="shared" si="9"/>
        <v>0</v>
      </c>
      <c r="K47" s="25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28">
        <v>0</v>
      </c>
      <c r="R47" s="29">
        <v>0</v>
      </c>
      <c r="S47" s="14">
        <v>0</v>
      </c>
      <c r="T47" s="14">
        <v>0</v>
      </c>
      <c r="U47" s="14">
        <v>0</v>
      </c>
      <c r="V47" s="14">
        <v>0</v>
      </c>
      <c r="W47" s="15">
        <f t="shared" si="7"/>
        <v>0</v>
      </c>
      <c r="X47">
        <f t="shared" si="12"/>
        <v>270000</v>
      </c>
      <c r="Y47">
        <f t="shared" si="8"/>
        <v>35000</v>
      </c>
    </row>
    <row r="48" spans="2:25" x14ac:dyDescent="0.3">
      <c r="B48" s="30">
        <v>45</v>
      </c>
      <c r="C48" s="89">
        <f t="shared" si="3"/>
        <v>214800</v>
      </c>
      <c r="D48" s="11">
        <f t="shared" si="11"/>
        <v>6200</v>
      </c>
      <c r="E48" s="12">
        <f t="shared" si="4"/>
        <v>214800</v>
      </c>
      <c r="F48" s="91">
        <v>0</v>
      </c>
      <c r="G48" s="35">
        <f t="shared" si="5"/>
        <v>0</v>
      </c>
      <c r="H48" s="31">
        <f t="shared" si="6"/>
        <v>132</v>
      </c>
      <c r="I48" s="13">
        <f t="shared" si="10"/>
        <v>0</v>
      </c>
      <c r="J48" s="26">
        <f t="shared" si="9"/>
        <v>0</v>
      </c>
      <c r="K48" s="25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28">
        <v>0</v>
      </c>
      <c r="R48" s="29">
        <v>0</v>
      </c>
      <c r="S48" s="14">
        <v>0</v>
      </c>
      <c r="T48" s="14">
        <v>0</v>
      </c>
      <c r="U48" s="14">
        <v>0</v>
      </c>
      <c r="V48" s="14">
        <v>0</v>
      </c>
      <c r="W48" s="15">
        <f t="shared" si="7"/>
        <v>0</v>
      </c>
      <c r="X48">
        <f t="shared" si="12"/>
        <v>276200</v>
      </c>
      <c r="Y48">
        <f t="shared" si="8"/>
        <v>35000</v>
      </c>
    </row>
    <row r="49" spans="2:25" x14ac:dyDescent="0.3">
      <c r="B49" s="30">
        <v>46</v>
      </c>
      <c r="C49" s="89">
        <f t="shared" si="3"/>
        <v>221000</v>
      </c>
      <c r="D49" s="11">
        <f t="shared" si="11"/>
        <v>6200</v>
      </c>
      <c r="E49" s="12">
        <f t="shared" si="4"/>
        <v>221000</v>
      </c>
      <c r="F49" s="91">
        <v>0</v>
      </c>
      <c r="G49" s="35">
        <f t="shared" si="5"/>
        <v>0</v>
      </c>
      <c r="H49" s="31">
        <f t="shared" si="6"/>
        <v>132</v>
      </c>
      <c r="I49" s="13">
        <f t="shared" si="10"/>
        <v>0</v>
      </c>
      <c r="J49" s="26">
        <f t="shared" si="9"/>
        <v>0</v>
      </c>
      <c r="K49" s="25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28">
        <v>0</v>
      </c>
      <c r="R49" s="29">
        <v>0</v>
      </c>
      <c r="S49" s="14">
        <v>0</v>
      </c>
      <c r="T49" s="14">
        <v>0</v>
      </c>
      <c r="U49" s="14">
        <v>0</v>
      </c>
      <c r="V49" s="14">
        <v>0</v>
      </c>
      <c r="W49" s="15">
        <f t="shared" si="7"/>
        <v>0</v>
      </c>
      <c r="X49">
        <f t="shared" si="12"/>
        <v>282400</v>
      </c>
      <c r="Y49">
        <f t="shared" si="8"/>
        <v>35000</v>
      </c>
    </row>
    <row r="50" spans="2:25" x14ac:dyDescent="0.3">
      <c r="B50" s="30">
        <v>47</v>
      </c>
      <c r="C50" s="89">
        <f t="shared" si="3"/>
        <v>227200</v>
      </c>
      <c r="D50" s="11">
        <f t="shared" si="11"/>
        <v>6200</v>
      </c>
      <c r="E50" s="12">
        <f t="shared" si="4"/>
        <v>227200</v>
      </c>
      <c r="F50" s="91">
        <v>0</v>
      </c>
      <c r="G50" s="35">
        <f t="shared" si="5"/>
        <v>0</v>
      </c>
      <c r="H50" s="31">
        <f t="shared" si="6"/>
        <v>132</v>
      </c>
      <c r="I50" s="13">
        <f t="shared" si="10"/>
        <v>0</v>
      </c>
      <c r="J50" s="26">
        <f t="shared" si="9"/>
        <v>0</v>
      </c>
      <c r="K50" s="25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28">
        <v>0</v>
      </c>
      <c r="R50" s="29">
        <v>0</v>
      </c>
      <c r="S50" s="14">
        <v>0</v>
      </c>
      <c r="T50" s="14">
        <v>0</v>
      </c>
      <c r="U50" s="14">
        <v>0</v>
      </c>
      <c r="V50" s="14">
        <v>0</v>
      </c>
      <c r="W50" s="15">
        <f t="shared" si="7"/>
        <v>0</v>
      </c>
      <c r="X50">
        <f t="shared" si="12"/>
        <v>288600</v>
      </c>
      <c r="Y50">
        <f t="shared" si="8"/>
        <v>35000</v>
      </c>
    </row>
    <row r="51" spans="2:25" x14ac:dyDescent="0.3">
      <c r="B51" s="30">
        <v>48</v>
      </c>
      <c r="C51" s="97">
        <f t="shared" si="3"/>
        <v>233400</v>
      </c>
      <c r="D51" s="11">
        <f t="shared" si="11"/>
        <v>6200</v>
      </c>
      <c r="E51" s="12">
        <f t="shared" si="4"/>
        <v>233400</v>
      </c>
      <c r="F51" s="91">
        <v>0</v>
      </c>
      <c r="G51" s="35">
        <f t="shared" si="5"/>
        <v>0</v>
      </c>
      <c r="H51" s="31">
        <f t="shared" si="6"/>
        <v>132</v>
      </c>
      <c r="I51" s="13">
        <f t="shared" si="10"/>
        <v>0</v>
      </c>
      <c r="J51" s="26">
        <f t="shared" si="9"/>
        <v>0</v>
      </c>
      <c r="K51" s="25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28">
        <v>0</v>
      </c>
      <c r="R51" s="29">
        <v>0</v>
      </c>
      <c r="S51" s="14">
        <v>0</v>
      </c>
      <c r="T51" s="14">
        <v>0</v>
      </c>
      <c r="U51" s="14">
        <v>0</v>
      </c>
      <c r="V51" s="14">
        <v>0</v>
      </c>
      <c r="W51" s="15">
        <f t="shared" ref="W51:W53" si="13">SUM(U51*9+T51)</f>
        <v>0</v>
      </c>
      <c r="X51">
        <f t="shared" si="12"/>
        <v>294800</v>
      </c>
      <c r="Y51">
        <f t="shared" si="8"/>
        <v>35000</v>
      </c>
    </row>
    <row r="52" spans="2:25" x14ac:dyDescent="0.3">
      <c r="B52" s="95">
        <v>49</v>
      </c>
      <c r="C52" s="47">
        <f t="shared" si="3"/>
        <v>239600</v>
      </c>
      <c r="D52" s="96">
        <f t="shared" si="11"/>
        <v>6200</v>
      </c>
      <c r="E52" s="49">
        <f t="shared" si="4"/>
        <v>239600</v>
      </c>
      <c r="F52" s="93">
        <v>0</v>
      </c>
      <c r="G52" s="50">
        <f t="shared" si="5"/>
        <v>0</v>
      </c>
      <c r="H52" s="51">
        <f t="shared" si="6"/>
        <v>132</v>
      </c>
      <c r="I52" s="52">
        <f t="shared" si="10"/>
        <v>0</v>
      </c>
      <c r="J52" s="53">
        <f t="shared" si="9"/>
        <v>0</v>
      </c>
      <c r="K52" s="54">
        <v>0</v>
      </c>
      <c r="L52" s="55">
        <v>0</v>
      </c>
      <c r="M52" s="55">
        <v>0</v>
      </c>
      <c r="N52" s="55">
        <v>0</v>
      </c>
      <c r="O52" s="55">
        <v>0</v>
      </c>
      <c r="P52" s="55">
        <v>0</v>
      </c>
      <c r="Q52" s="56">
        <v>0</v>
      </c>
      <c r="R52" s="57">
        <v>0</v>
      </c>
      <c r="S52" s="58">
        <v>0</v>
      </c>
      <c r="T52" s="58">
        <v>0</v>
      </c>
      <c r="U52" s="58">
        <v>0</v>
      </c>
      <c r="V52" s="58">
        <v>0</v>
      </c>
      <c r="W52" s="59">
        <f t="shared" si="13"/>
        <v>0</v>
      </c>
      <c r="X52">
        <f t="shared" si="12"/>
        <v>301000</v>
      </c>
      <c r="Y52">
        <f t="shared" si="8"/>
        <v>35000</v>
      </c>
    </row>
    <row r="53" spans="2:25" ht="15.15" thickBot="1" x14ac:dyDescent="0.35">
      <c r="B53" s="9">
        <v>50</v>
      </c>
      <c r="C53" s="72">
        <f t="shared" si="3"/>
        <v>245800</v>
      </c>
      <c r="D53" s="73">
        <f t="shared" si="11"/>
        <v>6200</v>
      </c>
      <c r="E53" s="74">
        <f t="shared" si="4"/>
        <v>245800</v>
      </c>
      <c r="F53" s="92">
        <v>0</v>
      </c>
      <c r="G53" s="75">
        <f t="shared" si="5"/>
        <v>0</v>
      </c>
      <c r="H53" s="76">
        <f t="shared" si="6"/>
        <v>132</v>
      </c>
      <c r="I53" s="77">
        <f t="shared" si="10"/>
        <v>0</v>
      </c>
      <c r="J53" s="78">
        <f t="shared" si="9"/>
        <v>0</v>
      </c>
      <c r="K53" s="79">
        <v>0</v>
      </c>
      <c r="L53" s="80">
        <v>0</v>
      </c>
      <c r="M53" s="80">
        <v>0</v>
      </c>
      <c r="N53" s="80">
        <v>0</v>
      </c>
      <c r="O53" s="80">
        <v>0</v>
      </c>
      <c r="P53" s="80">
        <v>0</v>
      </c>
      <c r="Q53" s="81">
        <v>0</v>
      </c>
      <c r="R53" s="82">
        <v>0</v>
      </c>
      <c r="S53" s="83">
        <v>0</v>
      </c>
      <c r="T53" s="83">
        <v>0</v>
      </c>
      <c r="U53" s="83">
        <v>0</v>
      </c>
      <c r="V53" s="83">
        <v>0</v>
      </c>
      <c r="W53" s="84">
        <f t="shared" si="13"/>
        <v>0</v>
      </c>
      <c r="X53">
        <f t="shared" si="12"/>
        <v>307200</v>
      </c>
      <c r="Y53">
        <f t="shared" si="8"/>
        <v>35000</v>
      </c>
    </row>
  </sheetData>
  <mergeCells count="3">
    <mergeCell ref="K2:P2"/>
    <mergeCell ref="Q2:W2"/>
    <mergeCell ref="B2:J2"/>
  </mergeCells>
  <conditionalFormatting sqref="K4:Q53">
    <cfRule type="cellIs" dxfId="6" priority="9" operator="greaterThan">
      <formula>0</formula>
    </cfRule>
  </conditionalFormatting>
  <conditionalFormatting sqref="R4:U53">
    <cfRule type="cellIs" dxfId="5" priority="6" operator="greaterThan">
      <formula>0</formula>
    </cfRule>
  </conditionalFormatting>
  <conditionalFormatting sqref="T4:W53">
    <cfRule type="cellIs" dxfId="4" priority="5" operator="lessThan">
      <formula>0</formula>
    </cfRule>
  </conditionalFormatting>
  <conditionalFormatting sqref="V4:W53">
    <cfRule type="cellIs" dxfId="3" priority="4" operator="greaterThan">
      <formula>0</formula>
    </cfRule>
  </conditionalFormatting>
  <conditionalFormatting sqref="G4:G53">
    <cfRule type="cellIs" dxfId="2" priority="2" operator="greaterThan">
      <formula>0</formula>
    </cfRule>
  </conditionalFormatting>
  <conditionalFormatting sqref="C1 C3:C1048576">
    <cfRule type="containsErrors" dxfId="1" priority="10">
      <formula>ISERROR(C1)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A095A244-73C7-4AD7-95D5-FFB2FE92909E}">
            <xm:f>NOT(ISERROR(SEARCH("--",C4)))</xm:f>
            <xm:f>"--"</xm:f>
            <x14:dxf>
              <font>
                <b/>
                <i val="0"/>
                <color rgb="FFFF0000"/>
              </font>
              <fill>
                <gradientFill>
                  <stop position="0">
                    <color theme="0"/>
                  </stop>
                  <stop position="0.5">
                    <color rgb="FFFFC9C9"/>
                  </stop>
                  <stop position="1">
                    <color theme="0"/>
                  </stop>
                </gradientFill>
              </fill>
            </x14:dxf>
          </x14:cfRule>
          <xm:sqref>C4:C53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2015-05-27T01:24:33Z</dcterms:created>
  <dcterms:modified xsi:type="dcterms:W3CDTF">2017-07-11T03:20:23Z</dcterms:modified>
</cp:coreProperties>
</file>