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mailuc-my.sharepoint.com/personal/yihi_mail_uc_edu/Documents/2022 Autumn/FINANCIAL ECON FOR ENGINEERS/Quiz/"/>
    </mc:Choice>
  </mc:AlternateContent>
  <xr:revisionPtr revIDLastSave="1" documentId="13_ncr:1_{8E1C420F-5AD5-4DE8-9A2C-DC214BD2B679}" xr6:coauthVersionLast="47" xr6:coauthVersionMax="47" xr10:uidLastSave="{6E9077FB-F706-4032-BEF0-99B0660FC245}"/>
  <bookViews>
    <workbookView xWindow="-110" yWindow="-110" windowWidth="2582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F28" i="1"/>
  <c r="G28" i="1" s="1"/>
  <c r="C25" i="1"/>
  <c r="O24" i="1"/>
  <c r="N24" i="1"/>
  <c r="N25" i="1" s="1"/>
  <c r="N27" i="1" s="1"/>
  <c r="N28" i="1" s="1"/>
  <c r="M24" i="1"/>
  <c r="M25" i="1" s="1"/>
  <c r="M27" i="1" s="1"/>
  <c r="M28" i="1" s="1"/>
  <c r="L24" i="1"/>
  <c r="L25" i="1" s="1"/>
  <c r="L27" i="1" s="1"/>
  <c r="L28" i="1" s="1"/>
  <c r="K24" i="1"/>
  <c r="K25" i="1" s="1"/>
  <c r="K27" i="1" s="1"/>
  <c r="K28" i="1" s="1"/>
  <c r="J24" i="1"/>
  <c r="J25" i="1" s="1"/>
  <c r="J27" i="1" s="1"/>
  <c r="J28" i="1" s="1"/>
  <c r="C24" i="1"/>
  <c r="C23" i="1"/>
  <c r="C22" i="1"/>
  <c r="D22" i="1" s="1"/>
  <c r="D23" i="1" s="1"/>
  <c r="D24" i="1" s="1"/>
  <c r="D25" i="1" s="1"/>
  <c r="F16" i="1"/>
  <c r="G16" i="1" s="1"/>
  <c r="D14" i="1"/>
  <c r="D11" i="1"/>
  <c r="F9" i="1"/>
  <c r="G9" i="1" s="1"/>
  <c r="C8" i="1"/>
  <c r="O7" i="1"/>
  <c r="O8" i="1" s="1"/>
  <c r="N7" i="1"/>
  <c r="N8" i="1" s="1"/>
  <c r="N10" i="1" s="1"/>
  <c r="N11" i="1" s="1"/>
  <c r="M7" i="1"/>
  <c r="M8" i="1" s="1"/>
  <c r="L7" i="1"/>
  <c r="K7" i="1"/>
  <c r="J7" i="1"/>
  <c r="C7" i="1"/>
  <c r="C6" i="1"/>
  <c r="C5" i="1"/>
  <c r="D5" i="1" s="1"/>
  <c r="D6" i="1" s="1"/>
  <c r="D7" i="1" s="1"/>
  <c r="D8" i="1" l="1"/>
  <c r="K8" i="1"/>
  <c r="K10" i="1" s="1"/>
  <c r="K11" i="1" s="1"/>
  <c r="O25" i="1"/>
  <c r="O27" i="1" s="1"/>
  <c r="O28" i="1" s="1"/>
  <c r="M10" i="1"/>
  <c r="M11" i="1" s="1"/>
  <c r="O10" i="1"/>
  <c r="O11" i="1" s="1"/>
  <c r="J8" i="1"/>
  <c r="J11" i="1" s="1"/>
  <c r="L8" i="1"/>
  <c r="L10" i="1" s="1"/>
  <c r="L11" i="1" s="1"/>
</calcChain>
</file>

<file path=xl/sharedStrings.xml><?xml version="1.0" encoding="utf-8"?>
<sst xmlns="http://schemas.openxmlformats.org/spreadsheetml/2006/main" count="46" uniqueCount="23">
  <si>
    <t>Old projector</t>
    <phoneticPr fontId="2" type="noConversion"/>
  </si>
  <si>
    <t>Year 1</t>
    <phoneticPr fontId="2" type="noConversion"/>
  </si>
  <si>
    <t>Year 2</t>
  </si>
  <si>
    <t>Year 3</t>
  </si>
  <si>
    <t>Year 4</t>
  </si>
  <si>
    <t>Year 5</t>
  </si>
  <si>
    <t>Year 6</t>
  </si>
  <si>
    <t>Time(year)</t>
    <phoneticPr fontId="2" type="noConversion"/>
  </si>
  <si>
    <t>3-year MACRS</t>
    <phoneticPr fontId="2" type="noConversion"/>
  </si>
  <si>
    <t>Depreciation($)</t>
    <phoneticPr fontId="2" type="noConversion"/>
  </si>
  <si>
    <t>Book Vaule($)</t>
    <phoneticPr fontId="2" type="noConversion"/>
  </si>
  <si>
    <t>Market Value($)</t>
    <phoneticPr fontId="2" type="noConversion"/>
  </si>
  <si>
    <t>CG tax($)</t>
    <phoneticPr fontId="2" type="noConversion"/>
  </si>
  <si>
    <t>Capital Spending cash flows($)</t>
    <phoneticPr fontId="2" type="noConversion"/>
  </si>
  <si>
    <t>Sales Revenue($)</t>
    <phoneticPr fontId="2" type="noConversion"/>
  </si>
  <si>
    <t>Costs($)</t>
    <phoneticPr fontId="2" type="noConversion"/>
  </si>
  <si>
    <t>Earnings Before Taxes($)</t>
    <phoneticPr fontId="2" type="noConversion"/>
  </si>
  <si>
    <t>Taxes(30%)</t>
    <phoneticPr fontId="2" type="noConversion"/>
  </si>
  <si>
    <t>Net Income($)</t>
    <phoneticPr fontId="2" type="noConversion"/>
  </si>
  <si>
    <t>OCF($)</t>
    <phoneticPr fontId="2" type="noConversion"/>
  </si>
  <si>
    <t>New projector</t>
    <phoneticPr fontId="2" type="noConversion"/>
  </si>
  <si>
    <t>Case I</t>
    <phoneticPr fontId="1" type="noConversion"/>
  </si>
  <si>
    <t>Case 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</si>
</sst>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1" xfId="0" applyFont="1" applyBorder="1"/>
    <xf numFmtId="0" fontId="3" fillId="0" borderId="1" xfId="0" applyFont="1" applyBorder="1"/>
    <xf numFmtId="0" fontId="3" fillId="0" borderId="4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44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0CA180-D9F7-4334-BD3F-FCF9040C31F4}" name="表4" displayName="表4" ref="A3:G16" totalsRowShown="0" headerRowDxfId="43" headerRowBorderDxfId="42" tableBorderDxfId="41" totalsRowBorderDxfId="40">
  <autoFilter ref="A3:G16" xr:uid="{480CA180-D9F7-4334-BD3F-FCF9040C31F4}"/>
  <tableColumns count="7">
    <tableColumn id="1" xr3:uid="{D3E61ED3-7606-4CB1-A893-5920EC4235B0}" name="Time(year)" dataDxfId="39"/>
    <tableColumn id="2" xr3:uid="{42F5D85A-0110-4A2D-BF4B-CB500D0A4661}" name="3-year MACRS" dataDxfId="38"/>
    <tableColumn id="3" xr3:uid="{C3470E61-29BF-4511-827C-40AFF294D887}" name="Depreciation($)" dataDxfId="37"/>
    <tableColumn id="4" xr3:uid="{D84BA651-03CA-4F9A-9EEA-9B0E80B3CD2A}" name="Book Vaule($)" dataDxfId="36"/>
    <tableColumn id="5" xr3:uid="{7F0D0CDD-9F33-4AF5-B8E9-0EC63845D0BC}" name="Market Value($)" dataDxfId="35"/>
    <tableColumn id="6" xr3:uid="{08CA8219-5881-4C37-AA2E-301B202C1EAC}" name="CG tax($)" dataDxfId="34"/>
    <tableColumn id="7" xr3:uid="{AAD3B1CF-BB9F-4F12-B110-6C2893C37CD6}" name="Capital Spending cash flows($)" dataDxfId="3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0F0F98-7D23-4F4D-82A9-5825D1B4ADF7}" name="表6" displayName="表6" ref="A20:G28" totalsRowShown="0" headerRowDxfId="32" headerRowBorderDxfId="31" tableBorderDxfId="30" totalsRowBorderDxfId="29">
  <autoFilter ref="A20:G28" xr:uid="{4F0F0F98-7D23-4F4D-82A9-5825D1B4ADF7}"/>
  <tableColumns count="7">
    <tableColumn id="1" xr3:uid="{8F08A550-090F-43DF-9837-6F755BBD35F9}" name="Time(year)" dataDxfId="28"/>
    <tableColumn id="2" xr3:uid="{9739F403-53A5-4152-B28B-588944FC211E}" name="3-year MACRS" dataDxfId="27"/>
    <tableColumn id="3" xr3:uid="{6343E7DE-71FB-4E56-B202-47700EA804B8}" name="Depreciation($)" dataDxfId="26"/>
    <tableColumn id="4" xr3:uid="{E28CEE3E-19A1-4E12-95FA-E9E68BE64444}" name="Book Vaule($)" dataDxfId="25"/>
    <tableColumn id="5" xr3:uid="{F384F868-3C30-4AC4-8F1D-1B598D272954}" name="Market Value($)" dataDxfId="24"/>
    <tableColumn id="6" xr3:uid="{C0C1E466-73E9-4D1E-BD8F-D6A3064F0855}" name="CG tax($)" dataDxfId="23"/>
    <tableColumn id="7" xr3:uid="{44CD293D-216A-4456-95EA-5B67A6D102EF}" name="Capital Spending cash flows($)" dataDxfId="2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F3687C-028D-438A-9F17-0075CB880EA7}" name="表7" displayName="表7" ref="I2:O11" totalsRowShown="0" headerRowDxfId="21" headerRowBorderDxfId="20" tableBorderDxfId="19" totalsRowBorderDxfId="18">
  <autoFilter ref="I2:O11" xr:uid="{ECF3687C-028D-438A-9F17-0075CB880EA7}"/>
  <tableColumns count="7">
    <tableColumn id="1" xr3:uid="{3FD445F4-10B1-43F4-9B1C-26D25D3B276A}" name="Old projector" dataDxfId="17"/>
    <tableColumn id="2" xr3:uid="{3AFFD30E-C696-4EAA-AD3A-E01ECD22ED7E}" name="Year 1" dataDxfId="16"/>
    <tableColumn id="3" xr3:uid="{20D3E7B7-BCAD-49FD-A79C-AEB6C6A25183}" name="Year 2" dataDxfId="15"/>
    <tableColumn id="4" xr3:uid="{1ECEA482-7085-4A84-8987-F2C8CEFDA415}" name="Year 3" dataDxfId="14"/>
    <tableColumn id="5" xr3:uid="{4E1F384C-5F12-4E8E-97D1-B58F10E2A12F}" name="Year 4" dataDxfId="13"/>
    <tableColumn id="6" xr3:uid="{1AD76FF6-AB9C-4E6D-AA7E-5ED497B30331}" name="Year 5" dataDxfId="12"/>
    <tableColumn id="7" xr3:uid="{058BB475-B14A-4D99-9ABB-780E43734965}" name="Year 6" dataDxfId="11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EFA436-8630-4881-BA32-E0AB7C4DDAA3}" name="表8" displayName="表8" ref="I19:O28" totalsRowShown="0" headerRowDxfId="10" headerRowBorderDxfId="9" tableBorderDxfId="8" totalsRowBorderDxfId="7">
  <autoFilter ref="I19:O28" xr:uid="{44EFA436-8630-4881-BA32-E0AB7C4DDAA3}"/>
  <tableColumns count="7">
    <tableColumn id="1" xr3:uid="{F63D9C70-E641-4933-8D85-3C5495AAA616}" name="New projector" dataDxfId="6"/>
    <tableColumn id="2" xr3:uid="{74E14A01-1597-4F0A-8CD1-8EC8FAAFFCB3}" name="Year 1" dataDxfId="5"/>
    <tableColumn id="3" xr3:uid="{0345AF18-A713-4585-ADC2-0C91BC99BAD8}" name="Year 2" dataDxfId="4"/>
    <tableColumn id="4" xr3:uid="{6CB3D3F2-CA37-41C3-A964-7F951395E37D}" name="Year 3" dataDxfId="3"/>
    <tableColumn id="5" xr3:uid="{8AF04BF7-8FE5-45B9-8C9E-C5678E704389}" name="Year 4" dataDxfId="2"/>
    <tableColumn id="6" xr3:uid="{798AD18E-7041-4E26-B2D2-A4C0B7BAE16D}" name="Year 5" dataDxfId="1"/>
    <tableColumn id="7" xr3:uid="{C3CD3ECA-DB5B-42A2-9975-F91CA07A24EF}" name="Year 6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J10" sqref="J10"/>
    </sheetView>
  </sheetViews>
  <sheetFormatPr defaultRowHeight="14" x14ac:dyDescent="0.3"/>
  <cols>
    <col min="1" max="1" width="12.58203125" customWidth="1"/>
    <col min="2" max="2" width="15" customWidth="1"/>
    <col min="3" max="3" width="14.58203125" customWidth="1"/>
    <col min="4" max="4" width="13.4140625" customWidth="1"/>
    <col min="5" max="5" width="14.83203125" customWidth="1"/>
    <col min="6" max="6" width="9.83203125" customWidth="1"/>
    <col min="7" max="7" width="27.08203125" customWidth="1"/>
    <col min="9" max="9" width="21.5" customWidth="1"/>
  </cols>
  <sheetData>
    <row r="1" spans="1:15" ht="20" x14ac:dyDescent="0.4">
      <c r="A1" s="14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3">
      <c r="A2" s="11" t="s">
        <v>0</v>
      </c>
      <c r="B2" s="2"/>
      <c r="C2" s="2"/>
      <c r="D2" s="2"/>
      <c r="E2" s="2"/>
      <c r="F2" s="2"/>
      <c r="G2" s="2"/>
      <c r="H2" s="1"/>
      <c r="I2" s="13" t="s">
        <v>0</v>
      </c>
      <c r="J2" s="6" t="s">
        <v>1</v>
      </c>
      <c r="K2" s="6" t="s">
        <v>2</v>
      </c>
      <c r="L2" s="6" t="s">
        <v>3</v>
      </c>
      <c r="M2" s="6" t="s">
        <v>4</v>
      </c>
      <c r="N2" s="6" t="s">
        <v>5</v>
      </c>
      <c r="O2" s="7" t="s">
        <v>6</v>
      </c>
    </row>
    <row r="3" spans="1:15" x14ac:dyDescent="0.3">
      <c r="A3" s="5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7" t="s">
        <v>13</v>
      </c>
      <c r="H3" s="1"/>
      <c r="I3" s="3" t="s">
        <v>14</v>
      </c>
      <c r="J3" s="2">
        <v>200000</v>
      </c>
      <c r="K3" s="2">
        <v>200000</v>
      </c>
      <c r="L3" s="2">
        <v>200000</v>
      </c>
      <c r="M3" s="2">
        <v>200000</v>
      </c>
      <c r="N3" s="2">
        <v>200000</v>
      </c>
      <c r="O3" s="4">
        <v>200000</v>
      </c>
    </row>
    <row r="4" spans="1:15" x14ac:dyDescent="0.3">
      <c r="A4" s="3">
        <v>-5</v>
      </c>
      <c r="B4" s="2"/>
      <c r="C4" s="2"/>
      <c r="D4" s="2">
        <v>45000</v>
      </c>
      <c r="E4" s="2"/>
      <c r="F4" s="2"/>
      <c r="G4" s="4"/>
      <c r="H4" s="1"/>
      <c r="I4" s="3" t="s">
        <v>15</v>
      </c>
      <c r="J4" s="2">
        <v>110000</v>
      </c>
      <c r="K4" s="2">
        <v>110000</v>
      </c>
      <c r="L4" s="2">
        <v>110000</v>
      </c>
      <c r="M4" s="2">
        <v>110000</v>
      </c>
      <c r="N4" s="2">
        <v>110000</v>
      </c>
      <c r="O4" s="4">
        <v>110000</v>
      </c>
    </row>
    <row r="5" spans="1:15" x14ac:dyDescent="0.3">
      <c r="A5" s="3">
        <v>-4</v>
      </c>
      <c r="B5" s="2">
        <v>0.33329999999999999</v>
      </c>
      <c r="C5" s="2">
        <f>D4*B5</f>
        <v>14998.5</v>
      </c>
      <c r="D5" s="2">
        <f>D4-C5</f>
        <v>30001.5</v>
      </c>
      <c r="E5" s="2"/>
      <c r="F5" s="2"/>
      <c r="G5" s="4"/>
      <c r="H5" s="1"/>
      <c r="I5" s="3" t="s">
        <v>9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4">
        <v>0</v>
      </c>
    </row>
    <row r="6" spans="1:15" x14ac:dyDescent="0.3">
      <c r="A6" s="3">
        <v>-3</v>
      </c>
      <c r="B6" s="2">
        <v>0.44450000000000001</v>
      </c>
      <c r="C6" s="2">
        <f>D4*B6</f>
        <v>20002.5</v>
      </c>
      <c r="D6" s="2">
        <f>D5-C6</f>
        <v>9999</v>
      </c>
      <c r="E6" s="2"/>
      <c r="F6" s="2"/>
      <c r="G6" s="4"/>
      <c r="H6" s="1"/>
      <c r="I6" s="3"/>
      <c r="J6" s="2"/>
      <c r="K6" s="2"/>
      <c r="L6" s="2"/>
      <c r="M6" s="2"/>
      <c r="N6" s="2"/>
      <c r="O6" s="4"/>
    </row>
    <row r="7" spans="1:15" x14ac:dyDescent="0.3">
      <c r="A7" s="3">
        <v>-2</v>
      </c>
      <c r="B7" s="2">
        <v>0.14810000000000001</v>
      </c>
      <c r="C7" s="2">
        <f>D4*B7</f>
        <v>6664.5</v>
      </c>
      <c r="D7" s="2">
        <f t="shared" ref="D7" si="0">D6-C7</f>
        <v>3334.5</v>
      </c>
      <c r="E7" s="2"/>
      <c r="F7" s="2"/>
      <c r="G7" s="4"/>
      <c r="H7" s="1"/>
      <c r="I7" s="3" t="s">
        <v>16</v>
      </c>
      <c r="J7" s="2">
        <f t="shared" ref="J7:O7" si="1">J3-J4-J5</f>
        <v>90000</v>
      </c>
      <c r="K7" s="2">
        <f t="shared" si="1"/>
        <v>90000</v>
      </c>
      <c r="L7" s="2">
        <f t="shared" si="1"/>
        <v>90000</v>
      </c>
      <c r="M7" s="2">
        <f t="shared" si="1"/>
        <v>90000</v>
      </c>
      <c r="N7" s="2">
        <f t="shared" si="1"/>
        <v>90000</v>
      </c>
      <c r="O7" s="4">
        <f t="shared" si="1"/>
        <v>90000</v>
      </c>
    </row>
    <row r="8" spans="1:15" x14ac:dyDescent="0.3">
      <c r="A8" s="3">
        <v>-1</v>
      </c>
      <c r="B8" s="2">
        <v>7.4099999999999999E-2</v>
      </c>
      <c r="C8" s="2">
        <f>D4*B8</f>
        <v>3334.5</v>
      </c>
      <c r="D8" s="2">
        <f>D7-C8</f>
        <v>0</v>
      </c>
      <c r="E8" s="2"/>
      <c r="F8" s="2"/>
      <c r="G8" s="4"/>
      <c r="H8" s="1"/>
      <c r="I8" s="3" t="s">
        <v>17</v>
      </c>
      <c r="J8" s="2">
        <f t="shared" ref="J8:O8" si="2">J7*0.3</f>
        <v>27000</v>
      </c>
      <c r="K8" s="2">
        <f t="shared" si="2"/>
        <v>27000</v>
      </c>
      <c r="L8" s="2">
        <f t="shared" si="2"/>
        <v>27000</v>
      </c>
      <c r="M8" s="2">
        <f t="shared" si="2"/>
        <v>27000</v>
      </c>
      <c r="N8" s="2">
        <f t="shared" si="2"/>
        <v>27000</v>
      </c>
      <c r="O8" s="4">
        <f t="shared" si="2"/>
        <v>27000</v>
      </c>
    </row>
    <row r="9" spans="1:15" x14ac:dyDescent="0.3">
      <c r="A9" s="3">
        <v>0</v>
      </c>
      <c r="B9" s="2">
        <v>0</v>
      </c>
      <c r="C9" s="2">
        <v>0</v>
      </c>
      <c r="D9" s="2">
        <v>0</v>
      </c>
      <c r="E9" s="2">
        <v>20000</v>
      </c>
      <c r="F9" s="2">
        <f>0.3*(E9-D9)</f>
        <v>6000</v>
      </c>
      <c r="G9" s="4">
        <f>E9-F9</f>
        <v>14000</v>
      </c>
      <c r="H9" s="1"/>
      <c r="I9" s="3"/>
      <c r="J9" s="2"/>
      <c r="K9" s="2"/>
      <c r="L9" s="2"/>
      <c r="M9" s="2"/>
      <c r="N9" s="2"/>
      <c r="O9" s="4"/>
    </row>
    <row r="10" spans="1:15" x14ac:dyDescent="0.3">
      <c r="A10" s="3">
        <v>1</v>
      </c>
      <c r="B10" s="2">
        <v>0</v>
      </c>
      <c r="C10" s="2">
        <v>0</v>
      </c>
      <c r="D10" s="2">
        <v>0</v>
      </c>
      <c r="E10" s="2"/>
      <c r="F10" s="2"/>
      <c r="G10" s="4"/>
      <c r="H10" s="1"/>
      <c r="I10" s="3" t="s">
        <v>18</v>
      </c>
      <c r="J10" s="2">
        <f>J7-J8</f>
        <v>63000</v>
      </c>
      <c r="K10" s="2">
        <f t="shared" ref="J10:O10" si="3">K7-K8</f>
        <v>63000</v>
      </c>
      <c r="L10" s="2">
        <f t="shared" si="3"/>
        <v>63000</v>
      </c>
      <c r="M10" s="2">
        <f t="shared" si="3"/>
        <v>63000</v>
      </c>
      <c r="N10" s="2">
        <f t="shared" si="3"/>
        <v>63000</v>
      </c>
      <c r="O10" s="4">
        <f t="shared" si="3"/>
        <v>63000</v>
      </c>
    </row>
    <row r="11" spans="1:15" x14ac:dyDescent="0.3">
      <c r="A11" s="3">
        <v>2</v>
      </c>
      <c r="B11" s="2">
        <v>0</v>
      </c>
      <c r="C11" s="2">
        <v>0</v>
      </c>
      <c r="D11" s="2">
        <f t="shared" ref="D11" si="4">D10-C11</f>
        <v>0</v>
      </c>
      <c r="E11" s="2"/>
      <c r="F11" s="2"/>
      <c r="G11" s="4"/>
      <c r="H11" s="1"/>
      <c r="I11" s="8" t="s">
        <v>19</v>
      </c>
      <c r="J11" s="9">
        <f t="shared" ref="J11:O11" si="5">J5+J10</f>
        <v>63000</v>
      </c>
      <c r="K11" s="9">
        <f t="shared" si="5"/>
        <v>63000</v>
      </c>
      <c r="L11" s="9">
        <f t="shared" si="5"/>
        <v>63000</v>
      </c>
      <c r="M11" s="9">
        <f t="shared" si="5"/>
        <v>63000</v>
      </c>
      <c r="N11" s="9">
        <f t="shared" si="5"/>
        <v>63000</v>
      </c>
      <c r="O11" s="10">
        <f t="shared" si="5"/>
        <v>63000</v>
      </c>
    </row>
    <row r="12" spans="1:15" x14ac:dyDescent="0.3">
      <c r="A12" s="3">
        <v>3</v>
      </c>
      <c r="B12" s="2">
        <v>0</v>
      </c>
      <c r="C12" s="2">
        <v>0</v>
      </c>
      <c r="D12" s="2">
        <v>0</v>
      </c>
      <c r="E12" s="2"/>
      <c r="F12" s="2"/>
      <c r="G12" s="4"/>
      <c r="H12" s="1"/>
      <c r="I12" s="1"/>
      <c r="J12" s="1"/>
      <c r="K12" s="1"/>
      <c r="L12" s="1"/>
      <c r="M12" s="1"/>
      <c r="N12" s="1"/>
      <c r="O12" s="1"/>
    </row>
    <row r="13" spans="1:15" x14ac:dyDescent="0.3">
      <c r="A13" s="3">
        <v>4</v>
      </c>
      <c r="B13" s="2">
        <v>0</v>
      </c>
      <c r="C13" s="2">
        <v>0</v>
      </c>
      <c r="D13" s="2">
        <v>0</v>
      </c>
      <c r="E13" s="2"/>
      <c r="F13" s="2"/>
      <c r="G13" s="4"/>
      <c r="H13" s="1"/>
      <c r="I13" s="1"/>
      <c r="J13" s="1"/>
      <c r="K13" s="1"/>
      <c r="L13" s="1"/>
      <c r="M13" s="1"/>
      <c r="N13" s="1"/>
      <c r="O13" s="1"/>
    </row>
    <row r="14" spans="1:15" x14ac:dyDescent="0.3">
      <c r="A14" s="3">
        <v>5</v>
      </c>
      <c r="B14" s="2">
        <v>0</v>
      </c>
      <c r="C14" s="2">
        <v>0</v>
      </c>
      <c r="D14" s="2">
        <f t="shared" ref="D14" si="6">D13-C14</f>
        <v>0</v>
      </c>
      <c r="E14" s="2"/>
      <c r="F14" s="2"/>
      <c r="G14" s="4"/>
      <c r="H14" s="1"/>
      <c r="I14" s="1"/>
      <c r="J14" s="1"/>
      <c r="K14" s="1"/>
      <c r="L14" s="1"/>
      <c r="M14" s="1"/>
      <c r="N14" s="1"/>
      <c r="O14" s="1"/>
    </row>
    <row r="15" spans="1:15" x14ac:dyDescent="0.3">
      <c r="A15" s="3">
        <v>6</v>
      </c>
      <c r="B15" s="2">
        <v>0</v>
      </c>
      <c r="C15" s="2">
        <v>0</v>
      </c>
      <c r="D15" s="2">
        <v>0</v>
      </c>
      <c r="E15" s="2"/>
      <c r="F15" s="2"/>
      <c r="G15" s="4"/>
      <c r="H15" s="1"/>
      <c r="I15" s="1"/>
      <c r="J15" s="1"/>
      <c r="K15" s="1"/>
      <c r="L15" s="1"/>
      <c r="M15" s="1"/>
      <c r="N15" s="1"/>
      <c r="O15" s="1"/>
    </row>
    <row r="16" spans="1:15" x14ac:dyDescent="0.3">
      <c r="A16" s="8">
        <v>7</v>
      </c>
      <c r="B16" s="9">
        <v>0</v>
      </c>
      <c r="C16" s="9">
        <v>0</v>
      </c>
      <c r="D16" s="9">
        <v>0</v>
      </c>
      <c r="E16" s="9">
        <v>1000</v>
      </c>
      <c r="F16" s="9">
        <f>0.3*(E16-D16)</f>
        <v>300</v>
      </c>
      <c r="G16" s="10">
        <f>E16-F16</f>
        <v>700</v>
      </c>
      <c r="H16" s="1"/>
      <c r="I16" s="1"/>
      <c r="J16" s="1"/>
      <c r="K16" s="1"/>
      <c r="L16" s="1"/>
      <c r="M16" s="1"/>
      <c r="N16" s="1"/>
      <c r="O16" s="1"/>
    </row>
    <row r="17" spans="1:1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20" x14ac:dyDescent="0.3">
      <c r="A18" s="15" t="s">
        <v>22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spans="1:15" x14ac:dyDescent="0.3">
      <c r="A19" s="12" t="s">
        <v>20</v>
      </c>
      <c r="B19" s="2"/>
      <c r="C19" s="2"/>
      <c r="D19" s="2"/>
      <c r="E19" s="2"/>
      <c r="F19" s="2"/>
      <c r="G19" s="2"/>
      <c r="H19" s="1"/>
      <c r="I19" s="13" t="s">
        <v>20</v>
      </c>
      <c r="J19" s="6" t="s">
        <v>1</v>
      </c>
      <c r="K19" s="6" t="s">
        <v>2</v>
      </c>
      <c r="L19" s="6" t="s">
        <v>3</v>
      </c>
      <c r="M19" s="6" t="s">
        <v>4</v>
      </c>
      <c r="N19" s="6" t="s">
        <v>5</v>
      </c>
      <c r="O19" s="7" t="s">
        <v>6</v>
      </c>
    </row>
    <row r="20" spans="1:15" x14ac:dyDescent="0.3">
      <c r="A20" s="5" t="s">
        <v>7</v>
      </c>
      <c r="B20" s="6" t="s">
        <v>8</v>
      </c>
      <c r="C20" s="6" t="s">
        <v>9</v>
      </c>
      <c r="D20" s="6" t="s">
        <v>10</v>
      </c>
      <c r="E20" s="6" t="s">
        <v>11</v>
      </c>
      <c r="F20" s="6" t="s">
        <v>12</v>
      </c>
      <c r="G20" s="7" t="s">
        <v>13</v>
      </c>
      <c r="H20" s="1"/>
      <c r="I20" s="3" t="s">
        <v>14</v>
      </c>
      <c r="J20" s="2">
        <v>260000</v>
      </c>
      <c r="K20" s="2">
        <v>260000</v>
      </c>
      <c r="L20" s="2">
        <v>260000</v>
      </c>
      <c r="M20" s="2">
        <v>260000</v>
      </c>
      <c r="N20" s="2">
        <v>260000</v>
      </c>
      <c r="O20" s="4">
        <v>260000</v>
      </c>
    </row>
    <row r="21" spans="1:15" x14ac:dyDescent="0.3">
      <c r="A21" s="3">
        <v>0</v>
      </c>
      <c r="B21" s="2"/>
      <c r="C21" s="2"/>
      <c r="D21" s="2">
        <v>120000</v>
      </c>
      <c r="E21" s="2"/>
      <c r="F21" s="2"/>
      <c r="G21" s="4"/>
      <c r="H21" s="1"/>
      <c r="I21" s="3" t="s">
        <v>15</v>
      </c>
      <c r="J21" s="2">
        <v>110000</v>
      </c>
      <c r="K21" s="2">
        <v>110000</v>
      </c>
      <c r="L21" s="2">
        <v>110000</v>
      </c>
      <c r="M21" s="2">
        <v>110000</v>
      </c>
      <c r="N21" s="2">
        <v>110000</v>
      </c>
      <c r="O21" s="4">
        <v>110000</v>
      </c>
    </row>
    <row r="22" spans="1:15" x14ac:dyDescent="0.3">
      <c r="A22" s="3">
        <v>1</v>
      </c>
      <c r="B22" s="2">
        <v>0.33329999999999999</v>
      </c>
      <c r="C22" s="2">
        <f>D21*B22</f>
        <v>39996</v>
      </c>
      <c r="D22" s="2">
        <f>D21-C22</f>
        <v>80004</v>
      </c>
      <c r="E22" s="2"/>
      <c r="F22" s="2"/>
      <c r="G22" s="4"/>
      <c r="H22" s="1"/>
      <c r="I22" s="3" t="s">
        <v>9</v>
      </c>
      <c r="J22" s="2">
        <v>39996</v>
      </c>
      <c r="K22" s="2">
        <v>53340</v>
      </c>
      <c r="L22" s="2">
        <v>17772</v>
      </c>
      <c r="M22" s="2">
        <v>8892</v>
      </c>
      <c r="N22" s="2">
        <v>0</v>
      </c>
      <c r="O22" s="4">
        <v>0</v>
      </c>
    </row>
    <row r="23" spans="1:15" x14ac:dyDescent="0.3">
      <c r="A23" s="3">
        <v>2</v>
      </c>
      <c r="B23" s="2">
        <v>0.44450000000000001</v>
      </c>
      <c r="C23" s="2">
        <f>D21*B23</f>
        <v>53340</v>
      </c>
      <c r="D23" s="2">
        <f>D22-C23</f>
        <v>26664</v>
      </c>
      <c r="E23" s="2"/>
      <c r="F23" s="2"/>
      <c r="G23" s="4"/>
      <c r="H23" s="1"/>
      <c r="I23" s="3"/>
      <c r="J23" s="2"/>
      <c r="K23" s="2"/>
      <c r="L23" s="2"/>
      <c r="M23" s="2"/>
      <c r="N23" s="2"/>
      <c r="O23" s="4"/>
    </row>
    <row r="24" spans="1:15" x14ac:dyDescent="0.3">
      <c r="A24" s="3">
        <v>3</v>
      </c>
      <c r="B24" s="2">
        <v>0.14810000000000001</v>
      </c>
      <c r="C24" s="2">
        <f>D21*B24</f>
        <v>17772</v>
      </c>
      <c r="D24" s="2">
        <f t="shared" ref="D24" si="7">D23-C24</f>
        <v>8892</v>
      </c>
      <c r="E24" s="2"/>
      <c r="F24" s="2"/>
      <c r="G24" s="4"/>
      <c r="H24" s="1"/>
      <c r="I24" s="3" t="s">
        <v>16</v>
      </c>
      <c r="J24" s="2">
        <f>J20-J21-J22</f>
        <v>110004</v>
      </c>
      <c r="K24" s="2">
        <f t="shared" ref="K24:O24" si="8">K20-K21-K22</f>
        <v>96660</v>
      </c>
      <c r="L24" s="2">
        <f t="shared" si="8"/>
        <v>132228</v>
      </c>
      <c r="M24" s="2">
        <f t="shared" si="8"/>
        <v>141108</v>
      </c>
      <c r="N24" s="2">
        <f t="shared" si="8"/>
        <v>150000</v>
      </c>
      <c r="O24" s="4">
        <f t="shared" si="8"/>
        <v>150000</v>
      </c>
    </row>
    <row r="25" spans="1:15" x14ac:dyDescent="0.3">
      <c r="A25" s="3">
        <v>4</v>
      </c>
      <c r="B25" s="2">
        <v>7.4099999999999999E-2</v>
      </c>
      <c r="C25" s="2">
        <f>D21*B25</f>
        <v>8892</v>
      </c>
      <c r="D25" s="2">
        <f>D24-C25</f>
        <v>0</v>
      </c>
      <c r="E25" s="2"/>
      <c r="F25" s="2"/>
      <c r="G25" s="4"/>
      <c r="H25" s="1"/>
      <c r="I25" s="3" t="s">
        <v>17</v>
      </c>
      <c r="J25" s="2">
        <f>J24*0.3</f>
        <v>33001.199999999997</v>
      </c>
      <c r="K25" s="2">
        <f t="shared" ref="K25:O25" si="9">K24*0.3</f>
        <v>28998</v>
      </c>
      <c r="L25" s="2">
        <f t="shared" si="9"/>
        <v>39668.400000000001</v>
      </c>
      <c r="M25" s="2">
        <f t="shared" si="9"/>
        <v>42332.4</v>
      </c>
      <c r="N25" s="2">
        <f t="shared" si="9"/>
        <v>45000</v>
      </c>
      <c r="O25" s="4">
        <f t="shared" si="9"/>
        <v>45000</v>
      </c>
    </row>
    <row r="26" spans="1:15" x14ac:dyDescent="0.3">
      <c r="A26" s="3">
        <v>5</v>
      </c>
      <c r="B26" s="2">
        <v>0</v>
      </c>
      <c r="C26" s="2">
        <v>0</v>
      </c>
      <c r="D26" s="2">
        <v>0</v>
      </c>
      <c r="E26" s="2"/>
      <c r="F26" s="2"/>
      <c r="G26" s="4"/>
      <c r="H26" s="1"/>
      <c r="I26" s="3"/>
      <c r="J26" s="2"/>
      <c r="K26" s="2"/>
      <c r="L26" s="2"/>
      <c r="M26" s="2"/>
      <c r="N26" s="2"/>
      <c r="O26" s="4"/>
    </row>
    <row r="27" spans="1:15" x14ac:dyDescent="0.3">
      <c r="A27" s="3">
        <v>6</v>
      </c>
      <c r="B27" s="2">
        <v>0</v>
      </c>
      <c r="C27" s="2">
        <v>0</v>
      </c>
      <c r="D27" s="2">
        <v>0</v>
      </c>
      <c r="E27" s="2"/>
      <c r="F27" s="2"/>
      <c r="G27" s="4"/>
      <c r="H27" s="1"/>
      <c r="I27" s="3" t="s">
        <v>18</v>
      </c>
      <c r="J27" s="2">
        <f>J24-J25</f>
        <v>77002.8</v>
      </c>
      <c r="K27" s="2">
        <f t="shared" ref="K27:O27" si="10">K24-K25</f>
        <v>67662</v>
      </c>
      <c r="L27" s="2">
        <f t="shared" si="10"/>
        <v>92559.6</v>
      </c>
      <c r="M27" s="2">
        <f t="shared" si="10"/>
        <v>98775.6</v>
      </c>
      <c r="N27" s="2">
        <f t="shared" si="10"/>
        <v>105000</v>
      </c>
      <c r="O27" s="4">
        <f t="shared" si="10"/>
        <v>105000</v>
      </c>
    </row>
    <row r="28" spans="1:15" x14ac:dyDescent="0.3">
      <c r="A28" s="8">
        <v>7</v>
      </c>
      <c r="B28" s="9">
        <v>0</v>
      </c>
      <c r="C28" s="9">
        <v>0</v>
      </c>
      <c r="D28" s="9">
        <v>0</v>
      </c>
      <c r="E28" s="9">
        <v>5000</v>
      </c>
      <c r="F28" s="9">
        <f>0.3*(E28-D28)</f>
        <v>1500</v>
      </c>
      <c r="G28" s="10">
        <f>E28-F28</f>
        <v>3500</v>
      </c>
      <c r="H28" s="1"/>
      <c r="I28" s="8" t="s">
        <v>19</v>
      </c>
      <c r="J28" s="9">
        <f>J22+J27</f>
        <v>116998.8</v>
      </c>
      <c r="K28" s="9">
        <f t="shared" ref="K28:O28" si="11">K22+K27</f>
        <v>121002</v>
      </c>
      <c r="L28" s="9">
        <f t="shared" si="11"/>
        <v>110331.6</v>
      </c>
      <c r="M28" s="9">
        <f t="shared" si="11"/>
        <v>107667.6</v>
      </c>
      <c r="N28" s="9">
        <f t="shared" si="11"/>
        <v>105000</v>
      </c>
      <c r="O28" s="10">
        <f t="shared" si="11"/>
        <v>105000</v>
      </c>
    </row>
  </sheetData>
  <mergeCells count="2">
    <mergeCell ref="A1:O1"/>
    <mergeCell ref="A18:O18"/>
  </mergeCells>
  <phoneticPr fontId="2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Horace Yee</dc:creator>
  <cp:lastModifiedBy>Yee Horace</cp:lastModifiedBy>
  <dcterms:created xsi:type="dcterms:W3CDTF">2015-06-05T18:19:34Z</dcterms:created>
  <dcterms:modified xsi:type="dcterms:W3CDTF">2022-12-03T20:55:43Z</dcterms:modified>
</cp:coreProperties>
</file>