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A3098BC-5639-45E9-98E6-E1D3CB069C14}" xr6:coauthVersionLast="47" xr6:coauthVersionMax="47" xr10:uidLastSave="{00000000-0000-0000-0000-000000000000}"/>
  <bookViews>
    <workbookView xWindow="-110" yWindow="-110" windowWidth="25820" windowHeight="16220" tabRatio="500" xr2:uid="{00000000-000D-0000-FFFF-FFFF00000000}"/>
  </bookViews>
  <sheets>
    <sheet name="X=40" sheetId="1" r:id="rId1"/>
    <sheet name="X=3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" i="2" l="1"/>
  <c r="C15" i="2" s="1"/>
  <c r="D15" i="2" s="1"/>
  <c r="C7" i="2"/>
  <c r="C9" i="2" s="1"/>
  <c r="B15" i="1"/>
  <c r="C15" i="1" s="1"/>
  <c r="D15" i="1" s="1"/>
  <c r="C16" i="1" l="1"/>
  <c r="D16" i="1" s="1"/>
  <c r="D22" i="1" s="1"/>
  <c r="C10" i="2"/>
  <c r="D21" i="1"/>
  <c r="D28" i="1"/>
  <c r="D21" i="2"/>
  <c r="D28" i="2"/>
  <c r="C9" i="1"/>
  <c r="C16" i="2"/>
  <c r="D16" i="2" s="1"/>
  <c r="D29" i="1" l="1"/>
  <c r="D17" i="1"/>
  <c r="C10" i="1"/>
  <c r="C21" i="1" s="1"/>
  <c r="D22" i="2"/>
  <c r="C21" i="2" s="1"/>
  <c r="D29" i="2"/>
  <c r="D23" i="1"/>
  <c r="C22" i="1" s="1"/>
  <c r="D30" i="1"/>
  <c r="C29" i="1" s="1"/>
  <c r="D17" i="2"/>
  <c r="C28" i="1" l="1"/>
  <c r="B28" i="1"/>
  <c r="C34" i="1"/>
  <c r="B21" i="1"/>
  <c r="C35" i="1"/>
  <c r="D23" i="2"/>
  <c r="C22" i="2" s="1"/>
  <c r="D30" i="2"/>
  <c r="C29" i="2" s="1"/>
  <c r="C28" i="2"/>
  <c r="C35" i="2" l="1"/>
  <c r="B21" i="2"/>
  <c r="B34" i="1"/>
  <c r="B28" i="2"/>
  <c r="C34" i="2"/>
  <c r="B34" i="2" s="1"/>
</calcChain>
</file>

<file path=xl/sharedStrings.xml><?xml version="1.0" encoding="utf-8"?>
<sst xmlns="http://schemas.openxmlformats.org/spreadsheetml/2006/main" count="61" uniqueCount="33">
  <si>
    <t>a put.  If you declared the PULL to be a call, it pays the same as a call.</t>
    <phoneticPr fontId="1" type="noConversion"/>
  </si>
  <si>
    <t>Consider an asset that follows a binomial process with the following parameters.</t>
    <phoneticPr fontId="1" type="noConversion"/>
  </si>
  <si>
    <t>The time periods are years.</t>
    <phoneticPr fontId="1" type="noConversion"/>
  </si>
  <si>
    <t>u</t>
    <phoneticPr fontId="1" type="noConversion"/>
  </si>
  <si>
    <t>d</t>
    <phoneticPr fontId="1" type="noConversion"/>
  </si>
  <si>
    <t>rf</t>
    <phoneticPr fontId="1" type="noConversion"/>
  </si>
  <si>
    <t>The PULL has the following parameters</t>
    <phoneticPr fontId="1" type="noConversion"/>
  </si>
  <si>
    <t>X</t>
    <phoneticPr fontId="1" type="noConversion"/>
  </si>
  <si>
    <t>PULL DATE</t>
    <phoneticPr fontId="1" type="noConversion"/>
  </si>
  <si>
    <t>EXP DATE</t>
    <phoneticPr fontId="1" type="noConversion"/>
  </si>
  <si>
    <t>a) What is the current value of this PULL option?</t>
    <phoneticPr fontId="1" type="noConversion"/>
  </si>
  <si>
    <t>S</t>
    <phoneticPr fontId="1" type="noConversion"/>
  </si>
  <si>
    <t>u</t>
    <phoneticPr fontId="1" type="noConversion"/>
  </si>
  <si>
    <t>d</t>
    <phoneticPr fontId="1" type="noConversion"/>
  </si>
  <si>
    <t>time</t>
    <phoneticPr fontId="1" type="noConversion"/>
  </si>
  <si>
    <t>Call</t>
    <phoneticPr fontId="1" type="noConversion"/>
  </si>
  <si>
    <t>X</t>
    <phoneticPr fontId="1" type="noConversion"/>
  </si>
  <si>
    <t>Put</t>
    <phoneticPr fontId="1" type="noConversion"/>
  </si>
  <si>
    <t>1+rf</t>
    <phoneticPr fontId="1" type="noConversion"/>
  </si>
  <si>
    <t>p</t>
    <phoneticPr fontId="1" type="noConversion"/>
  </si>
  <si>
    <t>1-p</t>
    <phoneticPr fontId="1" type="noConversion"/>
  </si>
  <si>
    <t>Pull</t>
    <phoneticPr fontId="1" type="noConversion"/>
  </si>
  <si>
    <t xml:space="preserve">You are a consultant for the options exchange and have invented </t>
    <phoneticPr fontId="1" type="noConversion"/>
  </si>
  <si>
    <t xml:space="preserve">an innovative new option, you are calling the PULL.  It is a cross between a put and a call.   </t>
    <phoneticPr fontId="1" type="noConversion"/>
  </si>
  <si>
    <t xml:space="preserve">It works as follows.  When you buy the PULL you do not have to decided whether it will pay as a put or a call until the "pull" date </t>
    <phoneticPr fontId="1" type="noConversion"/>
  </si>
  <si>
    <t>(which is prior to the expiration date).  At that point, the owner must declare whether the option</t>
    <phoneticPr fontId="1" type="noConversion"/>
  </si>
  <si>
    <t>is a put or is a call.  At expiration, if you declared the PULL to be a put, it pays the same as</t>
    <phoneticPr fontId="1" type="noConversion"/>
  </si>
  <si>
    <t>c) Is buying the PULL option the same as buying a portfolio of 1 PUT and 1 CALL with same X</t>
    <phoneticPr fontId="1" type="noConversion"/>
  </si>
  <si>
    <t>b) Suppose the X is now 35 ?</t>
    <phoneticPr fontId="1" type="noConversion"/>
  </si>
  <si>
    <t>Stock</t>
    <phoneticPr fontId="1" type="noConversion"/>
  </si>
  <si>
    <t>b) Is buying the PULL option the same as buying a portfolio of 1 PUT and 1 CALL with same X</t>
  </si>
  <si>
    <t>If the strike price is 35, then the pull is NOT equivalent to 1 PUT plus 1 call.</t>
  </si>
  <si>
    <t>If the strike price is 40, then the pull is equivalent to 1 PUT plus 1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</si>
</sst>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G35"/>
  <sheetViews>
    <sheetView tabSelected="1" zoomScale="115" zoomScaleNormal="115" workbookViewId="0">
      <selection activeCell="L32" sqref="L32"/>
    </sheetView>
  </sheetViews>
  <sheetFormatPr defaultColWidth="11.07421875" defaultRowHeight="13.5" x14ac:dyDescent="0.3"/>
  <cols>
    <col min="6" max="6" width="10.84375" customWidth="1"/>
  </cols>
  <sheetData>
    <row r="1" spans="1:7" x14ac:dyDescent="0.3">
      <c r="B1" t="s">
        <v>11</v>
      </c>
      <c r="C1">
        <v>36</v>
      </c>
    </row>
    <row r="2" spans="1:7" x14ac:dyDescent="0.3">
      <c r="B2" t="s">
        <v>16</v>
      </c>
      <c r="C2">
        <v>39</v>
      </c>
    </row>
    <row r="3" spans="1:7" x14ac:dyDescent="0.3">
      <c r="B3" t="s">
        <v>18</v>
      </c>
      <c r="C3">
        <v>1.01</v>
      </c>
    </row>
    <row r="4" spans="1:7" x14ac:dyDescent="0.3">
      <c r="G4" s="3" t="s">
        <v>22</v>
      </c>
    </row>
    <row r="5" spans="1:7" x14ac:dyDescent="0.3">
      <c r="G5" t="s">
        <v>23</v>
      </c>
    </row>
    <row r="6" spans="1:7" x14ac:dyDescent="0.3">
      <c r="B6" t="s">
        <v>12</v>
      </c>
      <c r="C6">
        <v>1.0589999999999999</v>
      </c>
      <c r="G6" t="s">
        <v>24</v>
      </c>
    </row>
    <row r="7" spans="1:7" x14ac:dyDescent="0.3">
      <c r="B7" t="s">
        <v>13</v>
      </c>
      <c r="C7">
        <v>0.94389999999999996</v>
      </c>
      <c r="G7" t="s">
        <v>25</v>
      </c>
    </row>
    <row r="8" spans="1:7" x14ac:dyDescent="0.3">
      <c r="G8" t="s">
        <v>26</v>
      </c>
    </row>
    <row r="9" spans="1:7" x14ac:dyDescent="0.3">
      <c r="B9" t="s">
        <v>19</v>
      </c>
      <c r="C9">
        <f>(C3-C7)/(C6-C7)</f>
        <v>0.57428323197219855</v>
      </c>
      <c r="G9" t="s">
        <v>0</v>
      </c>
    </row>
    <row r="10" spans="1:7" x14ac:dyDescent="0.3">
      <c r="B10" t="s">
        <v>20</v>
      </c>
      <c r="C10">
        <f>1-C9</f>
        <v>0.42571676802780145</v>
      </c>
    </row>
    <row r="11" spans="1:7" x14ac:dyDescent="0.3">
      <c r="G11" t="s">
        <v>1</v>
      </c>
    </row>
    <row r="12" spans="1:7" x14ac:dyDescent="0.3">
      <c r="G12" t="s">
        <v>2</v>
      </c>
    </row>
    <row r="13" spans="1:7" x14ac:dyDescent="0.3">
      <c r="A13" t="s">
        <v>14</v>
      </c>
      <c r="B13">
        <v>0</v>
      </c>
      <c r="C13">
        <v>1</v>
      </c>
      <c r="D13">
        <v>2</v>
      </c>
    </row>
    <row r="14" spans="1:7" x14ac:dyDescent="0.3">
      <c r="G14" t="s">
        <v>3</v>
      </c>
    </row>
    <row r="15" spans="1:7" x14ac:dyDescent="0.3">
      <c r="A15" t="s">
        <v>29</v>
      </c>
      <c r="B15" s="1">
        <f>C1</f>
        <v>36</v>
      </c>
      <c r="C15" s="1">
        <f>C6*B15</f>
        <v>38.123999999999995</v>
      </c>
      <c r="D15" s="1">
        <f>C6*C15</f>
        <v>40.373315999999996</v>
      </c>
      <c r="G15" t="s">
        <v>4</v>
      </c>
    </row>
    <row r="16" spans="1:7" x14ac:dyDescent="0.3">
      <c r="C16" s="1">
        <f>C7*B15</f>
        <v>33.980399999999996</v>
      </c>
      <c r="D16" s="1">
        <f>C6*C16</f>
        <v>35.985243599999997</v>
      </c>
      <c r="G16" t="s">
        <v>5</v>
      </c>
    </row>
    <row r="17" spans="1:7" x14ac:dyDescent="0.3">
      <c r="D17" s="1">
        <f>C7*C16</f>
        <v>32.074099559999993</v>
      </c>
    </row>
    <row r="18" spans="1:7" x14ac:dyDescent="0.3">
      <c r="G18" t="s">
        <v>6</v>
      </c>
    </row>
    <row r="20" spans="1:7" x14ac:dyDescent="0.3">
      <c r="G20" t="s">
        <v>7</v>
      </c>
    </row>
    <row r="21" spans="1:7" x14ac:dyDescent="0.3">
      <c r="A21" t="s">
        <v>15</v>
      </c>
      <c r="B21" s="1">
        <f>(C21*C9+C22*C10)/C3</f>
        <v>0.44399696764914431</v>
      </c>
      <c r="C21" s="1">
        <f>($C$9*D21+$C$10*D22)/($C$3)</f>
        <v>0.780863713860524</v>
      </c>
      <c r="D21" s="1">
        <f>MAX(D15-$C$2,0)</f>
        <v>1.3733159999999955</v>
      </c>
      <c r="G21" t="s">
        <v>8</v>
      </c>
    </row>
    <row r="22" spans="1:7" x14ac:dyDescent="0.3">
      <c r="C22" s="1">
        <f>($C$9*D22+$C$10*D23)/($C$3)</f>
        <v>0</v>
      </c>
      <c r="D22" s="1">
        <f t="shared" ref="D22:D23" si="0">MAX(D16-$C$2,0)</f>
        <v>0</v>
      </c>
      <c r="G22" t="s">
        <v>9</v>
      </c>
    </row>
    <row r="23" spans="1:7" x14ac:dyDescent="0.3">
      <c r="D23" s="1">
        <f t="shared" si="0"/>
        <v>0</v>
      </c>
    </row>
    <row r="24" spans="1:7" x14ac:dyDescent="0.3">
      <c r="G24" t="s">
        <v>10</v>
      </c>
    </row>
    <row r="28" spans="1:7" x14ac:dyDescent="0.3">
      <c r="A28" t="s">
        <v>17</v>
      </c>
      <c r="B28" s="1">
        <f>(C9*C28+C10*C29)/C3</f>
        <v>2.6755428945190589</v>
      </c>
      <c r="C28" s="1">
        <f>($C$9*D28+$C$10*D29)/($C$3)</f>
        <v>1.2707250999991397</v>
      </c>
      <c r="D28" s="1">
        <f>MAX($C$2-D15,0)</f>
        <v>0</v>
      </c>
      <c r="G28" s="3" t="s">
        <v>30</v>
      </c>
    </row>
    <row r="29" spans="1:7" x14ac:dyDescent="0.3">
      <c r="C29" s="1">
        <f>($C$9*D29+$C$10*D30)/($C$3)</f>
        <v>4.6334613861386158</v>
      </c>
      <c r="D29" s="1">
        <f t="shared" ref="D29:D30" si="1">MAX($C$2-D16,0)</f>
        <v>3.0147564000000031</v>
      </c>
    </row>
    <row r="30" spans="1:7" x14ac:dyDescent="0.3">
      <c r="D30" s="1">
        <f t="shared" si="1"/>
        <v>6.9259004400000066</v>
      </c>
    </row>
    <row r="34" spans="1:6" x14ac:dyDescent="0.3">
      <c r="A34" t="s">
        <v>21</v>
      </c>
      <c r="B34" s="2">
        <f>(C9*C34+C35*C10)/C3</f>
        <v>2.6755428945190589</v>
      </c>
      <c r="C34" s="2">
        <f>MAX(C21,C28)</f>
        <v>1.2707250999991397</v>
      </c>
      <c r="F34" s="3" t="s">
        <v>32</v>
      </c>
    </row>
    <row r="35" spans="1:6" x14ac:dyDescent="0.3">
      <c r="C35" s="2">
        <f>MAX(C22,C29)</f>
        <v>4.6334613861386158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G35"/>
  <sheetViews>
    <sheetView zoomScale="150" workbookViewId="0">
      <selection activeCell="H36" sqref="H36"/>
    </sheetView>
  </sheetViews>
  <sheetFormatPr defaultColWidth="11.07421875" defaultRowHeight="13.5" x14ac:dyDescent="0.3"/>
  <cols>
    <col min="6" max="6" width="10.84375" customWidth="1"/>
  </cols>
  <sheetData>
    <row r="1" spans="1:7" x14ac:dyDescent="0.3">
      <c r="B1" t="s">
        <v>11</v>
      </c>
      <c r="C1">
        <v>40</v>
      </c>
    </row>
    <row r="2" spans="1:7" x14ac:dyDescent="0.3">
      <c r="B2" t="s">
        <v>16</v>
      </c>
      <c r="C2">
        <v>35</v>
      </c>
    </row>
    <row r="3" spans="1:7" x14ac:dyDescent="0.3">
      <c r="B3" t="s">
        <v>18</v>
      </c>
      <c r="C3">
        <v>1.07</v>
      </c>
    </row>
    <row r="4" spans="1:7" x14ac:dyDescent="0.3">
      <c r="G4" t="s">
        <v>22</v>
      </c>
    </row>
    <row r="5" spans="1:7" x14ac:dyDescent="0.3">
      <c r="G5" t="s">
        <v>23</v>
      </c>
    </row>
    <row r="6" spans="1:7" x14ac:dyDescent="0.3">
      <c r="B6" t="s">
        <v>3</v>
      </c>
      <c r="C6">
        <v>1.2</v>
      </c>
      <c r="G6" t="s">
        <v>24</v>
      </c>
    </row>
    <row r="7" spans="1:7" x14ac:dyDescent="0.3">
      <c r="B7" t="s">
        <v>4</v>
      </c>
      <c r="C7">
        <f>1/C6</f>
        <v>0.83333333333333337</v>
      </c>
      <c r="G7" t="s">
        <v>25</v>
      </c>
    </row>
    <row r="8" spans="1:7" x14ac:dyDescent="0.3">
      <c r="G8" t="s">
        <v>26</v>
      </c>
    </row>
    <row r="9" spans="1:7" x14ac:dyDescent="0.3">
      <c r="B9" t="s">
        <v>19</v>
      </c>
      <c r="C9">
        <f>(C3-C7)/(C6-C7)</f>
        <v>0.64545454545454561</v>
      </c>
      <c r="G9" t="s">
        <v>0</v>
      </c>
    </row>
    <row r="10" spans="1:7" x14ac:dyDescent="0.3">
      <c r="B10" t="s">
        <v>20</v>
      </c>
      <c r="C10">
        <f>1-C9</f>
        <v>0.35454545454545439</v>
      </c>
    </row>
    <row r="11" spans="1:7" x14ac:dyDescent="0.3">
      <c r="G11" t="s">
        <v>1</v>
      </c>
    </row>
    <row r="12" spans="1:7" x14ac:dyDescent="0.3">
      <c r="G12" t="s">
        <v>2</v>
      </c>
    </row>
    <row r="13" spans="1:7" x14ac:dyDescent="0.3">
      <c r="A13" t="s">
        <v>14</v>
      </c>
      <c r="B13">
        <v>0</v>
      </c>
      <c r="C13">
        <v>1</v>
      </c>
      <c r="D13">
        <v>2</v>
      </c>
    </row>
    <row r="14" spans="1:7" x14ac:dyDescent="0.3">
      <c r="G14" t="s">
        <v>3</v>
      </c>
    </row>
    <row r="15" spans="1:7" x14ac:dyDescent="0.3">
      <c r="A15" t="s">
        <v>29</v>
      </c>
      <c r="B15" s="1">
        <f>C1</f>
        <v>40</v>
      </c>
      <c r="C15" s="1">
        <f>C6*B15</f>
        <v>48</v>
      </c>
      <c r="D15" s="1">
        <f>C6*C15</f>
        <v>57.599999999999994</v>
      </c>
      <c r="G15" t="s">
        <v>4</v>
      </c>
    </row>
    <row r="16" spans="1:7" x14ac:dyDescent="0.3">
      <c r="C16" s="1">
        <f>C7*B15</f>
        <v>33.333333333333336</v>
      </c>
      <c r="D16" s="1">
        <f>C6*C16</f>
        <v>40</v>
      </c>
      <c r="G16" t="s">
        <v>5</v>
      </c>
    </row>
    <row r="17" spans="1:7" x14ac:dyDescent="0.3">
      <c r="D17" s="1">
        <f>C7*C16</f>
        <v>27.777777777777782</v>
      </c>
    </row>
    <row r="18" spans="1:7" x14ac:dyDescent="0.3">
      <c r="G18" t="s">
        <v>6</v>
      </c>
    </row>
    <row r="20" spans="1:7" x14ac:dyDescent="0.3">
      <c r="G20" t="s">
        <v>7</v>
      </c>
    </row>
    <row r="21" spans="1:7" x14ac:dyDescent="0.3">
      <c r="A21" t="s">
        <v>15</v>
      </c>
      <c r="B21" s="1">
        <f>(C21*C9+C22*C10)/C3</f>
        <v>10.222596942675711</v>
      </c>
      <c r="C21" s="1">
        <f>($C$9*D21+$C$10*D22)/($C$3)</f>
        <v>15.289719626168223</v>
      </c>
      <c r="D21" s="1">
        <f>MAX(D15-$C$2,0)</f>
        <v>22.599999999999994</v>
      </c>
      <c r="G21" t="s">
        <v>8</v>
      </c>
    </row>
    <row r="22" spans="1:7" x14ac:dyDescent="0.3">
      <c r="C22" s="1">
        <f>($C$9*D22+$C$10*D23)/($C$3)</f>
        <v>3.0161427357689043</v>
      </c>
      <c r="D22" s="1">
        <f t="shared" ref="D22:D23" si="0">MAX(D16-$C$2,0)</f>
        <v>5</v>
      </c>
      <c r="G22" t="s">
        <v>9</v>
      </c>
    </row>
    <row r="23" spans="1:7" x14ac:dyDescent="0.3">
      <c r="D23" s="1">
        <f t="shared" si="0"/>
        <v>0</v>
      </c>
    </row>
    <row r="24" spans="1:7" x14ac:dyDescent="0.3">
      <c r="G24" t="s">
        <v>10</v>
      </c>
    </row>
    <row r="26" spans="1:7" x14ac:dyDescent="0.3">
      <c r="G26" t="s">
        <v>28</v>
      </c>
    </row>
    <row r="28" spans="1:7" x14ac:dyDescent="0.3">
      <c r="A28" t="s">
        <v>17</v>
      </c>
      <c r="B28" s="1">
        <f>(C9*C28+C10*C29)/C3</f>
        <v>0.79295243223811684</v>
      </c>
      <c r="C28" s="1">
        <f>($C$9*D28+$C$10*D29)/($C$3)</f>
        <v>0</v>
      </c>
      <c r="D28" s="1">
        <f>MAX($C$2-D15,0)</f>
        <v>0</v>
      </c>
      <c r="G28" t="s">
        <v>27</v>
      </c>
    </row>
    <row r="29" spans="1:7" x14ac:dyDescent="0.3">
      <c r="C29" s="1">
        <f>($C$9*D29+$C$10*D30)/($C$3)</f>
        <v>2.3930897762673435</v>
      </c>
      <c r="D29" s="1">
        <f t="shared" ref="D29:D30" si="1">MAX($C$2-D16,0)</f>
        <v>0</v>
      </c>
    </row>
    <row r="30" spans="1:7" x14ac:dyDescent="0.3">
      <c r="D30" s="1">
        <f t="shared" si="1"/>
        <v>7.2222222222222179</v>
      </c>
    </row>
    <row r="34" spans="1:6" x14ac:dyDescent="0.3">
      <c r="A34" t="s">
        <v>21</v>
      </c>
      <c r="B34" s="2">
        <f>(C9*C34+C35*C10)/C3</f>
        <v>10.222596942675711</v>
      </c>
      <c r="C34" s="2">
        <f>MAX(C21,C28)</f>
        <v>15.289719626168223</v>
      </c>
      <c r="F34" s="3" t="s">
        <v>31</v>
      </c>
    </row>
    <row r="35" spans="1:6" x14ac:dyDescent="0.3">
      <c r="C35" s="2">
        <f>MAX(C22,C29)</f>
        <v>3.0161427357689043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X=40</vt:lpstr>
      <vt:lpstr>X=35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Kluger</dc:creator>
  <cp:lastModifiedBy>Horace Yee</cp:lastModifiedBy>
  <dcterms:created xsi:type="dcterms:W3CDTF">2011-03-25T14:39:19Z</dcterms:created>
  <dcterms:modified xsi:type="dcterms:W3CDTF">2022-11-21T04:53:56Z</dcterms:modified>
</cp:coreProperties>
</file>