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9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User:
</t>
        </r>
        <r>
          <rPr>
            <sz val="9"/>
            <color rgb="FF000000"/>
            <rFont val="Tahoma"/>
            <family val="2"/>
            <charset val="204"/>
          </rPr>
          <t xml:space="preserve">курс по Java</t>
        </r>
      </text>
    </comment>
    <comment ref="N6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User:
</t>
        </r>
        <r>
          <rPr>
            <sz val="9"/>
            <color rgb="FF000000"/>
            <rFont val="Tahoma"/>
            <family val="2"/>
            <charset val="204"/>
          </rPr>
          <t xml:space="preserve">Начала РиПИС</t>
        </r>
      </text>
    </comment>
    <comment ref="N6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User:
</t>
        </r>
        <r>
          <rPr>
            <sz val="9"/>
            <color rgb="FF000000"/>
            <rFont val="Tahoma"/>
            <family val="2"/>
            <charset val="204"/>
          </rPr>
          <t xml:space="preserve">программ для Wind</t>
        </r>
      </text>
    </comment>
  </commentList>
</comments>
</file>

<file path=xl/sharedStrings.xml><?xml version="1.0" encoding="utf-8"?>
<sst xmlns="http://schemas.openxmlformats.org/spreadsheetml/2006/main" count="275" uniqueCount="208">
  <si>
    <t xml:space="preserve">Ф1.</t>
  </si>
  <si>
    <t xml:space="preserve">м.п.</t>
  </si>
  <si>
    <t xml:space="preserve">УТВЕРЖДАЮ</t>
  </si>
  <si>
    <t xml:space="preserve">Директор ОГБПОУ "ТТИТ"</t>
  </si>
  <si>
    <t xml:space="preserve">________________________Е.В. Истигечева</t>
  </si>
  <si>
    <t xml:space="preserve">Наименование профессиональной образовательной организации</t>
  </si>
  <si>
    <t xml:space="preserve">ОГБПОУ " Томский техникум информационных технолгий"</t>
  </si>
  <si>
    <t xml:space="preserve">Код программы</t>
  </si>
  <si>
    <t xml:space="preserve">ППССЗ</t>
  </si>
  <si>
    <t xml:space="preserve">Код и наименование специальности</t>
  </si>
  <si>
    <t xml:space="preserve">09.02.07  "Информационные системы и программирование"</t>
  </si>
  <si>
    <t xml:space="preserve">Квалификация</t>
  </si>
  <si>
    <t xml:space="preserve">специалист по информационным системам</t>
  </si>
  <si>
    <t xml:space="preserve">Форма обучения</t>
  </si>
  <si>
    <t xml:space="preserve">очно-заочное</t>
  </si>
  <si>
    <t xml:space="preserve">ПЛАН УЧЕБНОГО ПРОЦЕССА</t>
  </si>
  <si>
    <t xml:space="preserve">Нормативный срок обучения</t>
  </si>
  <si>
    <t xml:space="preserve">3г. 10мес.</t>
  </si>
  <si>
    <t xml:space="preserve">База обучения</t>
  </si>
  <si>
    <t xml:space="preserve">среднее общее</t>
  </si>
  <si>
    <t xml:space="preserve">3. План учебного процесса 09.02.07 "Информационные системы и программирование", гр. 691-оз</t>
  </si>
  <si>
    <t xml:space="preserve">Индекс</t>
  </si>
  <si>
    <t xml:space="preserve">Наименование циклов, дисциплин, профессиональных модулей, МДК, практик</t>
  </si>
  <si>
    <t xml:space="preserve">Формы промежуточной аттестации</t>
  </si>
  <si>
    <t xml:space="preserve">Учебная нагрузка обучающихся (час.)</t>
  </si>
  <si>
    <t xml:space="preserve">Распределение обязательной учебной нагрузки (включая обязательную аудиторную нагрузку и все виды практики в составе профессиональных модулей) по курсам и семестрам
(час. в семестр)
</t>
  </si>
  <si>
    <t xml:space="preserve">преподаватели</t>
  </si>
  <si>
    <t xml:space="preserve">максимальная</t>
  </si>
  <si>
    <t xml:space="preserve">самостоятельная учебная работа </t>
  </si>
  <si>
    <t xml:space="preserve">Обязательная</t>
  </si>
  <si>
    <t xml:space="preserve">I курс</t>
  </si>
  <si>
    <t xml:space="preserve">II курс</t>
  </si>
  <si>
    <t xml:space="preserve">III курс</t>
  </si>
  <si>
    <t xml:space="preserve">всего занятий</t>
  </si>
  <si>
    <t xml:space="preserve">в т. ч. </t>
  </si>
  <si>
    <t xml:space="preserve">1 
семестр</t>
  </si>
  <si>
    <t xml:space="preserve">2 
семестр</t>
  </si>
  <si>
    <t xml:space="preserve">2
семестр</t>
  </si>
  <si>
    <t xml:space="preserve">3 
семестр</t>
  </si>
  <si>
    <t xml:space="preserve">4
семестр</t>
  </si>
  <si>
    <t xml:space="preserve">5
семестр</t>
  </si>
  <si>
    <t xml:space="preserve">6
семестр</t>
  </si>
  <si>
    <t xml:space="preserve">7
семестр</t>
  </si>
  <si>
    <t xml:space="preserve">8
семестр</t>
  </si>
  <si>
    <t xml:space="preserve">лекций</t>
  </si>
  <si>
    <t xml:space="preserve">лаб. и практ. занятий</t>
  </si>
  <si>
    <t xml:space="preserve">курсовых работ (проектов)</t>
  </si>
  <si>
    <t xml:space="preserve">недель</t>
  </si>
  <si>
    <t xml:space="preserve">Э/ДЗ/З</t>
  </si>
  <si>
    <t xml:space="preserve">Обязательная часть циклов ОПОП</t>
  </si>
  <si>
    <t xml:space="preserve">ОГСЭ.00</t>
  </si>
  <si>
    <t xml:space="preserve">Общий гуманитарный и социально-экономический цикл</t>
  </si>
  <si>
    <t xml:space="preserve">0/4/0</t>
  </si>
  <si>
    <t xml:space="preserve">ОГСЭ.01</t>
  </si>
  <si>
    <t xml:space="preserve">Основы философии</t>
  </si>
  <si>
    <t xml:space="preserve">-,-,-,-,дз,-,-,-</t>
  </si>
  <si>
    <t xml:space="preserve">Косых О.Е, Косых М.Н.</t>
  </si>
  <si>
    <t xml:space="preserve">ОГСЭ.02</t>
  </si>
  <si>
    <t xml:space="preserve">История</t>
  </si>
  <si>
    <t xml:space="preserve">-,дз,-,-,-,-,-,-</t>
  </si>
  <si>
    <t xml:space="preserve">ОГСЭ.03</t>
  </si>
  <si>
    <t xml:space="preserve">Психология общения</t>
  </si>
  <si>
    <t xml:space="preserve">-,-,-,-,-,дз,-,-</t>
  </si>
  <si>
    <t xml:space="preserve">Фролова Т.Н., Белевская Т.А.</t>
  </si>
  <si>
    <t xml:space="preserve">ОГСЭ.04</t>
  </si>
  <si>
    <t xml:space="preserve">Иностранный язык в профессиональной деятельности</t>
  </si>
  <si>
    <t xml:space="preserve">-,-,-,-,-,-,дз,-</t>
  </si>
  <si>
    <t xml:space="preserve">ОГСЭ.05</t>
  </si>
  <si>
    <t xml:space="preserve">Физическая культура</t>
  </si>
  <si>
    <t xml:space="preserve">ЕН.00</t>
  </si>
  <si>
    <t xml:space="preserve">Математический и общий естественнонаучный цикл</t>
  </si>
  <si>
    <t xml:space="preserve">1/2/0</t>
  </si>
  <si>
    <t xml:space="preserve">ЕН.01</t>
  </si>
  <si>
    <t xml:space="preserve">Элементы высшей математики</t>
  </si>
  <si>
    <t xml:space="preserve">-,дз,-,-,-,-,-</t>
  </si>
  <si>
    <t xml:space="preserve">Добрыднева Н.Б., Синицин В.В.</t>
  </si>
  <si>
    <t xml:space="preserve">ЕН.02</t>
  </si>
  <si>
    <t xml:space="preserve">Дискретная математика с элементами математической логики</t>
  </si>
  <si>
    <t xml:space="preserve">-,-,дз,-,-,-,-,-</t>
  </si>
  <si>
    <t xml:space="preserve">Извекова Т.Н.</t>
  </si>
  <si>
    <t xml:space="preserve">ЕН.03</t>
  </si>
  <si>
    <t xml:space="preserve">Теория вероятностей и математическая статистика</t>
  </si>
  <si>
    <t xml:space="preserve">-,-,-,дз,-,-,-,-</t>
  </si>
  <si>
    <t xml:space="preserve">П.00</t>
  </si>
  <si>
    <t xml:space="preserve">Профессиональный цикл</t>
  </si>
  <si>
    <t xml:space="preserve">0/15/10</t>
  </si>
  <si>
    <t xml:space="preserve">ОП.00</t>
  </si>
  <si>
    <t xml:space="preserve">Общепрофессиональные дисциплины</t>
  </si>
  <si>
    <t xml:space="preserve">3/8/0</t>
  </si>
  <si>
    <t xml:space="preserve">ОП.01</t>
  </si>
  <si>
    <t xml:space="preserve">Операционные системы и среды</t>
  </si>
  <si>
    <t xml:space="preserve">дз,-,-,-,-,-,-,-</t>
  </si>
  <si>
    <t xml:space="preserve">ОП.02</t>
  </si>
  <si>
    <t xml:space="preserve">Архитектура аппаратных средств</t>
  </si>
  <si>
    <t xml:space="preserve">Маюнова А.Ю.</t>
  </si>
  <si>
    <t xml:space="preserve">ОП.03</t>
  </si>
  <si>
    <t xml:space="preserve">Информационные технологии</t>
  </si>
  <si>
    <t xml:space="preserve">ОП.04</t>
  </si>
  <si>
    <t xml:space="preserve">Основы алгоритмизации и программирования</t>
  </si>
  <si>
    <t xml:space="preserve">-,э,-,-,-,-,-</t>
  </si>
  <si>
    <t xml:space="preserve">Вакансия</t>
  </si>
  <si>
    <t xml:space="preserve">ОП.05</t>
  </si>
  <si>
    <t xml:space="preserve">Правовое обеспечение профессиональной деятельности</t>
  </si>
  <si>
    <t xml:space="preserve">Родзик Е.А.</t>
  </si>
  <si>
    <t xml:space="preserve">ОП.06</t>
  </si>
  <si>
    <t xml:space="preserve">Безопасность жизнедеятельности</t>
  </si>
  <si>
    <t xml:space="preserve">Алимова Т.К., Гуртякова Н.И.</t>
  </si>
  <si>
    <t xml:space="preserve">ОП.07</t>
  </si>
  <si>
    <t xml:space="preserve">Экономика отрасли</t>
  </si>
  <si>
    <t xml:space="preserve">ОП.08</t>
  </si>
  <si>
    <t xml:space="preserve">Основы проектирования баз данных</t>
  </si>
  <si>
    <t xml:space="preserve">-,-, дз,-,-,-,-,-</t>
  </si>
  <si>
    <t xml:space="preserve">Хлоповских В.М.</t>
  </si>
  <si>
    <t xml:space="preserve">ОП.09</t>
  </si>
  <si>
    <t xml:space="preserve">Стандартизация, сертификация и техническое документоведение</t>
  </si>
  <si>
    <t xml:space="preserve">Шайер О.А.</t>
  </si>
  <si>
    <t xml:space="preserve">ОП.10</t>
  </si>
  <si>
    <t xml:space="preserve">Численные методы</t>
  </si>
  <si>
    <t xml:space="preserve">ОП.11</t>
  </si>
  <si>
    <t xml:space="preserve">Компьютерные сети</t>
  </si>
  <si>
    <t xml:space="preserve">ОП.12</t>
  </si>
  <si>
    <t xml:space="preserve">Менеджмент в профессиональной деятельности</t>
  </si>
  <si>
    <t xml:space="preserve">Макаров В.М.</t>
  </si>
  <si>
    <t xml:space="preserve">ОП.13</t>
  </si>
  <si>
    <t xml:space="preserve">Основы предпринимательства</t>
  </si>
  <si>
    <t xml:space="preserve">ПМ.00</t>
  </si>
  <si>
    <t xml:space="preserve">Профессиональные модули</t>
  </si>
  <si>
    <t xml:space="preserve">0/8/0</t>
  </si>
  <si>
    <t xml:space="preserve">ПМ.02</t>
  </si>
  <si>
    <t xml:space="preserve">Осуществление интегра-ции программных модулей</t>
  </si>
  <si>
    <t xml:space="preserve">3/1/0</t>
  </si>
  <si>
    <t xml:space="preserve">МДК 02.01</t>
  </si>
  <si>
    <t xml:space="preserve">Технология разработки программного обеспечения</t>
  </si>
  <si>
    <t xml:space="preserve">-,-,-,э,-,-,-,-</t>
  </si>
  <si>
    <t xml:space="preserve">МДК 02.02</t>
  </si>
  <si>
    <t xml:space="preserve">Инструментальные средства разработки программного обеспечения</t>
  </si>
  <si>
    <t xml:space="preserve">МДК 02.03</t>
  </si>
  <si>
    <t xml:space="preserve">Математическое моделирование</t>
  </si>
  <si>
    <t xml:space="preserve">УП 02</t>
  </si>
  <si>
    <t xml:space="preserve">Учебная практика</t>
  </si>
  <si>
    <t xml:space="preserve">ТРПО</t>
  </si>
  <si>
    <t xml:space="preserve">ПП.01</t>
  </si>
  <si>
    <t xml:space="preserve">Производственная практика</t>
  </si>
  <si>
    <t xml:space="preserve">ПМ.03</t>
  </si>
  <si>
    <t xml:space="preserve">Ревьюирование программных модулей</t>
  </si>
  <si>
    <t xml:space="preserve">МДК.03.01</t>
  </si>
  <si>
    <t xml:space="preserve">Моделирование и анализ программного обеспечения</t>
  </si>
  <si>
    <t xml:space="preserve">-,-,-,-,-,э,-,-</t>
  </si>
  <si>
    <t xml:space="preserve">МДК.03.02</t>
  </si>
  <si>
    <t xml:space="preserve">Управление проектами</t>
  </si>
  <si>
    <t xml:space="preserve">УП.03</t>
  </si>
  <si>
    <t xml:space="preserve">Мат методы моделирования</t>
  </si>
  <si>
    <t xml:space="preserve">ПП.02</t>
  </si>
  <si>
    <t xml:space="preserve">ПМ.05</t>
  </si>
  <si>
    <t xml:space="preserve">Проектирование и разработка информационных систем</t>
  </si>
  <si>
    <t xml:space="preserve">МДК 05.01</t>
  </si>
  <si>
    <t xml:space="preserve">Проектирование и дизайн ИС</t>
  </si>
  <si>
    <t xml:space="preserve">-,-,э,-,-,-,-,-</t>
  </si>
  <si>
    <t xml:space="preserve">МДК 05.02</t>
  </si>
  <si>
    <t xml:space="preserve">Разработка кода информационных систем</t>
  </si>
  <si>
    <t xml:space="preserve">МДК 05.03</t>
  </si>
  <si>
    <t xml:space="preserve">Тестирование ИС</t>
  </si>
  <si>
    <t xml:space="preserve">МДК 05.04</t>
  </si>
  <si>
    <t xml:space="preserve">Проектирование и разработка ИС на платформе 1С</t>
  </si>
  <si>
    <t xml:space="preserve">-,-,-,-,э,-,-,-</t>
  </si>
  <si>
    <t xml:space="preserve">УП.05</t>
  </si>
  <si>
    <t xml:space="preserve">Программирование+ООП</t>
  </si>
  <si>
    <t xml:space="preserve">1С</t>
  </si>
  <si>
    <t xml:space="preserve">ПП.03</t>
  </si>
  <si>
    <t xml:space="preserve">ПМ.06</t>
  </si>
  <si>
    <t xml:space="preserve">Эксплуатация и сопровождение ИС</t>
  </si>
  <si>
    <t xml:space="preserve">МДК 06.01</t>
  </si>
  <si>
    <t xml:space="preserve">Внедрение ИС</t>
  </si>
  <si>
    <t xml:space="preserve">-,-,-,-,-,-,э,-</t>
  </si>
  <si>
    <t xml:space="preserve">МДК 06.02</t>
  </si>
  <si>
    <t xml:space="preserve">Инженерно-техническая поддержка сопровождения ИС</t>
  </si>
  <si>
    <t xml:space="preserve">МДК 06.03</t>
  </si>
  <si>
    <t xml:space="preserve">Устройство и функционирование информационной системы</t>
  </si>
  <si>
    <t xml:space="preserve">МДК 06.04</t>
  </si>
  <si>
    <t xml:space="preserve">Интеллектуальные системы и технологии</t>
  </si>
  <si>
    <t xml:space="preserve">УП.06</t>
  </si>
  <si>
    <t xml:space="preserve">ПМ.07</t>
  </si>
  <si>
    <t xml:space="preserve">Соадминистрирование и автоматизация баз данных и серверов</t>
  </si>
  <si>
    <t xml:space="preserve">МДК 07.01</t>
  </si>
  <si>
    <t xml:space="preserve">Управление и автоматизация баз данных</t>
  </si>
  <si>
    <t xml:space="preserve">МДК 07.02</t>
  </si>
  <si>
    <t xml:space="preserve">Сертификация информационных систем</t>
  </si>
  <si>
    <t xml:space="preserve">УП.07</t>
  </si>
  <si>
    <t xml:space="preserve">БД</t>
  </si>
  <si>
    <t xml:space="preserve">ИТОГО</t>
  </si>
  <si>
    <t xml:space="preserve">ПДП.02</t>
  </si>
  <si>
    <t xml:space="preserve">Преддипломная практика (в неделях - 4)</t>
  </si>
  <si>
    <t xml:space="preserve">-,-,-,-,-,-,-,дз</t>
  </si>
  <si>
    <t xml:space="preserve">ПА.00</t>
  </si>
  <si>
    <t xml:space="preserve">Промежуточная аттестация (в неделях - 7)</t>
  </si>
  <si>
    <t xml:space="preserve">ГИА.00</t>
  </si>
  <si>
    <t xml:space="preserve">Государственная итоговая аттестация (в неделях - 6)</t>
  </si>
  <si>
    <t xml:space="preserve">Консультации на учебную группу по 100 часов( всего 400 ч.)</t>
  </si>
  <si>
    <t xml:space="preserve">Всего</t>
  </si>
  <si>
    <t xml:space="preserve">дисциплин и МДК</t>
  </si>
  <si>
    <t xml:space="preserve">самостоятельная работа</t>
  </si>
  <si>
    <t xml:space="preserve">учебной практики</t>
  </si>
  <si>
    <t xml:space="preserve">Государственная (итоговая) аттестация дипломный проект и демонстрационный экзамен
Выполнение дипломного проекта (работы) с 19.05.22 по 15.06.22 (всего 4 нед.)
Защита дипломного проекта (работы) с 16.06.22 по 30.06.22 (всего 2 нед.)
</t>
  </si>
  <si>
    <t xml:space="preserve">производ. практики</t>
  </si>
  <si>
    <t xml:space="preserve">преддиплом. практики</t>
  </si>
  <si>
    <t xml:space="preserve">экзаменов</t>
  </si>
  <si>
    <t xml:space="preserve">диф.зачетов</t>
  </si>
  <si>
    <t xml:space="preserve">зачетов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</si>
</sst>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0.00"/>
  </numFmts>
  <fonts count="2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204"/>
    </font>
    <font>
      <b val="true"/>
      <sz val="16"/>
      <name val="Arial Narrow"/>
      <family val="2"/>
      <charset val="204"/>
    </font>
    <font>
      <sz val="16"/>
      <name val="Arial Narrow"/>
      <family val="2"/>
      <charset val="204"/>
    </font>
    <font>
      <sz val="14"/>
      <name val="Arial Narrow"/>
      <family val="2"/>
      <charset val="204"/>
    </font>
    <font>
      <sz val="10"/>
      <name val="Arial Narrow"/>
      <family val="2"/>
      <charset val="204"/>
    </font>
    <font>
      <b val="true"/>
      <sz val="14"/>
      <name val="Arial Narrow"/>
      <family val="2"/>
      <charset val="204"/>
    </font>
    <font>
      <sz val="12"/>
      <name val="Arial Narrow"/>
      <family val="2"/>
      <charset val="204"/>
    </font>
    <font>
      <sz val="14"/>
      <color rgb="FF000000"/>
      <name val="Arial Narrow"/>
      <family val="2"/>
      <charset val="204"/>
    </font>
    <font>
      <b val="true"/>
      <sz val="12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 val="true"/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2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2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3" activeCellId="0" sqref="C3:D3"/>
    </sheetView>
  </sheetViews>
  <sheetFormatPr defaultColWidth="8.859375" defaultRowHeight="15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13.43"/>
    <col collapsed="false" customWidth="true" hidden="false" outlineLevel="0" max="3" min="3" style="3" width="59.72"/>
    <col collapsed="false" customWidth="true" hidden="false" outlineLevel="0" max="4" min="4" style="2" width="14.71"/>
    <col collapsed="false" customWidth="true" hidden="false" outlineLevel="0" max="5" min="5" style="1" width="9"/>
    <col collapsed="false" customWidth="true" hidden="false" outlineLevel="0" max="6" min="6" style="1" width="9.28"/>
    <col collapsed="false" customWidth="true" hidden="false" outlineLevel="0" max="8" min="7" style="1" width="9.14"/>
    <col collapsed="false" customWidth="true" hidden="false" outlineLevel="0" max="9" min="9" style="1" width="9.28"/>
    <col collapsed="false" customWidth="true" hidden="false" outlineLevel="0" max="10" min="10" style="1" width="8.43"/>
    <col collapsed="false" customWidth="true" hidden="true" outlineLevel="0" max="11" min="11" style="4" width="10.28"/>
    <col collapsed="false" customWidth="true" hidden="true" outlineLevel="0" max="12" min="12" style="4" width="9.28"/>
    <col collapsed="false" customWidth="true" hidden="false" outlineLevel="0" max="13" min="13" style="1" width="10"/>
    <col collapsed="false" customWidth="true" hidden="false" outlineLevel="0" max="14" min="14" style="1" width="9.57"/>
    <col collapsed="false" customWidth="true" hidden="false" outlineLevel="0" max="15" min="15" style="1" width="10.57"/>
    <col collapsed="false" customWidth="true" hidden="false" outlineLevel="0" max="16" min="16" style="1" width="9.71"/>
    <col collapsed="false" customWidth="true" hidden="false" outlineLevel="0" max="17" min="17" style="1" width="10.57"/>
    <col collapsed="false" customWidth="true" hidden="false" outlineLevel="0" max="18" min="18" style="1" width="13.14"/>
    <col collapsed="false" customWidth="true" hidden="false" outlineLevel="0" max="19" min="19" style="1" width="10.57"/>
    <col collapsed="false" customWidth="true" hidden="false" outlineLevel="0" max="20" min="20" style="1" width="13.14"/>
    <col collapsed="false" customWidth="true" hidden="true" outlineLevel="0" max="21" min="21" style="1" width="33.86"/>
    <col collapsed="false" customWidth="false" hidden="false" outlineLevel="0" max="1024" min="22" style="1" width="8.85"/>
  </cols>
  <sheetData>
    <row r="1" s="6" customFormat="true" ht="19.7" hidden="false" customHeight="false" outlineLevel="0" collapsed="false">
      <c r="A1" s="5" t="s">
        <v>0</v>
      </c>
      <c r="K1" s="7"/>
      <c r="L1" s="7"/>
      <c r="M1" s="6" t="s">
        <v>1</v>
      </c>
      <c r="P1" s="8" t="s">
        <v>2</v>
      </c>
    </row>
    <row r="2" s="6" customFormat="true" ht="20.25" hidden="false" customHeight="false" outlineLevel="0" collapsed="false">
      <c r="K2" s="7"/>
      <c r="L2" s="7"/>
      <c r="P2" s="8" t="s">
        <v>3</v>
      </c>
    </row>
    <row r="3" s="6" customFormat="true" ht="19.7" hidden="false" customHeight="false" outlineLevel="0" collapsed="false">
      <c r="A3" s="6" t="n">
        <v>111</v>
      </c>
      <c r="K3" s="7"/>
      <c r="L3" s="7"/>
      <c r="O3" s="6" t="n">
        <v>222</v>
      </c>
      <c r="P3" s="8" t="s">
        <v>4</v>
      </c>
    </row>
    <row r="4" s="9" customFormat="true" ht="18" hidden="false" customHeight="false" outlineLevel="0" collapsed="false">
      <c r="A4" s="9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="9" customFormat="true" ht="18.75" hidden="false" customHeight="false" outlineLevel="0" collapsed="false">
      <c r="K5" s="12"/>
      <c r="L5" s="12"/>
    </row>
    <row r="6" s="9" customFormat="true" ht="45.75" hidden="false" customHeight="true" outlineLevel="0" collapsed="false">
      <c r="A6" s="13" t="s">
        <v>7</v>
      </c>
      <c r="B6" s="14" t="s">
        <v>8</v>
      </c>
      <c r="D6" s="15" t="s">
        <v>9</v>
      </c>
      <c r="G6" s="11" t="s">
        <v>10</v>
      </c>
      <c r="H6" s="11"/>
      <c r="I6" s="11"/>
      <c r="J6" s="11"/>
      <c r="K6" s="11"/>
      <c r="L6" s="11"/>
      <c r="M6" s="11"/>
      <c r="N6" s="11"/>
      <c r="O6" s="11"/>
      <c r="P6" s="11"/>
      <c r="Q6" s="16"/>
      <c r="S6" s="16"/>
    </row>
    <row r="7" s="9" customFormat="true" ht="18" hidden="false" customHeight="false" outlineLevel="0" collapsed="false">
      <c r="D7" s="9" t="s">
        <v>11</v>
      </c>
      <c r="F7" s="11" t="s">
        <v>12</v>
      </c>
      <c r="G7" s="11"/>
      <c r="H7" s="11"/>
      <c r="I7" s="11"/>
      <c r="J7" s="11"/>
      <c r="K7" s="11"/>
      <c r="L7" s="11"/>
      <c r="M7" s="9" t="s">
        <v>13</v>
      </c>
      <c r="O7" s="17" t="s">
        <v>14</v>
      </c>
      <c r="P7" s="17"/>
      <c r="Q7" s="18"/>
      <c r="S7" s="18"/>
    </row>
    <row r="8" s="9" customFormat="true" ht="18" hidden="false" customHeight="false" outlineLevel="0" collapsed="false">
      <c r="A8" s="19" t="s">
        <v>15</v>
      </c>
      <c r="B8" s="20"/>
      <c r="C8" s="21"/>
      <c r="D8" s="9" t="s">
        <v>16</v>
      </c>
      <c r="G8" s="17" t="s">
        <v>17</v>
      </c>
      <c r="H8" s="17"/>
      <c r="I8" s="17"/>
      <c r="J8" s="17"/>
      <c r="K8" s="17"/>
      <c r="L8" s="17"/>
      <c r="M8" s="9" t="s">
        <v>18</v>
      </c>
      <c r="O8" s="17" t="s">
        <v>19</v>
      </c>
      <c r="P8" s="17"/>
      <c r="Q8" s="22"/>
      <c r="S8" s="22"/>
    </row>
    <row r="9" s="9" customFormat="true" ht="18" hidden="false" customHeight="fals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23"/>
      <c r="K9" s="24"/>
      <c r="L9" s="24"/>
      <c r="M9" s="11"/>
      <c r="N9" s="11"/>
      <c r="O9" s="11"/>
      <c r="P9" s="11"/>
      <c r="Q9" s="25"/>
      <c r="R9" s="25"/>
      <c r="S9" s="25"/>
      <c r="T9" s="25"/>
    </row>
    <row r="10" customFormat="false" ht="33" hidden="false" customHeight="true" outlineLevel="0" collapsed="false">
      <c r="B10" s="26" t="s">
        <v>20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customFormat="false" ht="68.1" hidden="false" customHeight="true" outlineLevel="0" collapsed="false">
      <c r="B11" s="27" t="s">
        <v>21</v>
      </c>
      <c r="C11" s="28" t="s">
        <v>22</v>
      </c>
      <c r="D11" s="29" t="s">
        <v>23</v>
      </c>
      <c r="E11" s="30" t="s">
        <v>24</v>
      </c>
      <c r="F11" s="30"/>
      <c r="G11" s="30"/>
      <c r="H11" s="30"/>
      <c r="I11" s="30"/>
      <c r="J11" s="30"/>
      <c r="K11" s="31" t="s">
        <v>25</v>
      </c>
      <c r="L11" s="31"/>
      <c r="M11" s="31"/>
      <c r="N11" s="31"/>
      <c r="O11" s="31"/>
      <c r="P11" s="31"/>
      <c r="Q11" s="31"/>
      <c r="R11" s="31"/>
      <c r="S11" s="31"/>
      <c r="T11" s="31"/>
      <c r="U11" s="32" t="s">
        <v>26</v>
      </c>
    </row>
    <row r="12" customFormat="false" ht="27.6" hidden="false" customHeight="true" outlineLevel="0" collapsed="false">
      <c r="B12" s="27"/>
      <c r="C12" s="28"/>
      <c r="D12" s="29"/>
      <c r="E12" s="33" t="s">
        <v>27</v>
      </c>
      <c r="F12" s="33" t="s">
        <v>28</v>
      </c>
      <c r="G12" s="30" t="s">
        <v>29</v>
      </c>
      <c r="H12" s="30"/>
      <c r="I12" s="30"/>
      <c r="J12" s="30"/>
      <c r="K12" s="34" t="s">
        <v>30</v>
      </c>
      <c r="L12" s="34"/>
      <c r="M12" s="30" t="s">
        <v>30</v>
      </c>
      <c r="N12" s="30"/>
      <c r="O12" s="30" t="s">
        <v>31</v>
      </c>
      <c r="P12" s="30"/>
      <c r="Q12" s="30" t="s">
        <v>32</v>
      </c>
      <c r="R12" s="30"/>
      <c r="S12" s="30" t="s">
        <v>32</v>
      </c>
      <c r="T12" s="30"/>
      <c r="U12" s="32"/>
    </row>
    <row r="13" customFormat="false" ht="40.15" hidden="false" customHeight="true" outlineLevel="0" collapsed="false">
      <c r="B13" s="27"/>
      <c r="C13" s="28"/>
      <c r="D13" s="29"/>
      <c r="E13" s="29"/>
      <c r="F13" s="29"/>
      <c r="G13" s="27" t="s">
        <v>33</v>
      </c>
      <c r="H13" s="28" t="s">
        <v>34</v>
      </c>
      <c r="I13" s="28"/>
      <c r="J13" s="28"/>
      <c r="K13" s="35" t="s">
        <v>35</v>
      </c>
      <c r="L13" s="35" t="s">
        <v>36</v>
      </c>
      <c r="M13" s="36" t="s">
        <v>35</v>
      </c>
      <c r="N13" s="36" t="s">
        <v>37</v>
      </c>
      <c r="O13" s="36" t="s">
        <v>38</v>
      </c>
      <c r="P13" s="36" t="s">
        <v>39</v>
      </c>
      <c r="Q13" s="36" t="s">
        <v>40</v>
      </c>
      <c r="R13" s="36" t="s">
        <v>41</v>
      </c>
      <c r="S13" s="36" t="s">
        <v>42</v>
      </c>
      <c r="T13" s="36" t="s">
        <v>43</v>
      </c>
      <c r="U13" s="32"/>
    </row>
    <row r="14" customFormat="false" ht="30" hidden="false" customHeight="true" outlineLevel="0" collapsed="false">
      <c r="B14" s="27"/>
      <c r="C14" s="28"/>
      <c r="D14" s="29"/>
      <c r="E14" s="29"/>
      <c r="F14" s="29"/>
      <c r="G14" s="27"/>
      <c r="H14" s="37" t="s">
        <v>44</v>
      </c>
      <c r="I14" s="33" t="s">
        <v>45</v>
      </c>
      <c r="J14" s="33" t="s">
        <v>46</v>
      </c>
      <c r="K14" s="38" t="n">
        <v>17</v>
      </c>
      <c r="L14" s="38" t="n">
        <v>22</v>
      </c>
      <c r="M14" s="39" t="n">
        <v>15</v>
      </c>
      <c r="N14" s="39" t="n">
        <v>21</v>
      </c>
      <c r="O14" s="39" t="n">
        <v>14</v>
      </c>
      <c r="P14" s="39" t="n">
        <v>21</v>
      </c>
      <c r="Q14" s="39" t="n">
        <v>14</v>
      </c>
      <c r="R14" s="39" t="n">
        <v>21</v>
      </c>
      <c r="S14" s="39" t="n">
        <v>14</v>
      </c>
      <c r="T14" s="39" t="n">
        <v>23</v>
      </c>
      <c r="U14" s="32"/>
    </row>
    <row r="15" customFormat="false" ht="20.25" hidden="false" customHeight="true" outlineLevel="0" collapsed="false">
      <c r="B15" s="27"/>
      <c r="C15" s="28"/>
      <c r="D15" s="29"/>
      <c r="E15" s="29"/>
      <c r="F15" s="29"/>
      <c r="G15" s="27"/>
      <c r="H15" s="27"/>
      <c r="I15" s="33"/>
      <c r="J15" s="33"/>
      <c r="K15" s="40" t="n">
        <v>17</v>
      </c>
      <c r="L15" s="41" t="n">
        <v>22</v>
      </c>
      <c r="M15" s="42" t="n">
        <v>14</v>
      </c>
      <c r="N15" s="42" t="n">
        <v>21</v>
      </c>
      <c r="O15" s="42" t="n">
        <v>14</v>
      </c>
      <c r="P15" s="42" t="n">
        <v>21</v>
      </c>
      <c r="Q15" s="42" t="n">
        <v>14</v>
      </c>
      <c r="R15" s="42" t="n">
        <v>21</v>
      </c>
      <c r="S15" s="42" t="n">
        <v>14</v>
      </c>
      <c r="T15" s="42" t="n">
        <v>23</v>
      </c>
      <c r="U15" s="32"/>
    </row>
    <row r="16" customFormat="false" ht="40.9" hidden="false" customHeight="true" outlineLevel="0" collapsed="false">
      <c r="B16" s="27"/>
      <c r="C16" s="28"/>
      <c r="D16" s="29"/>
      <c r="E16" s="29"/>
      <c r="F16" s="29"/>
      <c r="G16" s="27"/>
      <c r="H16" s="27"/>
      <c r="I16" s="33"/>
      <c r="J16" s="33"/>
      <c r="K16" s="43" t="s">
        <v>47</v>
      </c>
      <c r="L16" s="43" t="s">
        <v>47</v>
      </c>
      <c r="M16" s="44" t="s">
        <v>47</v>
      </c>
      <c r="N16" s="44" t="s">
        <v>47</v>
      </c>
      <c r="O16" s="44" t="s">
        <v>47</v>
      </c>
      <c r="P16" s="44" t="s">
        <v>47</v>
      </c>
      <c r="Q16" s="44" t="s">
        <v>47</v>
      </c>
      <c r="R16" s="44" t="s">
        <v>47</v>
      </c>
      <c r="S16" s="44" t="s">
        <v>47</v>
      </c>
      <c r="T16" s="44" t="s">
        <v>47</v>
      </c>
      <c r="U16" s="32"/>
    </row>
    <row r="17" customFormat="false" ht="15.75" hidden="false" customHeight="false" outlineLevel="0" collapsed="false">
      <c r="B17" s="45" t="n">
        <v>1</v>
      </c>
      <c r="C17" s="46" t="n">
        <f aca="false">B17+1</f>
        <v>2</v>
      </c>
      <c r="D17" s="32" t="n">
        <v>3</v>
      </c>
      <c r="E17" s="32" t="n">
        <v>4</v>
      </c>
      <c r="F17" s="32" t="n">
        <f aca="false">E17+1</f>
        <v>5</v>
      </c>
      <c r="G17" s="32" t="n">
        <f aca="false">F17+1</f>
        <v>6</v>
      </c>
      <c r="H17" s="32" t="n">
        <f aca="false">G17+1</f>
        <v>7</v>
      </c>
      <c r="I17" s="32" t="n">
        <f aca="false">H17+1</f>
        <v>8</v>
      </c>
      <c r="J17" s="32" t="n">
        <f aca="false">I17+1</f>
        <v>9</v>
      </c>
      <c r="K17" s="47" t="n">
        <f aca="false">J17+1</f>
        <v>10</v>
      </c>
      <c r="L17" s="47" t="n">
        <f aca="false">K17+1</f>
        <v>11</v>
      </c>
      <c r="M17" s="32" t="n">
        <f aca="false">L17+1</f>
        <v>12</v>
      </c>
      <c r="N17" s="32" t="n">
        <f aca="false">M17+1</f>
        <v>13</v>
      </c>
      <c r="O17" s="32" t="n">
        <f aca="false">N17+1</f>
        <v>14</v>
      </c>
      <c r="P17" s="32" t="n">
        <f aca="false">O17+1</f>
        <v>15</v>
      </c>
      <c r="Q17" s="32" t="n">
        <f aca="false">N17+1</f>
        <v>14</v>
      </c>
      <c r="R17" s="32" t="n">
        <f aca="false">Q17+1</f>
        <v>15</v>
      </c>
      <c r="S17" s="32" t="n">
        <f aca="false">P17+1</f>
        <v>16</v>
      </c>
      <c r="T17" s="32" t="n">
        <f aca="false">S17+1</f>
        <v>17</v>
      </c>
      <c r="U17" s="32"/>
    </row>
    <row r="18" customFormat="false" ht="13.5" hidden="false" customHeight="true" outlineLevel="0" collapsed="false">
      <c r="B18" s="48"/>
      <c r="C18" s="49"/>
      <c r="D18" s="30" t="s">
        <v>48</v>
      </c>
      <c r="E18" s="50"/>
      <c r="F18" s="50"/>
      <c r="G18" s="50"/>
      <c r="H18" s="50"/>
      <c r="I18" s="50"/>
      <c r="J18" s="50"/>
      <c r="K18" s="51" t="n">
        <f aca="false">K83/K15</f>
        <v>0</v>
      </c>
      <c r="L18" s="51" t="n">
        <f aca="false">L83/L15</f>
        <v>0</v>
      </c>
      <c r="M18" s="52" t="n">
        <f aca="false">M89/M15</f>
        <v>16</v>
      </c>
      <c r="N18" s="52" t="n">
        <f aca="false">N89/N15</f>
        <v>16</v>
      </c>
      <c r="O18" s="52" t="n">
        <f aca="false">O89/O15</f>
        <v>16</v>
      </c>
      <c r="P18" s="52" t="n">
        <f aca="false">P89/P15</f>
        <v>16</v>
      </c>
      <c r="Q18" s="52" t="n">
        <f aca="false">Q89/Q15</f>
        <v>16</v>
      </c>
      <c r="R18" s="52" t="n">
        <f aca="false">R89/R15</f>
        <v>16</v>
      </c>
      <c r="S18" s="52" t="n">
        <f aca="false">S89/S15</f>
        <v>16</v>
      </c>
      <c r="T18" s="52" t="n">
        <f aca="false">T89/T15</f>
        <v>0</v>
      </c>
      <c r="U18" s="32"/>
    </row>
    <row r="19" customFormat="false" ht="16.5" hidden="true" customHeight="true" outlineLevel="0" collapsed="false">
      <c r="B19" s="48"/>
      <c r="C19" s="53" t="s">
        <v>49</v>
      </c>
      <c r="D19" s="54"/>
      <c r="E19" s="50" t="n">
        <f aca="false">E21+E27+E31</f>
        <v>3854</v>
      </c>
      <c r="F19" s="50" t="n">
        <f aca="false">F21+F27+F31</f>
        <v>1060</v>
      </c>
      <c r="G19" s="50" t="n">
        <f aca="false">G21+G27+G31</f>
        <v>2804</v>
      </c>
      <c r="H19" s="50"/>
      <c r="I19" s="50" t="n">
        <f aca="false">I21+I27+I31</f>
        <v>1613</v>
      </c>
      <c r="J19" s="50" t="n">
        <f aca="false">J21+J27+J31</f>
        <v>70</v>
      </c>
      <c r="K19" s="51" t="e">
        <f aca="false">#REF!+#REF!</f>
        <v>#REF!</v>
      </c>
      <c r="L19" s="51" t="e">
        <f aca="false">#REF!+#REF!</f>
        <v>#REF!</v>
      </c>
      <c r="M19" s="50" t="n">
        <f aca="false">M21+M27+M31</f>
        <v>296</v>
      </c>
      <c r="N19" s="50" t="n">
        <f aca="false">N21+N27+N31</f>
        <v>408</v>
      </c>
      <c r="O19" s="50" t="n">
        <f aca="false">O21+O27+O31</f>
        <v>224</v>
      </c>
      <c r="P19" s="50" t="n">
        <f aca="false">P21+P27+P31</f>
        <v>480</v>
      </c>
      <c r="Q19" s="50" t="n">
        <f aca="false">Q21+Q27+Q31</f>
        <v>296</v>
      </c>
      <c r="R19" s="50" t="n">
        <f aca="false">R21+R27+R31</f>
        <v>372</v>
      </c>
      <c r="S19" s="50" t="n">
        <f aca="false">S21+S27+S31</f>
        <v>260</v>
      </c>
      <c r="T19" s="50" t="n">
        <f aca="false">T21+T27+T31</f>
        <v>468</v>
      </c>
      <c r="U19" s="32"/>
    </row>
    <row r="20" customFormat="false" ht="16.5" hidden="true" customHeight="true" outlineLevel="0" collapsed="false">
      <c r="B20" s="55"/>
      <c r="C20" s="53"/>
      <c r="D20" s="54"/>
      <c r="E20" s="50" t="e">
        <f aca="false">G20+F20</f>
        <v>#REF!</v>
      </c>
      <c r="F20" s="50" t="e">
        <f aca="false">#REF!+#REF!</f>
        <v>#REF!</v>
      </c>
      <c r="G20" s="50" t="e">
        <f aca="false">#REF!+#REF!</f>
        <v>#REF!</v>
      </c>
      <c r="H20" s="50"/>
      <c r="I20" s="50" t="e">
        <f aca="false">#REF!+#REF!</f>
        <v>#REF!</v>
      </c>
      <c r="J20" s="50" t="e">
        <f aca="false">#REF!+#REF!</f>
        <v>#REF!</v>
      </c>
      <c r="K20" s="51"/>
      <c r="L20" s="51"/>
      <c r="M20" s="50"/>
      <c r="N20" s="50"/>
      <c r="O20" s="50"/>
      <c r="P20" s="50"/>
      <c r="Q20" s="50"/>
      <c r="R20" s="50"/>
      <c r="S20" s="50"/>
      <c r="T20" s="50"/>
      <c r="U20" s="56"/>
    </row>
    <row r="21" customFormat="false" ht="36.75" hidden="false" customHeight="true" outlineLevel="0" collapsed="false">
      <c r="B21" s="57" t="s">
        <v>50</v>
      </c>
      <c r="C21" s="58" t="s">
        <v>51</v>
      </c>
      <c r="D21" s="59" t="s">
        <v>52</v>
      </c>
      <c r="E21" s="60" t="n">
        <f aca="false">SUM(E22:E26)</f>
        <v>482</v>
      </c>
      <c r="F21" s="60" t="n">
        <f aca="false">SUM(F22:F26)</f>
        <v>160</v>
      </c>
      <c r="G21" s="60" t="n">
        <f aca="false">SUM(G22:G26)</f>
        <v>322</v>
      </c>
      <c r="H21" s="60" t="n">
        <f aca="false">SUM(H22:H26)</f>
        <v>138</v>
      </c>
      <c r="I21" s="60" t="n">
        <f aca="false">SUM(I22:I26)</f>
        <v>184</v>
      </c>
      <c r="J21" s="60" t="n">
        <f aca="false">SUM(J22:J26)</f>
        <v>0</v>
      </c>
      <c r="K21" s="60" t="n">
        <f aca="false">SUM(K22:K26)</f>
        <v>0</v>
      </c>
      <c r="L21" s="60" t="n">
        <f aca="false">SUM(L22:L26)</f>
        <v>0</v>
      </c>
      <c r="M21" s="60" t="n">
        <f aca="false">SUM(M22:M26)</f>
        <v>28</v>
      </c>
      <c r="N21" s="60" t="n">
        <f aca="false">SUM(N22:N26)</f>
        <v>63</v>
      </c>
      <c r="O21" s="60" t="n">
        <f aca="false">SUM(O22:O26)</f>
        <v>28</v>
      </c>
      <c r="P21" s="60" t="n">
        <f aca="false">SUM(P22:P26)</f>
        <v>42</v>
      </c>
      <c r="Q21" s="60" t="n">
        <f aca="false">SUM(Q22:Q26)</f>
        <v>70</v>
      </c>
      <c r="R21" s="60" t="n">
        <f aca="false">SUM(R22:R26)</f>
        <v>63</v>
      </c>
      <c r="S21" s="60" t="n">
        <f aca="false">SUM(S22:S26)</f>
        <v>28</v>
      </c>
      <c r="T21" s="60" t="n">
        <f aca="false">SUM(T22:T26)</f>
        <v>0</v>
      </c>
      <c r="U21" s="60"/>
    </row>
    <row r="22" customFormat="false" ht="15.95" hidden="false" customHeight="true" outlineLevel="0" collapsed="false">
      <c r="B22" s="61" t="s">
        <v>53</v>
      </c>
      <c r="C22" s="62" t="s">
        <v>54</v>
      </c>
      <c r="D22" s="63" t="s">
        <v>55</v>
      </c>
      <c r="E22" s="64" t="n">
        <f aca="false">G22+F22</f>
        <v>60</v>
      </c>
      <c r="F22" s="45" t="n">
        <v>18</v>
      </c>
      <c r="G22" s="45" t="n">
        <f aca="false">SUM(M22:T22)</f>
        <v>42</v>
      </c>
      <c r="H22" s="45" t="n">
        <f aca="false">G22-I22</f>
        <v>36</v>
      </c>
      <c r="I22" s="45" t="n">
        <v>6</v>
      </c>
      <c r="J22" s="45"/>
      <c r="K22" s="64" t="n">
        <v>0</v>
      </c>
      <c r="L22" s="64" t="n">
        <v>0</v>
      </c>
      <c r="M22" s="45" t="n">
        <v>0</v>
      </c>
      <c r="N22" s="45" t="n">
        <v>0</v>
      </c>
      <c r="O22" s="45" t="n">
        <v>0</v>
      </c>
      <c r="P22" s="65" t="n">
        <v>0</v>
      </c>
      <c r="Q22" s="45" t="n">
        <v>42</v>
      </c>
      <c r="R22" s="45" t="n">
        <v>0</v>
      </c>
      <c r="S22" s="45" t="n">
        <v>0</v>
      </c>
      <c r="T22" s="45" t="n">
        <v>0</v>
      </c>
      <c r="U22" s="66" t="s">
        <v>56</v>
      </c>
    </row>
    <row r="23" customFormat="false" ht="15.95" hidden="false" customHeight="true" outlineLevel="0" collapsed="false">
      <c r="B23" s="61" t="s">
        <v>57</v>
      </c>
      <c r="C23" s="62" t="s">
        <v>58</v>
      </c>
      <c r="D23" s="63" t="s">
        <v>59</v>
      </c>
      <c r="E23" s="64" t="n">
        <f aca="false">G23+F23</f>
        <v>36</v>
      </c>
      <c r="F23" s="45" t="n">
        <v>15</v>
      </c>
      <c r="G23" s="45" t="n">
        <f aca="false">SUM(M23:T23)</f>
        <v>21</v>
      </c>
      <c r="H23" s="45" t="n">
        <f aca="false">G23-I23</f>
        <v>15</v>
      </c>
      <c r="I23" s="45" t="n">
        <v>6</v>
      </c>
      <c r="J23" s="45"/>
      <c r="K23" s="64" t="n">
        <v>0</v>
      </c>
      <c r="L23" s="64" t="n">
        <v>0</v>
      </c>
      <c r="M23" s="45" t="n">
        <v>0</v>
      </c>
      <c r="N23" s="45" t="n">
        <v>21</v>
      </c>
      <c r="O23" s="45" t="n">
        <v>0</v>
      </c>
      <c r="P23" s="45" t="n">
        <v>0</v>
      </c>
      <c r="Q23" s="45" t="n">
        <v>0</v>
      </c>
      <c r="R23" s="45" t="n">
        <v>0</v>
      </c>
      <c r="S23" s="45" t="n">
        <v>0</v>
      </c>
      <c r="T23" s="45" t="n">
        <v>0</v>
      </c>
      <c r="U23" s="66" t="s">
        <v>56</v>
      </c>
    </row>
    <row r="24" customFormat="false" ht="15.95" hidden="false" customHeight="true" outlineLevel="0" collapsed="false">
      <c r="B24" s="61" t="s">
        <v>60</v>
      </c>
      <c r="C24" s="62" t="s">
        <v>61</v>
      </c>
      <c r="D24" s="67" t="s">
        <v>62</v>
      </c>
      <c r="E24" s="64" t="n">
        <f aca="false">G24+F24</f>
        <v>48</v>
      </c>
      <c r="F24" s="45" t="n">
        <v>27</v>
      </c>
      <c r="G24" s="45" t="n">
        <f aca="false">SUM(M24:T24)</f>
        <v>21</v>
      </c>
      <c r="H24" s="45" t="n">
        <f aca="false">G24-I24</f>
        <v>15</v>
      </c>
      <c r="I24" s="45" t="n">
        <v>6</v>
      </c>
      <c r="J24" s="45"/>
      <c r="K24" s="64" t="n">
        <v>0</v>
      </c>
      <c r="L24" s="64" t="n">
        <v>0</v>
      </c>
      <c r="M24" s="45" t="n">
        <v>0</v>
      </c>
      <c r="N24" s="45" t="n">
        <v>0</v>
      </c>
      <c r="O24" s="45" t="n">
        <v>0</v>
      </c>
      <c r="P24" s="45" t="n">
        <v>0</v>
      </c>
      <c r="Q24" s="65" t="n">
        <v>0</v>
      </c>
      <c r="R24" s="45" t="n">
        <v>21</v>
      </c>
      <c r="S24" s="65" t="n">
        <v>0</v>
      </c>
      <c r="T24" s="45" t="n">
        <v>0</v>
      </c>
      <c r="U24" s="66" t="s">
        <v>63</v>
      </c>
    </row>
    <row r="25" customFormat="false" ht="15.95" hidden="false" customHeight="true" outlineLevel="0" collapsed="false">
      <c r="B25" s="61" t="s">
        <v>64</v>
      </c>
      <c r="C25" s="62" t="s">
        <v>65</v>
      </c>
      <c r="D25" s="67" t="s">
        <v>66</v>
      </c>
      <c r="E25" s="64" t="n">
        <f aca="false">G25+F25</f>
        <v>172</v>
      </c>
      <c r="F25" s="45" t="n">
        <v>53</v>
      </c>
      <c r="G25" s="64" t="n">
        <f aca="false">SUM(M25:T25)</f>
        <v>119</v>
      </c>
      <c r="H25" s="45" t="n">
        <f aca="false">G25-I25</f>
        <v>36</v>
      </c>
      <c r="I25" s="45" t="n">
        <v>83</v>
      </c>
      <c r="J25" s="45"/>
      <c r="K25" s="64" t="n">
        <v>0</v>
      </c>
      <c r="L25" s="64" t="n">
        <v>0</v>
      </c>
      <c r="M25" s="45" t="n">
        <v>14</v>
      </c>
      <c r="N25" s="45" t="n">
        <v>21</v>
      </c>
      <c r="O25" s="45" t="n">
        <v>14</v>
      </c>
      <c r="P25" s="45" t="n">
        <v>21</v>
      </c>
      <c r="Q25" s="65" t="n">
        <v>14</v>
      </c>
      <c r="R25" s="45" t="n">
        <v>21</v>
      </c>
      <c r="S25" s="65" t="n">
        <v>14</v>
      </c>
      <c r="T25" s="45" t="n">
        <v>0</v>
      </c>
      <c r="U25" s="66"/>
    </row>
    <row r="26" customFormat="false" ht="15.95" hidden="false" customHeight="true" outlineLevel="0" collapsed="false">
      <c r="B26" s="61" t="s">
        <v>67</v>
      </c>
      <c r="C26" s="62" t="s">
        <v>68</v>
      </c>
      <c r="D26" s="63" t="s">
        <v>66</v>
      </c>
      <c r="E26" s="64" t="n">
        <f aca="false">G26+F26</f>
        <v>166</v>
      </c>
      <c r="F26" s="45" t="n">
        <v>47</v>
      </c>
      <c r="G26" s="64" t="n">
        <f aca="false">SUM(M26:T26)</f>
        <v>119</v>
      </c>
      <c r="H26" s="45" t="n">
        <f aca="false">G26-I26</f>
        <v>36</v>
      </c>
      <c r="I26" s="45" t="n">
        <v>83</v>
      </c>
      <c r="J26" s="45"/>
      <c r="K26" s="64" t="n">
        <v>0</v>
      </c>
      <c r="L26" s="64" t="n">
        <v>0</v>
      </c>
      <c r="M26" s="45" t="n">
        <v>14</v>
      </c>
      <c r="N26" s="45" t="n">
        <v>21</v>
      </c>
      <c r="O26" s="45" t="n">
        <v>14</v>
      </c>
      <c r="P26" s="45" t="n">
        <v>21</v>
      </c>
      <c r="Q26" s="45" t="n">
        <v>14</v>
      </c>
      <c r="R26" s="45" t="n">
        <v>21</v>
      </c>
      <c r="S26" s="45" t="n">
        <v>14</v>
      </c>
      <c r="T26" s="45" t="n">
        <v>0</v>
      </c>
      <c r="U26" s="66" t="s">
        <v>63</v>
      </c>
    </row>
    <row r="27" customFormat="false" ht="29.45" hidden="false" customHeight="true" outlineLevel="0" collapsed="false">
      <c r="B27" s="57" t="s">
        <v>69</v>
      </c>
      <c r="C27" s="58" t="s">
        <v>70</v>
      </c>
      <c r="D27" s="59" t="s">
        <v>71</v>
      </c>
      <c r="E27" s="60" t="n">
        <f aca="false">SUM(E28:E30)</f>
        <v>193</v>
      </c>
      <c r="F27" s="60" t="n">
        <f aca="false">SUM(F28:F30)</f>
        <v>88</v>
      </c>
      <c r="G27" s="60" t="n">
        <f aca="false">SUM(G28:G30)</f>
        <v>105</v>
      </c>
      <c r="H27" s="60" t="n">
        <f aca="false">SUM(H28:H30)</f>
        <v>55</v>
      </c>
      <c r="I27" s="60" t="n">
        <f aca="false">SUM(I28:I30)</f>
        <v>50</v>
      </c>
      <c r="J27" s="60" t="n">
        <f aca="false">SUM(J28:J30)</f>
        <v>0</v>
      </c>
      <c r="K27" s="60" t="n">
        <f aca="false">SUM(K28:K30)</f>
        <v>0</v>
      </c>
      <c r="L27" s="60" t="n">
        <f aca="false">SUM(L28:L30)</f>
        <v>0</v>
      </c>
      <c r="M27" s="60" t="n">
        <f aca="false">SUM(M28:M30)</f>
        <v>28</v>
      </c>
      <c r="N27" s="60" t="n">
        <f aca="false">SUM(N28:N30)</f>
        <v>42</v>
      </c>
      <c r="O27" s="60" t="n">
        <f aca="false">SUM(O28:O30)</f>
        <v>14</v>
      </c>
      <c r="P27" s="60" t="n">
        <f aca="false">SUM(P28:P30)</f>
        <v>21</v>
      </c>
      <c r="Q27" s="60" t="n">
        <f aca="false">SUM(Q28:Q30)</f>
        <v>0</v>
      </c>
      <c r="R27" s="60" t="n">
        <f aca="false">SUM(R28:R30)</f>
        <v>0</v>
      </c>
      <c r="S27" s="60" t="n">
        <f aca="false">SUM(S28:S30)</f>
        <v>0</v>
      </c>
      <c r="T27" s="60" t="n">
        <f aca="false">SUM(T28:T30)</f>
        <v>0</v>
      </c>
      <c r="U27" s="60"/>
    </row>
    <row r="28" customFormat="false" ht="15.95" hidden="false" customHeight="true" outlineLevel="0" collapsed="false">
      <c r="B28" s="61" t="s">
        <v>72</v>
      </c>
      <c r="C28" s="62" t="s">
        <v>73</v>
      </c>
      <c r="D28" s="68" t="s">
        <v>74</v>
      </c>
      <c r="E28" s="64" t="n">
        <f aca="false">G28+F28</f>
        <v>135</v>
      </c>
      <c r="F28" s="45" t="n">
        <v>65</v>
      </c>
      <c r="G28" s="45" t="n">
        <f aca="false">SUM(M28:T28)</f>
        <v>70</v>
      </c>
      <c r="H28" s="45" t="n">
        <f aca="false">G28-I28</f>
        <v>40</v>
      </c>
      <c r="I28" s="45" t="n">
        <v>30</v>
      </c>
      <c r="J28" s="45"/>
      <c r="K28" s="64" t="n">
        <v>0</v>
      </c>
      <c r="L28" s="64" t="n">
        <v>0</v>
      </c>
      <c r="M28" s="65" t="n">
        <v>28</v>
      </c>
      <c r="N28" s="45" t="n">
        <v>42</v>
      </c>
      <c r="O28" s="45" t="n">
        <v>0</v>
      </c>
      <c r="P28" s="45" t="n">
        <v>0</v>
      </c>
      <c r="Q28" s="45" t="n">
        <v>0</v>
      </c>
      <c r="R28" s="45" t="n">
        <v>0</v>
      </c>
      <c r="S28" s="45" t="n">
        <v>0</v>
      </c>
      <c r="T28" s="45" t="n">
        <v>0</v>
      </c>
      <c r="U28" s="66" t="s">
        <v>75</v>
      </c>
    </row>
    <row r="29" customFormat="false" ht="15" hidden="false" customHeight="true" outlineLevel="0" collapsed="false">
      <c r="B29" s="61" t="s">
        <v>76</v>
      </c>
      <c r="C29" s="62" t="s">
        <v>77</v>
      </c>
      <c r="D29" s="68" t="s">
        <v>78</v>
      </c>
      <c r="E29" s="64" t="n">
        <f aca="false">G29+F29</f>
        <v>22</v>
      </c>
      <c r="F29" s="45" t="n">
        <v>8</v>
      </c>
      <c r="G29" s="45" t="n">
        <f aca="false">SUM(M29:T29)</f>
        <v>14</v>
      </c>
      <c r="H29" s="45" t="n">
        <f aca="false">G29-I29</f>
        <v>4</v>
      </c>
      <c r="I29" s="45" t="n">
        <v>10</v>
      </c>
      <c r="J29" s="45"/>
      <c r="K29" s="64" t="n">
        <v>0</v>
      </c>
      <c r="L29" s="64" t="n">
        <v>0</v>
      </c>
      <c r="M29" s="45" t="n">
        <v>0</v>
      </c>
      <c r="N29" s="65" t="n">
        <v>0</v>
      </c>
      <c r="O29" s="45" t="n">
        <v>14</v>
      </c>
      <c r="P29" s="45" t="n">
        <v>0</v>
      </c>
      <c r="Q29" s="45" t="n">
        <v>0</v>
      </c>
      <c r="R29" s="45" t="n">
        <v>0</v>
      </c>
      <c r="S29" s="45" t="n">
        <v>0</v>
      </c>
      <c r="T29" s="45" t="n">
        <v>0</v>
      </c>
      <c r="U29" s="66" t="s">
        <v>79</v>
      </c>
    </row>
    <row r="30" customFormat="false" ht="15.95" hidden="false" customHeight="true" outlineLevel="0" collapsed="false">
      <c r="B30" s="61" t="s">
        <v>80</v>
      </c>
      <c r="C30" s="62" t="s">
        <v>81</v>
      </c>
      <c r="D30" s="68" t="s">
        <v>82</v>
      </c>
      <c r="E30" s="64" t="n">
        <f aca="false">G30+F30</f>
        <v>36</v>
      </c>
      <c r="F30" s="45" t="n">
        <v>15</v>
      </c>
      <c r="G30" s="45" t="n">
        <f aca="false">SUM(M30:T30)</f>
        <v>21</v>
      </c>
      <c r="H30" s="45" t="n">
        <f aca="false">G30-I30</f>
        <v>11</v>
      </c>
      <c r="I30" s="32" t="n">
        <v>10</v>
      </c>
      <c r="J30" s="66"/>
      <c r="K30" s="47" t="n">
        <v>0</v>
      </c>
      <c r="L30" s="47" t="n">
        <v>0</v>
      </c>
      <c r="M30" s="45" t="n">
        <v>0</v>
      </c>
      <c r="N30" s="45" t="n">
        <v>0</v>
      </c>
      <c r="O30" s="45" t="n">
        <v>0</v>
      </c>
      <c r="P30" s="45" t="n">
        <v>21</v>
      </c>
      <c r="Q30" s="45" t="n">
        <v>0</v>
      </c>
      <c r="R30" s="45" t="n">
        <v>0</v>
      </c>
      <c r="S30" s="45" t="n">
        <v>0</v>
      </c>
      <c r="T30" s="45" t="n">
        <v>0</v>
      </c>
      <c r="U30" s="66" t="s">
        <v>75</v>
      </c>
    </row>
    <row r="31" customFormat="false" ht="15.95" hidden="false" customHeight="true" outlineLevel="0" collapsed="false">
      <c r="B31" s="57" t="s">
        <v>83</v>
      </c>
      <c r="C31" s="69" t="s">
        <v>84</v>
      </c>
      <c r="D31" s="59" t="s">
        <v>85</v>
      </c>
      <c r="E31" s="60" t="n">
        <f aca="false">E32+E46</f>
        <v>3179</v>
      </c>
      <c r="F31" s="60" t="n">
        <f aca="false">F32+F46</f>
        <v>812</v>
      </c>
      <c r="G31" s="60" t="n">
        <f aca="false">G32+G46</f>
        <v>2377</v>
      </c>
      <c r="H31" s="60" t="n">
        <f aca="false">H32+H46</f>
        <v>892</v>
      </c>
      <c r="I31" s="60" t="n">
        <f aca="false">I32+I46</f>
        <v>1379</v>
      </c>
      <c r="J31" s="60" t="n">
        <f aca="false">J32+J46</f>
        <v>70</v>
      </c>
      <c r="K31" s="60" t="n">
        <v>0</v>
      </c>
      <c r="L31" s="60" t="n">
        <v>0</v>
      </c>
      <c r="M31" s="60" t="n">
        <f aca="false">M32+M46</f>
        <v>240</v>
      </c>
      <c r="N31" s="60" t="n">
        <f aca="false">N32+N46</f>
        <v>303</v>
      </c>
      <c r="O31" s="60" t="n">
        <f aca="false">O32+O46</f>
        <v>182</v>
      </c>
      <c r="P31" s="60" t="n">
        <f aca="false">P32+P46</f>
        <v>417</v>
      </c>
      <c r="Q31" s="60" t="n">
        <f aca="false">Q32+Q46</f>
        <v>226</v>
      </c>
      <c r="R31" s="60" t="n">
        <f aca="false">R32+R46</f>
        <v>309</v>
      </c>
      <c r="S31" s="60" t="n">
        <f aca="false">S32+S46</f>
        <v>232</v>
      </c>
      <c r="T31" s="60" t="n">
        <f aca="false">T32+T46</f>
        <v>468</v>
      </c>
      <c r="U31" s="60"/>
    </row>
    <row r="32" customFormat="false" ht="23.25" hidden="false" customHeight="true" outlineLevel="0" collapsed="false">
      <c r="B32" s="57" t="s">
        <v>86</v>
      </c>
      <c r="C32" s="58" t="s">
        <v>87</v>
      </c>
      <c r="D32" s="59" t="s">
        <v>88</v>
      </c>
      <c r="E32" s="60" t="n">
        <f aca="false">SUM(E33:E45)</f>
        <v>890</v>
      </c>
      <c r="F32" s="60" t="n">
        <f aca="false">SUM(F33:F45)</f>
        <v>414</v>
      </c>
      <c r="G32" s="60" t="n">
        <f aca="false">SUM(G33:G45)</f>
        <v>476</v>
      </c>
      <c r="H32" s="60" t="n">
        <f aca="false">SUM(H33:H45)</f>
        <v>265</v>
      </c>
      <c r="I32" s="60" t="n">
        <f aca="false">SUM(I33:I45)</f>
        <v>211</v>
      </c>
      <c r="J32" s="60" t="n">
        <f aca="false">SUM(J33:J45)</f>
        <v>0</v>
      </c>
      <c r="K32" s="60" t="n">
        <f aca="false">SUM(K33:K45)</f>
        <v>0</v>
      </c>
      <c r="L32" s="60" t="n">
        <f aca="false">SUM(L33:L45)</f>
        <v>0</v>
      </c>
      <c r="M32" s="60" t="n">
        <f aca="false">SUM(M33:M45)</f>
        <v>140</v>
      </c>
      <c r="N32" s="60" t="n">
        <f aca="false">SUM(N33:N45)</f>
        <v>42</v>
      </c>
      <c r="O32" s="60" t="n">
        <f aca="false">SUM(O33:O45)</f>
        <v>42</v>
      </c>
      <c r="P32" s="60" t="n">
        <f aca="false">SUM(P33:P45)</f>
        <v>84</v>
      </c>
      <c r="Q32" s="60" t="n">
        <f aca="false">SUM(Q33:Q45)</f>
        <v>0</v>
      </c>
      <c r="R32" s="60" t="n">
        <f aca="false">SUM(R33:R45)</f>
        <v>84</v>
      </c>
      <c r="S32" s="60" t="n">
        <f aca="false">SUM(S33:S45)</f>
        <v>84</v>
      </c>
      <c r="T32" s="60" t="n">
        <f aca="false">SUM(T33:T45)</f>
        <v>0</v>
      </c>
      <c r="U32" s="60"/>
    </row>
    <row r="33" customFormat="false" ht="15.95" hidden="false" customHeight="true" outlineLevel="0" collapsed="false">
      <c r="B33" s="61" t="s">
        <v>89</v>
      </c>
      <c r="C33" s="62" t="s">
        <v>90</v>
      </c>
      <c r="D33" s="63" t="s">
        <v>91</v>
      </c>
      <c r="E33" s="70" t="n">
        <f aca="false">G33+F33</f>
        <v>48</v>
      </c>
      <c r="F33" s="71" t="n">
        <v>20</v>
      </c>
      <c r="G33" s="45" t="n">
        <v>28</v>
      </c>
      <c r="H33" s="45" t="n">
        <f aca="false">G33-I33</f>
        <v>18</v>
      </c>
      <c r="I33" s="45" t="n">
        <v>10</v>
      </c>
      <c r="J33" s="45"/>
      <c r="K33" s="64" t="n">
        <v>0</v>
      </c>
      <c r="L33" s="64" t="n">
        <v>0</v>
      </c>
      <c r="M33" s="45" t="n">
        <v>28</v>
      </c>
      <c r="N33" s="45" t="n">
        <v>0</v>
      </c>
      <c r="O33" s="45" t="n">
        <v>0</v>
      </c>
      <c r="P33" s="45" t="n">
        <v>0</v>
      </c>
      <c r="Q33" s="45" t="n">
        <v>0</v>
      </c>
      <c r="R33" s="45" t="n">
        <v>0</v>
      </c>
      <c r="S33" s="45" t="n">
        <v>0</v>
      </c>
      <c r="T33" s="45" t="n">
        <v>0</v>
      </c>
      <c r="U33" s="66" t="s">
        <v>79</v>
      </c>
    </row>
    <row r="34" customFormat="false" ht="15.95" hidden="false" customHeight="true" outlineLevel="0" collapsed="false">
      <c r="B34" s="61" t="s">
        <v>92</v>
      </c>
      <c r="C34" s="62" t="s">
        <v>93</v>
      </c>
      <c r="D34" s="63" t="s">
        <v>91</v>
      </c>
      <c r="E34" s="70" t="n">
        <f aca="false">G34+F34</f>
        <v>36</v>
      </c>
      <c r="F34" s="71" t="n">
        <v>8</v>
      </c>
      <c r="G34" s="45" t="n">
        <f aca="false">SUM(M34:T34)</f>
        <v>28</v>
      </c>
      <c r="H34" s="45" t="n">
        <f aca="false">G34-I34</f>
        <v>18</v>
      </c>
      <c r="I34" s="45" t="n">
        <v>10</v>
      </c>
      <c r="J34" s="45"/>
      <c r="K34" s="64" t="n">
        <v>0</v>
      </c>
      <c r="L34" s="64" t="n">
        <v>0</v>
      </c>
      <c r="M34" s="45" t="n">
        <v>28</v>
      </c>
      <c r="N34" s="45" t="n">
        <v>0</v>
      </c>
      <c r="O34" s="45" t="n">
        <v>0</v>
      </c>
      <c r="P34" s="45" t="n">
        <v>0</v>
      </c>
      <c r="Q34" s="45" t="n">
        <v>0</v>
      </c>
      <c r="R34" s="45" t="n">
        <v>0</v>
      </c>
      <c r="S34" s="45" t="n">
        <v>0</v>
      </c>
      <c r="T34" s="45" t="n">
        <v>0</v>
      </c>
      <c r="U34" s="72" t="s">
        <v>94</v>
      </c>
    </row>
    <row r="35" customFormat="false" ht="15.95" hidden="false" customHeight="true" outlineLevel="0" collapsed="false">
      <c r="B35" s="61" t="s">
        <v>95</v>
      </c>
      <c r="C35" s="62" t="s">
        <v>96</v>
      </c>
      <c r="D35" s="63" t="s">
        <v>91</v>
      </c>
      <c r="E35" s="70" t="n">
        <f aca="false">G35+F35</f>
        <v>52</v>
      </c>
      <c r="F35" s="71" t="n">
        <v>24</v>
      </c>
      <c r="G35" s="45" t="n">
        <v>28</v>
      </c>
      <c r="H35" s="45" t="n">
        <f aca="false">G35-I35</f>
        <v>18</v>
      </c>
      <c r="I35" s="45" t="n">
        <v>10</v>
      </c>
      <c r="J35" s="45"/>
      <c r="K35" s="64" t="n">
        <v>0</v>
      </c>
      <c r="L35" s="64" t="n">
        <v>0</v>
      </c>
      <c r="M35" s="45" t="n">
        <v>28</v>
      </c>
      <c r="N35" s="45" t="n">
        <v>0</v>
      </c>
      <c r="O35" s="45" t="n">
        <v>0</v>
      </c>
      <c r="P35" s="45" t="n">
        <v>0</v>
      </c>
      <c r="Q35" s="45" t="n">
        <v>0</v>
      </c>
      <c r="R35" s="45" t="n">
        <v>0</v>
      </c>
      <c r="S35" s="45" t="n">
        <v>0</v>
      </c>
      <c r="T35" s="45" t="n">
        <v>0</v>
      </c>
      <c r="U35" s="66" t="s">
        <v>79</v>
      </c>
    </row>
    <row r="36" customFormat="false" ht="18.6" hidden="false" customHeight="true" outlineLevel="0" collapsed="false">
      <c r="B36" s="61" t="s">
        <v>97</v>
      </c>
      <c r="C36" s="62" t="s">
        <v>98</v>
      </c>
      <c r="D36" s="73" t="s">
        <v>99</v>
      </c>
      <c r="E36" s="70" t="n">
        <f aca="false">G36+F36</f>
        <v>188</v>
      </c>
      <c r="F36" s="71" t="n">
        <v>90</v>
      </c>
      <c r="G36" s="45" t="n">
        <f aca="false">SUM(M36:T36)</f>
        <v>98</v>
      </c>
      <c r="H36" s="45" t="n">
        <f aca="false">G36-I36</f>
        <v>38</v>
      </c>
      <c r="I36" s="45" t="n">
        <v>60</v>
      </c>
      <c r="J36" s="45"/>
      <c r="K36" s="64" t="n">
        <v>0</v>
      </c>
      <c r="L36" s="64" t="n">
        <v>0</v>
      </c>
      <c r="M36" s="45" t="n">
        <v>56</v>
      </c>
      <c r="N36" s="65" t="n">
        <v>42</v>
      </c>
      <c r="O36" s="45" t="n">
        <v>0</v>
      </c>
      <c r="P36" s="45" t="n">
        <v>0</v>
      </c>
      <c r="Q36" s="45" t="n">
        <v>0</v>
      </c>
      <c r="R36" s="45" t="n">
        <v>0</v>
      </c>
      <c r="S36" s="45" t="n">
        <v>0</v>
      </c>
      <c r="T36" s="45" t="n">
        <v>0</v>
      </c>
      <c r="U36" s="74" t="s">
        <v>100</v>
      </c>
    </row>
    <row r="37" customFormat="false" ht="16.5" hidden="false" customHeight="true" outlineLevel="0" collapsed="false">
      <c r="B37" s="61" t="s">
        <v>101</v>
      </c>
      <c r="C37" s="62" t="s">
        <v>102</v>
      </c>
      <c r="D37" s="63" t="s">
        <v>82</v>
      </c>
      <c r="E37" s="70" t="n">
        <f aca="false">G37+F37</f>
        <v>59</v>
      </c>
      <c r="F37" s="71" t="n">
        <v>17</v>
      </c>
      <c r="G37" s="45" t="n">
        <f aca="false">SUM(M37:T37)</f>
        <v>42</v>
      </c>
      <c r="H37" s="45" t="n">
        <f aca="false">G37-I37</f>
        <v>32</v>
      </c>
      <c r="I37" s="45" t="n">
        <v>10</v>
      </c>
      <c r="J37" s="45"/>
      <c r="K37" s="64" t="n">
        <v>0</v>
      </c>
      <c r="L37" s="64" t="n">
        <v>0</v>
      </c>
      <c r="M37" s="45" t="n">
        <v>0</v>
      </c>
      <c r="N37" s="45" t="n">
        <v>0</v>
      </c>
      <c r="O37" s="45" t="n">
        <v>0</v>
      </c>
      <c r="P37" s="45" t="n">
        <v>42</v>
      </c>
      <c r="Q37" s="45" t="n">
        <v>0</v>
      </c>
      <c r="R37" s="45" t="n">
        <v>0</v>
      </c>
      <c r="S37" s="45" t="n">
        <v>0</v>
      </c>
      <c r="T37" s="45" t="n">
        <v>0</v>
      </c>
      <c r="U37" s="66" t="s">
        <v>103</v>
      </c>
    </row>
    <row r="38" customFormat="false" ht="15.95" hidden="false" customHeight="true" outlineLevel="0" collapsed="false">
      <c r="B38" s="61" t="s">
        <v>104</v>
      </c>
      <c r="C38" s="62" t="s">
        <v>105</v>
      </c>
      <c r="D38" s="63" t="s">
        <v>66</v>
      </c>
      <c r="E38" s="70" t="n">
        <f aca="false">G38+F38</f>
        <v>66</v>
      </c>
      <c r="F38" s="71" t="n">
        <v>38</v>
      </c>
      <c r="G38" s="45" t="n">
        <f aca="false">SUM(M38:T38)</f>
        <v>28</v>
      </c>
      <c r="H38" s="45" t="n">
        <f aca="false">G38-I38</f>
        <v>13</v>
      </c>
      <c r="I38" s="45" t="n">
        <v>15</v>
      </c>
      <c r="J38" s="45"/>
      <c r="K38" s="64" t="n">
        <v>0</v>
      </c>
      <c r="L38" s="64" t="n">
        <v>0</v>
      </c>
      <c r="M38" s="45" t="n">
        <v>0</v>
      </c>
      <c r="N38" s="45" t="n">
        <v>0</v>
      </c>
      <c r="O38" s="45" t="n">
        <v>0</v>
      </c>
      <c r="P38" s="45" t="n">
        <v>0</v>
      </c>
      <c r="Q38" s="65" t="n">
        <v>0</v>
      </c>
      <c r="R38" s="45" t="n">
        <v>0</v>
      </c>
      <c r="S38" s="65" t="n">
        <v>28</v>
      </c>
      <c r="T38" s="45" t="n">
        <v>0</v>
      </c>
      <c r="U38" s="66" t="s">
        <v>106</v>
      </c>
    </row>
    <row r="39" customFormat="false" ht="15.95" hidden="false" customHeight="true" outlineLevel="0" collapsed="false">
      <c r="B39" s="61" t="s">
        <v>107</v>
      </c>
      <c r="C39" s="62" t="s">
        <v>108</v>
      </c>
      <c r="D39" s="63" t="s">
        <v>62</v>
      </c>
      <c r="E39" s="70" t="n">
        <f aca="false">G39+F39</f>
        <v>38</v>
      </c>
      <c r="F39" s="71" t="n">
        <v>17</v>
      </c>
      <c r="G39" s="45" t="n">
        <f aca="false">SUM(M39:T39)</f>
        <v>21</v>
      </c>
      <c r="H39" s="45" t="n">
        <f aca="false">G39-I39</f>
        <v>11</v>
      </c>
      <c r="I39" s="45" t="n">
        <v>10</v>
      </c>
      <c r="J39" s="45"/>
      <c r="K39" s="64" t="n">
        <v>0</v>
      </c>
      <c r="L39" s="64" t="n">
        <v>0</v>
      </c>
      <c r="M39" s="45" t="n">
        <v>0</v>
      </c>
      <c r="N39" s="45" t="n">
        <v>0</v>
      </c>
      <c r="O39" s="45" t="n">
        <v>0</v>
      </c>
      <c r="P39" s="45" t="n">
        <v>0</v>
      </c>
      <c r="Q39" s="45" t="n">
        <v>0</v>
      </c>
      <c r="R39" s="45" t="n">
        <v>21</v>
      </c>
      <c r="S39" s="45" t="n">
        <v>0</v>
      </c>
      <c r="T39" s="45" t="n">
        <v>0</v>
      </c>
      <c r="U39" s="66" t="s">
        <v>106</v>
      </c>
    </row>
    <row r="40" customFormat="false" ht="15.95" hidden="false" customHeight="true" outlineLevel="0" collapsed="false">
      <c r="B40" s="61" t="s">
        <v>109</v>
      </c>
      <c r="C40" s="75" t="s">
        <v>110</v>
      </c>
      <c r="D40" s="63" t="s">
        <v>111</v>
      </c>
      <c r="E40" s="70" t="n">
        <f aca="false">G40+F40</f>
        <v>105</v>
      </c>
      <c r="F40" s="71" t="n">
        <v>63</v>
      </c>
      <c r="G40" s="45" t="n">
        <f aca="false">SUM(M40:T40)</f>
        <v>42</v>
      </c>
      <c r="H40" s="45" t="n">
        <f aca="false">G40-I40</f>
        <v>22</v>
      </c>
      <c r="I40" s="45" t="n">
        <v>20</v>
      </c>
      <c r="J40" s="45"/>
      <c r="K40" s="64" t="n">
        <v>0</v>
      </c>
      <c r="L40" s="64" t="n">
        <v>0</v>
      </c>
      <c r="M40" s="45" t="n">
        <v>0</v>
      </c>
      <c r="N40" s="45" t="n">
        <v>0</v>
      </c>
      <c r="O40" s="45" t="n">
        <v>42</v>
      </c>
      <c r="P40" s="45" t="n">
        <v>0</v>
      </c>
      <c r="Q40" s="45" t="n">
        <v>0</v>
      </c>
      <c r="R40" s="45" t="n">
        <v>0</v>
      </c>
      <c r="S40" s="45" t="n">
        <v>0</v>
      </c>
      <c r="T40" s="45" t="n">
        <v>0</v>
      </c>
      <c r="U40" s="66" t="s">
        <v>112</v>
      </c>
    </row>
    <row r="41" customFormat="false" ht="33" hidden="false" customHeight="true" outlineLevel="0" collapsed="false">
      <c r="B41" s="61" t="s">
        <v>113</v>
      </c>
      <c r="C41" s="62" t="s">
        <v>114</v>
      </c>
      <c r="D41" s="63" t="s">
        <v>66</v>
      </c>
      <c r="E41" s="70" t="n">
        <f aca="false">G41+F41</f>
        <v>38</v>
      </c>
      <c r="F41" s="71" t="n">
        <v>10</v>
      </c>
      <c r="G41" s="45" t="n">
        <f aca="false">SUM(M41:T41)</f>
        <v>28</v>
      </c>
      <c r="H41" s="45" t="n">
        <f aca="false">G41-I41</f>
        <v>20</v>
      </c>
      <c r="I41" s="45" t="n">
        <v>8</v>
      </c>
      <c r="J41" s="45"/>
      <c r="K41" s="64" t="n">
        <v>0</v>
      </c>
      <c r="L41" s="64" t="n">
        <v>0</v>
      </c>
      <c r="M41" s="45" t="n">
        <v>0</v>
      </c>
      <c r="N41" s="45" t="n">
        <v>0</v>
      </c>
      <c r="O41" s="45" t="n">
        <v>0</v>
      </c>
      <c r="P41" s="45" t="n">
        <v>0</v>
      </c>
      <c r="Q41" s="45" t="n">
        <v>0</v>
      </c>
      <c r="R41" s="45" t="n">
        <v>0</v>
      </c>
      <c r="S41" s="45" t="n">
        <v>28</v>
      </c>
      <c r="T41" s="45" t="n">
        <v>0</v>
      </c>
      <c r="U41" s="66" t="s">
        <v>115</v>
      </c>
    </row>
    <row r="42" customFormat="false" ht="15.95" hidden="false" customHeight="true" outlineLevel="0" collapsed="false">
      <c r="B42" s="61" t="s">
        <v>116</v>
      </c>
      <c r="C42" s="75" t="s">
        <v>117</v>
      </c>
      <c r="D42" s="63" t="s">
        <v>82</v>
      </c>
      <c r="E42" s="70" t="n">
        <f aca="false">G42+F42</f>
        <v>55</v>
      </c>
      <c r="F42" s="71" t="n">
        <v>13</v>
      </c>
      <c r="G42" s="45" t="n">
        <f aca="false">SUM(M42:T42)</f>
        <v>42</v>
      </c>
      <c r="H42" s="45" t="n">
        <f aca="false">G42-I42</f>
        <v>32</v>
      </c>
      <c r="I42" s="45" t="n">
        <v>10</v>
      </c>
      <c r="J42" s="45"/>
      <c r="K42" s="64" t="n">
        <v>0</v>
      </c>
      <c r="L42" s="64" t="n">
        <v>0</v>
      </c>
      <c r="M42" s="45" t="n">
        <v>0</v>
      </c>
      <c r="N42" s="45" t="n">
        <v>0</v>
      </c>
      <c r="O42" s="45" t="n">
        <v>0</v>
      </c>
      <c r="P42" s="45" t="n">
        <v>42</v>
      </c>
      <c r="Q42" s="45" t="n">
        <v>0</v>
      </c>
      <c r="R42" s="45" t="n">
        <v>0</v>
      </c>
      <c r="S42" s="45" t="n">
        <v>0</v>
      </c>
      <c r="T42" s="45" t="n">
        <v>0</v>
      </c>
      <c r="U42" s="66" t="s">
        <v>63</v>
      </c>
    </row>
    <row r="43" customFormat="false" ht="15.6" hidden="false" customHeight="true" outlineLevel="0" collapsed="false">
      <c r="B43" s="61" t="s">
        <v>118</v>
      </c>
      <c r="C43" s="75" t="s">
        <v>119</v>
      </c>
      <c r="D43" s="63" t="s">
        <v>62</v>
      </c>
      <c r="E43" s="70" t="n">
        <f aca="false">G43+F43</f>
        <v>95</v>
      </c>
      <c r="F43" s="71" t="n">
        <v>53</v>
      </c>
      <c r="G43" s="45" t="n">
        <f aca="false">SUM(M43:T43)</f>
        <v>42</v>
      </c>
      <c r="H43" s="45" t="n">
        <f aca="false">G43-I43</f>
        <v>14</v>
      </c>
      <c r="I43" s="45" t="n">
        <v>28</v>
      </c>
      <c r="J43" s="45"/>
      <c r="K43" s="64" t="n">
        <v>0</v>
      </c>
      <c r="L43" s="64" t="n">
        <v>0</v>
      </c>
      <c r="M43" s="45" t="n">
        <v>0</v>
      </c>
      <c r="N43" s="45" t="n">
        <v>0</v>
      </c>
      <c r="O43" s="76" t="n">
        <v>0</v>
      </c>
      <c r="P43" s="45" t="n">
        <v>0</v>
      </c>
      <c r="Q43" s="45" t="n">
        <v>0</v>
      </c>
      <c r="R43" s="45" t="n">
        <v>42</v>
      </c>
      <c r="S43" s="45" t="n">
        <v>0</v>
      </c>
      <c r="T43" s="45" t="n">
        <v>0</v>
      </c>
      <c r="U43" s="66"/>
    </row>
    <row r="44" s="77" customFormat="true" ht="15.95" hidden="false" customHeight="true" outlineLevel="0" collapsed="false">
      <c r="B44" s="61" t="s">
        <v>120</v>
      </c>
      <c r="C44" s="75" t="s">
        <v>121</v>
      </c>
      <c r="D44" s="63" t="s">
        <v>62</v>
      </c>
      <c r="E44" s="70" t="n">
        <f aca="false">G44+F44</f>
        <v>38</v>
      </c>
      <c r="F44" s="78" t="n">
        <v>17</v>
      </c>
      <c r="G44" s="45" t="n">
        <f aca="false">SUM(M44:T44)</f>
        <v>21</v>
      </c>
      <c r="H44" s="45" t="n">
        <f aca="false">G44-I44</f>
        <v>11</v>
      </c>
      <c r="I44" s="79" t="n">
        <v>10</v>
      </c>
      <c r="J44" s="80"/>
      <c r="K44" s="64" t="n">
        <v>0</v>
      </c>
      <c r="L44" s="64" t="n">
        <v>0</v>
      </c>
      <c r="M44" s="45" t="n">
        <v>0</v>
      </c>
      <c r="N44" s="45" t="n">
        <v>0</v>
      </c>
      <c r="O44" s="45" t="n">
        <v>0</v>
      </c>
      <c r="P44" s="45" t="n">
        <v>0</v>
      </c>
      <c r="Q44" s="45" t="n">
        <v>0</v>
      </c>
      <c r="R44" s="81" t="n">
        <v>21</v>
      </c>
      <c r="S44" s="45" t="n">
        <v>0</v>
      </c>
      <c r="T44" s="81" t="n">
        <v>0</v>
      </c>
      <c r="U44" s="82" t="s">
        <v>122</v>
      </c>
    </row>
    <row r="45" s="77" customFormat="true" ht="15.95" hidden="false" customHeight="true" outlineLevel="0" collapsed="false">
      <c r="B45" s="61" t="s">
        <v>123</v>
      </c>
      <c r="C45" s="83" t="s">
        <v>124</v>
      </c>
      <c r="D45" s="63" t="s">
        <v>66</v>
      </c>
      <c r="E45" s="70" t="n">
        <f aca="false">G45+F45</f>
        <v>72</v>
      </c>
      <c r="F45" s="78" t="n">
        <v>44</v>
      </c>
      <c r="G45" s="45" t="n">
        <f aca="false">SUM(M45:T45)</f>
        <v>28</v>
      </c>
      <c r="H45" s="45" t="n">
        <f aca="false">G45-I45</f>
        <v>18</v>
      </c>
      <c r="I45" s="79" t="n">
        <v>10</v>
      </c>
      <c r="J45" s="80"/>
      <c r="K45" s="64" t="n">
        <v>0</v>
      </c>
      <c r="L45" s="64" t="n">
        <v>0</v>
      </c>
      <c r="M45" s="45" t="n">
        <v>0</v>
      </c>
      <c r="N45" s="45" t="n">
        <v>0</v>
      </c>
      <c r="O45" s="45" t="n">
        <v>0</v>
      </c>
      <c r="P45" s="45" t="n">
        <v>0</v>
      </c>
      <c r="Q45" s="65" t="n">
        <v>0</v>
      </c>
      <c r="R45" s="81" t="n">
        <v>0</v>
      </c>
      <c r="S45" s="65" t="n">
        <v>28</v>
      </c>
      <c r="T45" s="81" t="n">
        <v>0</v>
      </c>
      <c r="U45" s="82"/>
      <c r="X45" s="77" t="n">
        <f aca="false">19*4</f>
        <v>76</v>
      </c>
    </row>
    <row r="46" s="77" customFormat="true" ht="15.95" hidden="false" customHeight="true" outlineLevel="0" collapsed="false">
      <c r="B46" s="57" t="s">
        <v>125</v>
      </c>
      <c r="C46" s="84" t="s">
        <v>126</v>
      </c>
      <c r="D46" s="60" t="s">
        <v>127</v>
      </c>
      <c r="E46" s="60" t="n">
        <f aca="false">E47+E54+E60+E69+E77</f>
        <v>2289</v>
      </c>
      <c r="F46" s="60" t="n">
        <f aca="false">F47+F54+F60+F69+F77</f>
        <v>398</v>
      </c>
      <c r="G46" s="60" t="n">
        <f aca="false">G47+G54+G60+G69+G77</f>
        <v>1901</v>
      </c>
      <c r="H46" s="60" t="n">
        <f aca="false">H47+H54+H60+H69+H77</f>
        <v>627</v>
      </c>
      <c r="I46" s="60" t="n">
        <f aca="false">I47+I54+I60+I69+I77</f>
        <v>1168</v>
      </c>
      <c r="J46" s="60" t="n">
        <f aca="false">J47+J54+J60+J69+J77</f>
        <v>70</v>
      </c>
      <c r="K46" s="60" t="n">
        <f aca="false">K47+K54+K60+K69+K77</f>
        <v>0</v>
      </c>
      <c r="L46" s="60" t="n">
        <f aca="false">L47+L54+L60+L69+L77</f>
        <v>0</v>
      </c>
      <c r="M46" s="60" t="n">
        <f aca="false">M47+M54+M60+M69+M77</f>
        <v>100</v>
      </c>
      <c r="N46" s="60" t="n">
        <f aca="false">N47+N54+N60+N69+N77</f>
        <v>261</v>
      </c>
      <c r="O46" s="60" t="n">
        <f aca="false">O47+O54+O60+O69+O77</f>
        <v>140</v>
      </c>
      <c r="P46" s="60" t="n">
        <f aca="false">P47+P54+P60+P69+P77</f>
        <v>333</v>
      </c>
      <c r="Q46" s="60" t="n">
        <f aca="false">Q47+Q54+Q60+Q69+Q77</f>
        <v>226</v>
      </c>
      <c r="R46" s="60" t="n">
        <f aca="false">R47+R54+R60+R69+R77</f>
        <v>225</v>
      </c>
      <c r="S46" s="60" t="n">
        <f aca="false">S47+S54+S60+S69+S77</f>
        <v>148</v>
      </c>
      <c r="T46" s="60" t="n">
        <f aca="false">T47+T54+T60+T69+T77</f>
        <v>468</v>
      </c>
      <c r="U46" s="60"/>
    </row>
    <row r="47" s="77" customFormat="true" ht="18.75" hidden="false" customHeight="true" outlineLevel="0" collapsed="false">
      <c r="B47" s="85" t="s">
        <v>128</v>
      </c>
      <c r="C47" s="86" t="s">
        <v>129</v>
      </c>
      <c r="D47" s="85" t="s">
        <v>130</v>
      </c>
      <c r="E47" s="87" t="n">
        <f aca="false">E48+E49+E50+E51+E53</f>
        <v>429</v>
      </c>
      <c r="F47" s="87" t="n">
        <f aca="false">F48+F49+F50+F51+F53</f>
        <v>70</v>
      </c>
      <c r="G47" s="87" t="n">
        <f aca="false">G48+G49+G50+G51+G53</f>
        <v>359</v>
      </c>
      <c r="H47" s="87" t="n">
        <f aca="false">H48+H49+H50+H51+H53</f>
        <v>105</v>
      </c>
      <c r="I47" s="87" t="n">
        <f aca="false">I48+I49+I50+I51+I53</f>
        <v>224</v>
      </c>
      <c r="J47" s="87" t="n">
        <f aca="false">J48+J49+J50+J51+J53</f>
        <v>30</v>
      </c>
      <c r="K47" s="87" t="n">
        <f aca="false">K48+K49+K50+K51+K53</f>
        <v>0</v>
      </c>
      <c r="L47" s="87" t="n">
        <f aca="false">L48+L49+L50+L51+L53</f>
        <v>0</v>
      </c>
      <c r="M47" s="87" t="n">
        <f aca="false">M48+M49+M50+M51+M53</f>
        <v>0</v>
      </c>
      <c r="N47" s="87" t="n">
        <f aca="false">N48+N49+N50+N51+N53</f>
        <v>0</v>
      </c>
      <c r="O47" s="87" t="n">
        <f aca="false">O48+O49+O50+O51+O53</f>
        <v>32</v>
      </c>
      <c r="P47" s="87" t="n">
        <f aca="false">P48+P49+P50+P51+P53</f>
        <v>135</v>
      </c>
      <c r="Q47" s="87" t="n">
        <f aca="false">Q48+Q49+Q50+Q51+Q53</f>
        <v>42</v>
      </c>
      <c r="R47" s="87" t="n">
        <f aca="false">R48+R49+R50+R51+R53</f>
        <v>42</v>
      </c>
      <c r="S47" s="87" t="n">
        <f aca="false">S48+S49+S50+S51+S53</f>
        <v>0</v>
      </c>
      <c r="T47" s="87" t="n">
        <f aca="false">T48+T49+T50+T51+T53</f>
        <v>108</v>
      </c>
      <c r="U47" s="87" t="e">
        <f aca="false">U48+U49+U50+U51+U53</f>
        <v>#VALUE!</v>
      </c>
    </row>
    <row r="48" s="77" customFormat="true" ht="15.95" hidden="false" customHeight="true" outlineLevel="0" collapsed="false">
      <c r="B48" s="88" t="s">
        <v>131</v>
      </c>
      <c r="C48" s="89" t="s">
        <v>132</v>
      </c>
      <c r="D48" s="90" t="s">
        <v>133</v>
      </c>
      <c r="E48" s="91" t="n">
        <f aca="false">G48+F48</f>
        <v>149</v>
      </c>
      <c r="F48" s="91" t="n">
        <v>54</v>
      </c>
      <c r="G48" s="91" t="n">
        <f aca="false">SUM(K48:T48)</f>
        <v>95</v>
      </c>
      <c r="H48" s="91" t="n">
        <f aca="false">G48-I48-J48</f>
        <v>45</v>
      </c>
      <c r="I48" s="91" t="n">
        <v>20</v>
      </c>
      <c r="J48" s="91" t="n">
        <v>30</v>
      </c>
      <c r="K48" s="91" t="n">
        <v>0</v>
      </c>
      <c r="L48" s="91" t="n">
        <v>0</v>
      </c>
      <c r="M48" s="91" t="n">
        <f aca="false">SUM(M49:M50)</f>
        <v>0</v>
      </c>
      <c r="N48" s="91" t="n">
        <v>0</v>
      </c>
      <c r="O48" s="91" t="n">
        <v>32</v>
      </c>
      <c r="P48" s="91" t="n">
        <v>63</v>
      </c>
      <c r="Q48" s="91" t="n">
        <v>0</v>
      </c>
      <c r="R48" s="91" t="n">
        <f aca="false">SUM(R50:R50)</f>
        <v>0</v>
      </c>
      <c r="S48" s="91" t="n">
        <v>0</v>
      </c>
      <c r="T48" s="91" t="n">
        <f aca="false">SUM(T50:T50)</f>
        <v>0</v>
      </c>
      <c r="U48" s="92"/>
    </row>
    <row r="49" customFormat="false" ht="32.25" hidden="false" customHeight="true" outlineLevel="0" collapsed="false">
      <c r="B49" s="88" t="s">
        <v>134</v>
      </c>
      <c r="C49" s="93" t="s">
        <v>135</v>
      </c>
      <c r="D49" s="94" t="s">
        <v>62</v>
      </c>
      <c r="E49" s="91" t="n">
        <f aca="false">G49+F49</f>
        <v>52</v>
      </c>
      <c r="F49" s="91" t="n">
        <v>10</v>
      </c>
      <c r="G49" s="91" t="n">
        <f aca="false">SUM(K49:T49)</f>
        <v>42</v>
      </c>
      <c r="H49" s="95" t="n">
        <f aca="false">G49-I49</f>
        <v>28</v>
      </c>
      <c r="I49" s="91" t="n">
        <v>14</v>
      </c>
      <c r="J49" s="91"/>
      <c r="K49" s="91" t="n">
        <v>0</v>
      </c>
      <c r="L49" s="91" t="n">
        <v>0</v>
      </c>
      <c r="M49" s="91" t="n">
        <v>0</v>
      </c>
      <c r="N49" s="91" t="n">
        <v>0</v>
      </c>
      <c r="O49" s="91" t="n">
        <v>0</v>
      </c>
      <c r="P49" s="91" t="n">
        <v>0</v>
      </c>
      <c r="Q49" s="91" t="n">
        <v>0</v>
      </c>
      <c r="R49" s="91" t="n">
        <v>42</v>
      </c>
      <c r="S49" s="91" t="n">
        <v>0</v>
      </c>
      <c r="T49" s="91" t="n">
        <v>0</v>
      </c>
      <c r="U49" s="82" t="s">
        <v>122</v>
      </c>
    </row>
    <row r="50" s="77" customFormat="true" ht="15.95" hidden="false" customHeight="true" outlineLevel="0" collapsed="false">
      <c r="B50" s="88" t="s">
        <v>136</v>
      </c>
      <c r="C50" s="89" t="s">
        <v>137</v>
      </c>
      <c r="D50" s="94" t="s">
        <v>55</v>
      </c>
      <c r="E50" s="91" t="n">
        <f aca="false">G50+F50</f>
        <v>48</v>
      </c>
      <c r="F50" s="91" t="n">
        <v>6</v>
      </c>
      <c r="G50" s="91" t="n">
        <f aca="false">SUM(K50:T50)</f>
        <v>42</v>
      </c>
      <c r="H50" s="91" t="n">
        <f aca="false">G50-I50</f>
        <v>32</v>
      </c>
      <c r="I50" s="91" t="n">
        <v>10</v>
      </c>
      <c r="J50" s="91"/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42</v>
      </c>
      <c r="R50" s="91" t="n">
        <v>0</v>
      </c>
      <c r="S50" s="91" t="n">
        <v>0</v>
      </c>
      <c r="T50" s="91" t="n">
        <v>0</v>
      </c>
      <c r="U50" s="82" t="s">
        <v>122</v>
      </c>
    </row>
    <row r="51" s="77" customFormat="true" ht="15.95" hidden="false" customHeight="true" outlineLevel="0" collapsed="false">
      <c r="B51" s="96" t="s">
        <v>138</v>
      </c>
      <c r="C51" s="97" t="s">
        <v>139</v>
      </c>
      <c r="D51" s="98"/>
      <c r="E51" s="99" t="n">
        <f aca="false">G51+F51</f>
        <v>72</v>
      </c>
      <c r="F51" s="99"/>
      <c r="G51" s="99" t="n">
        <f aca="false">SUM(K51:T51)</f>
        <v>72</v>
      </c>
      <c r="H51" s="99"/>
      <c r="I51" s="99" t="n">
        <f aca="false">G51</f>
        <v>72</v>
      </c>
      <c r="J51" s="99"/>
      <c r="K51" s="99" t="n">
        <v>0</v>
      </c>
      <c r="L51" s="99" t="n">
        <v>0</v>
      </c>
      <c r="M51" s="99" t="n">
        <f aca="false">M52</f>
        <v>0</v>
      </c>
      <c r="N51" s="99" t="n">
        <f aca="false">N52</f>
        <v>0</v>
      </c>
      <c r="O51" s="99" t="n">
        <f aca="false">O52</f>
        <v>0</v>
      </c>
      <c r="P51" s="99" t="n">
        <f aca="false">P52</f>
        <v>72</v>
      </c>
      <c r="Q51" s="99" t="n">
        <f aca="false">Q52</f>
        <v>0</v>
      </c>
      <c r="R51" s="99" t="n">
        <f aca="false">R52</f>
        <v>0</v>
      </c>
      <c r="S51" s="99" t="n">
        <f aca="false">S52</f>
        <v>0</v>
      </c>
      <c r="T51" s="99" t="n">
        <f aca="false">T52</f>
        <v>0</v>
      </c>
      <c r="U51" s="99" t="n">
        <f aca="false">U52</f>
        <v>0</v>
      </c>
    </row>
    <row r="52" s="100" customFormat="true" ht="15.95" hidden="false" customHeight="true" outlineLevel="0" collapsed="false">
      <c r="B52" s="101"/>
      <c r="C52" s="102" t="s">
        <v>140</v>
      </c>
      <c r="D52" s="103"/>
      <c r="E52" s="104" t="n">
        <f aca="false">G52</f>
        <v>72</v>
      </c>
      <c r="F52" s="105"/>
      <c r="G52" s="105" t="n">
        <f aca="false">SUM(K52:T52)</f>
        <v>72</v>
      </c>
      <c r="H52" s="45"/>
      <c r="I52" s="104"/>
      <c r="J52" s="104"/>
      <c r="K52" s="104"/>
      <c r="L52" s="104"/>
      <c r="M52" s="104"/>
      <c r="N52" s="104"/>
      <c r="O52" s="104"/>
      <c r="P52" s="104" t="n">
        <v>72</v>
      </c>
      <c r="Q52" s="104"/>
      <c r="R52" s="104"/>
      <c r="S52" s="104"/>
      <c r="T52" s="104"/>
      <c r="U52" s="66"/>
    </row>
    <row r="53" s="100" customFormat="true" ht="15.95" hidden="false" customHeight="true" outlineLevel="0" collapsed="false">
      <c r="B53" s="106" t="s">
        <v>141</v>
      </c>
      <c r="C53" s="107" t="s">
        <v>142</v>
      </c>
      <c r="D53" s="108"/>
      <c r="E53" s="109" t="n">
        <f aca="false">G53</f>
        <v>108</v>
      </c>
      <c r="F53" s="110"/>
      <c r="G53" s="110" t="n">
        <f aca="false">SUM(K53:T53)</f>
        <v>108</v>
      </c>
      <c r="H53" s="109"/>
      <c r="I53" s="109" t="n">
        <f aca="false">G53</f>
        <v>108</v>
      </c>
      <c r="J53" s="109"/>
      <c r="K53" s="109" t="n">
        <v>0</v>
      </c>
      <c r="L53" s="109" t="n">
        <v>0</v>
      </c>
      <c r="M53" s="109" t="n">
        <v>0</v>
      </c>
      <c r="N53" s="109" t="n">
        <v>0</v>
      </c>
      <c r="O53" s="109" t="n">
        <v>0</v>
      </c>
      <c r="P53" s="109" t="n">
        <v>0</v>
      </c>
      <c r="Q53" s="109" t="n">
        <v>0</v>
      </c>
      <c r="R53" s="109" t="n">
        <v>0</v>
      </c>
      <c r="S53" s="109" t="n">
        <v>0</v>
      </c>
      <c r="T53" s="109" t="n">
        <v>108</v>
      </c>
      <c r="U53" s="72"/>
    </row>
    <row r="54" s="77" customFormat="true" ht="15.95" hidden="false" customHeight="true" outlineLevel="0" collapsed="false">
      <c r="B54" s="111" t="s">
        <v>143</v>
      </c>
      <c r="C54" s="86" t="s">
        <v>144</v>
      </c>
      <c r="D54" s="85" t="s">
        <v>130</v>
      </c>
      <c r="E54" s="87" t="n">
        <f aca="false">E55+E56+E57+E59</f>
        <v>144</v>
      </c>
      <c r="F54" s="87" t="n">
        <f aca="false">F55+F56+F57+F59</f>
        <v>45</v>
      </c>
      <c r="G54" s="87" t="n">
        <f aca="false">G55+G56+G57+G59</f>
        <v>99</v>
      </c>
      <c r="H54" s="87" t="n">
        <f aca="false">H55+H56+H57+H59</f>
        <v>43</v>
      </c>
      <c r="I54" s="87" t="n">
        <f aca="false">I55+I56+I57+I59</f>
        <v>20</v>
      </c>
      <c r="J54" s="87" t="n">
        <f aca="false">J55+J56+J57+J59</f>
        <v>0</v>
      </c>
      <c r="K54" s="87" t="n">
        <f aca="false">K55+K56+K57+K59</f>
        <v>0</v>
      </c>
      <c r="L54" s="87" t="n">
        <f aca="false">L55+L56+L57+L59</f>
        <v>0</v>
      </c>
      <c r="M54" s="87" t="n">
        <f aca="false">M55+M56+M57+M59</f>
        <v>0</v>
      </c>
      <c r="N54" s="87" t="n">
        <f aca="false">N55+N56+N57+N59</f>
        <v>0</v>
      </c>
      <c r="O54" s="87" t="n">
        <f aca="false">O55+O56+O57+O59</f>
        <v>0</v>
      </c>
      <c r="P54" s="87" t="n">
        <f aca="false">P55+P56+P57+P59</f>
        <v>0</v>
      </c>
      <c r="Q54" s="87" t="n">
        <f aca="false">Q55+Q56+Q57+Q59</f>
        <v>0</v>
      </c>
      <c r="R54" s="87" t="n">
        <f aca="false">R55+R56+R57+R59</f>
        <v>99</v>
      </c>
      <c r="S54" s="87" t="n">
        <f aca="false">S55+S56+S57+S59</f>
        <v>0</v>
      </c>
      <c r="T54" s="87" t="n">
        <f aca="false">T55+T56+T57+T59</f>
        <v>0</v>
      </c>
      <c r="U54" s="87" t="e">
        <f aca="false">U55+#REF!+U57+U59</f>
        <v>#REF!</v>
      </c>
    </row>
    <row r="55" s="77" customFormat="true" ht="17.1" hidden="false" customHeight="true" outlineLevel="0" collapsed="false">
      <c r="B55" s="88" t="s">
        <v>145</v>
      </c>
      <c r="C55" s="89" t="s">
        <v>146</v>
      </c>
      <c r="D55" s="90" t="s">
        <v>147</v>
      </c>
      <c r="E55" s="91" t="n">
        <f aca="false">F55+G55</f>
        <v>38</v>
      </c>
      <c r="F55" s="91" t="n">
        <v>17</v>
      </c>
      <c r="G55" s="91" t="n">
        <f aca="false">SUM(K55:T55)</f>
        <v>21</v>
      </c>
      <c r="H55" s="89" t="n">
        <f aca="false">G55-I55</f>
        <v>11</v>
      </c>
      <c r="I55" s="89" t="n">
        <v>10</v>
      </c>
      <c r="J55" s="89"/>
      <c r="K55" s="91" t="n">
        <v>0</v>
      </c>
      <c r="L55" s="91" t="n">
        <v>0</v>
      </c>
      <c r="M55" s="92" t="n">
        <v>0</v>
      </c>
      <c r="N55" s="92" t="n">
        <v>0</v>
      </c>
      <c r="O55" s="92" t="n">
        <v>0</v>
      </c>
      <c r="P55" s="92" t="n">
        <v>0</v>
      </c>
      <c r="Q55" s="92" t="n">
        <v>0</v>
      </c>
      <c r="R55" s="92" t="n">
        <v>21</v>
      </c>
      <c r="S55" s="92" t="n">
        <v>0</v>
      </c>
      <c r="T55" s="92" t="n">
        <f aca="false">SUM(T56:T56)</f>
        <v>0</v>
      </c>
      <c r="U55" s="92"/>
    </row>
    <row r="56" s="77" customFormat="true" ht="16.9" hidden="false" customHeight="true" outlineLevel="0" collapsed="false">
      <c r="B56" s="88" t="s">
        <v>148</v>
      </c>
      <c r="C56" s="89" t="s">
        <v>149</v>
      </c>
      <c r="D56" s="90" t="s">
        <v>147</v>
      </c>
      <c r="E56" s="91" t="n">
        <f aca="false">F56+G56</f>
        <v>70</v>
      </c>
      <c r="F56" s="91" t="n">
        <v>28</v>
      </c>
      <c r="G56" s="91" t="n">
        <f aca="false">SUM(M56:T56)</f>
        <v>42</v>
      </c>
      <c r="H56" s="89" t="n">
        <f aca="false">G56-I56</f>
        <v>32</v>
      </c>
      <c r="I56" s="89" t="n">
        <v>10</v>
      </c>
      <c r="J56" s="89"/>
      <c r="K56" s="91" t="n">
        <v>0</v>
      </c>
      <c r="L56" s="91" t="n">
        <v>0</v>
      </c>
      <c r="M56" s="92" t="n">
        <v>0</v>
      </c>
      <c r="N56" s="92" t="n">
        <v>0</v>
      </c>
      <c r="O56" s="92" t="n">
        <v>0</v>
      </c>
      <c r="P56" s="92" t="n">
        <v>0</v>
      </c>
      <c r="Q56" s="92" t="n">
        <v>0</v>
      </c>
      <c r="R56" s="92" t="n">
        <v>42</v>
      </c>
      <c r="S56" s="92" t="n">
        <v>0</v>
      </c>
      <c r="T56" s="92" t="n">
        <f aca="false">SUM(T57:T57)</f>
        <v>0</v>
      </c>
      <c r="U56" s="66" t="s">
        <v>103</v>
      </c>
    </row>
    <row r="57" s="77" customFormat="true" ht="16.9" hidden="false" customHeight="true" outlineLevel="0" collapsed="false">
      <c r="B57" s="96" t="s">
        <v>150</v>
      </c>
      <c r="C57" s="97" t="s">
        <v>139</v>
      </c>
      <c r="D57" s="98"/>
      <c r="E57" s="96" t="n">
        <f aca="false">F57+G57</f>
        <v>36</v>
      </c>
      <c r="F57" s="99"/>
      <c r="G57" s="99" t="n">
        <f aca="false">SUM(M57:T57)</f>
        <v>36</v>
      </c>
      <c r="H57" s="99"/>
      <c r="I57" s="99"/>
      <c r="J57" s="99"/>
      <c r="K57" s="99" t="n">
        <v>0</v>
      </c>
      <c r="L57" s="99" t="n">
        <v>0</v>
      </c>
      <c r="M57" s="99" t="n">
        <f aca="false">M58</f>
        <v>0</v>
      </c>
      <c r="N57" s="99" t="n">
        <f aca="false">N58</f>
        <v>0</v>
      </c>
      <c r="O57" s="99" t="n">
        <f aca="false">O58</f>
        <v>0</v>
      </c>
      <c r="P57" s="99" t="n">
        <f aca="false">P58</f>
        <v>0</v>
      </c>
      <c r="Q57" s="99" t="n">
        <f aca="false">Q58</f>
        <v>0</v>
      </c>
      <c r="R57" s="99" t="n">
        <f aca="false">R58</f>
        <v>36</v>
      </c>
      <c r="S57" s="99" t="n">
        <f aca="false">S58</f>
        <v>0</v>
      </c>
      <c r="T57" s="99" t="n">
        <f aca="false">T58</f>
        <v>0</v>
      </c>
      <c r="U57" s="74"/>
    </row>
    <row r="58" s="100" customFormat="true" ht="16.9" hidden="false" customHeight="true" outlineLevel="0" collapsed="false">
      <c r="B58" s="101"/>
      <c r="C58" s="102" t="s">
        <v>151</v>
      </c>
      <c r="D58" s="103"/>
      <c r="E58" s="101" t="n">
        <f aca="false">F58+G58</f>
        <v>36</v>
      </c>
      <c r="F58" s="105"/>
      <c r="G58" s="105" t="n">
        <f aca="false">SUM(M58:T58)</f>
        <v>36</v>
      </c>
      <c r="H58" s="45"/>
      <c r="I58" s="104"/>
      <c r="J58" s="104"/>
      <c r="K58" s="104"/>
      <c r="L58" s="104"/>
      <c r="M58" s="104"/>
      <c r="N58" s="104"/>
      <c r="O58" s="104"/>
      <c r="P58" s="104"/>
      <c r="Q58" s="104"/>
      <c r="R58" s="104" t="n">
        <v>36</v>
      </c>
      <c r="S58" s="104"/>
      <c r="T58" s="104"/>
      <c r="U58" s="66" t="s">
        <v>106</v>
      </c>
    </row>
    <row r="59" s="100" customFormat="true" ht="16.9" hidden="false" customHeight="true" outlineLevel="0" collapsed="false">
      <c r="B59" s="106" t="s">
        <v>152</v>
      </c>
      <c r="C59" s="107" t="s">
        <v>142</v>
      </c>
      <c r="D59" s="108"/>
      <c r="E59" s="106" t="n">
        <f aca="false">F59+G59</f>
        <v>0</v>
      </c>
      <c r="F59" s="110"/>
      <c r="G59" s="110" t="n">
        <f aca="false">SUM(M59:T59)</f>
        <v>0</v>
      </c>
      <c r="H59" s="109"/>
      <c r="I59" s="109" t="n">
        <f aca="false">G59</f>
        <v>0</v>
      </c>
      <c r="J59" s="109"/>
      <c r="K59" s="109" t="n">
        <v>0</v>
      </c>
      <c r="L59" s="109" t="n">
        <v>0</v>
      </c>
      <c r="M59" s="109" t="n">
        <v>0</v>
      </c>
      <c r="N59" s="109" t="n">
        <v>0</v>
      </c>
      <c r="O59" s="109" t="n">
        <v>0</v>
      </c>
      <c r="P59" s="109" t="n">
        <v>0</v>
      </c>
      <c r="Q59" s="109" t="n">
        <v>0</v>
      </c>
      <c r="R59" s="109" t="n">
        <v>0</v>
      </c>
      <c r="S59" s="109" t="n">
        <v>0</v>
      </c>
      <c r="T59" s="109" t="n">
        <v>0</v>
      </c>
      <c r="U59" s="72"/>
    </row>
    <row r="60" s="77" customFormat="true" ht="27.95" hidden="false" customHeight="true" outlineLevel="0" collapsed="false">
      <c r="B60" s="85" t="s">
        <v>153</v>
      </c>
      <c r="C60" s="86" t="s">
        <v>154</v>
      </c>
      <c r="D60" s="85" t="s">
        <v>130</v>
      </c>
      <c r="E60" s="87" t="n">
        <f aca="false">+E64+E61+E62+E63+E65+E68</f>
        <v>966</v>
      </c>
      <c r="F60" s="87" t="n">
        <f aca="false">+F64+F61+F62+F63+F65+F68</f>
        <v>148</v>
      </c>
      <c r="G60" s="87" t="n">
        <f aca="false">+G64+G61+G62+G63+G65+G68</f>
        <v>818</v>
      </c>
      <c r="H60" s="87" t="n">
        <f aca="false">+H64+H61+H62+H63+H65+H68</f>
        <v>268</v>
      </c>
      <c r="I60" s="87" t="n">
        <f aca="false">+I64+I61+I62+I63+I65+I68</f>
        <v>510</v>
      </c>
      <c r="J60" s="87" t="n">
        <f aca="false">+J64+J61+J62+J63+J65+J68</f>
        <v>40</v>
      </c>
      <c r="K60" s="87" t="n">
        <f aca="false">+K64+K61+K62+K63+K65+K68</f>
        <v>0</v>
      </c>
      <c r="L60" s="87" t="n">
        <f aca="false">+L64+L61+L62+L63+L65+L68</f>
        <v>0</v>
      </c>
      <c r="M60" s="87" t="n">
        <f aca="false">+M64+M61+M62+M63+M65+M68</f>
        <v>100</v>
      </c>
      <c r="N60" s="87" t="n">
        <f aca="false">+N64+N61+N62+N63+N65+N68</f>
        <v>177</v>
      </c>
      <c r="O60" s="87" t="n">
        <f aca="false">+O64+O61+O62+O63+O65+O68</f>
        <v>108</v>
      </c>
      <c r="P60" s="87" t="n">
        <f aca="false">+P64+P61+P62+P63+P65+P68</f>
        <v>63</v>
      </c>
      <c r="Q60" s="87" t="n">
        <f aca="false">+Q64+Q61+Q62+Q63+Q65+Q68</f>
        <v>184</v>
      </c>
      <c r="R60" s="87" t="n">
        <f aca="false">R61+R62+R63+R65+R68</f>
        <v>42</v>
      </c>
      <c r="S60" s="87" t="n">
        <f aca="false">+S64+S61+S62+S63+S65+S68</f>
        <v>0</v>
      </c>
      <c r="T60" s="87" t="n">
        <f aca="false">T61+T62+T63+T65+T68</f>
        <v>144</v>
      </c>
      <c r="U60" s="87" t="e">
        <f aca="false">#REF!+#REF!+#REF!</f>
        <v>#REF!</v>
      </c>
      <c r="W60" s="77" t="n">
        <f aca="false">36-16</f>
        <v>20</v>
      </c>
    </row>
    <row r="61" s="77" customFormat="true" ht="15.95" hidden="false" customHeight="true" outlineLevel="0" collapsed="false">
      <c r="B61" s="88" t="s">
        <v>155</v>
      </c>
      <c r="C61" s="89" t="s">
        <v>156</v>
      </c>
      <c r="D61" s="90" t="s">
        <v>157</v>
      </c>
      <c r="E61" s="91" t="n">
        <f aca="false">G61+F61</f>
        <v>110</v>
      </c>
      <c r="F61" s="91" t="n">
        <v>26</v>
      </c>
      <c r="G61" s="91" t="n">
        <f aca="false">SUM(K61:T61)</f>
        <v>84</v>
      </c>
      <c r="H61" s="91" t="n">
        <f aca="false">G61-I61</f>
        <v>64</v>
      </c>
      <c r="I61" s="91" t="n">
        <v>20</v>
      </c>
      <c r="J61" s="91"/>
      <c r="K61" s="91" t="n">
        <v>0</v>
      </c>
      <c r="L61" s="91" t="n">
        <v>0</v>
      </c>
      <c r="M61" s="91" t="n">
        <v>0</v>
      </c>
      <c r="N61" s="91" t="n">
        <v>42</v>
      </c>
      <c r="O61" s="91" t="n">
        <v>42</v>
      </c>
      <c r="P61" s="91" t="n">
        <v>0</v>
      </c>
      <c r="Q61" s="91" t="n">
        <v>0</v>
      </c>
      <c r="R61" s="91" t="n">
        <v>0</v>
      </c>
      <c r="S61" s="91" t="n">
        <v>0</v>
      </c>
      <c r="T61" s="91" t="n">
        <f aca="false">SUM(T63:T63)</f>
        <v>0</v>
      </c>
      <c r="U61" s="92"/>
    </row>
    <row r="62" customFormat="false" ht="15.95" hidden="false" customHeight="true" outlineLevel="0" collapsed="false">
      <c r="B62" s="88" t="s">
        <v>158</v>
      </c>
      <c r="C62" s="89" t="s">
        <v>159</v>
      </c>
      <c r="D62" s="90" t="s">
        <v>157</v>
      </c>
      <c r="E62" s="91" t="n">
        <f aca="false">G62+F62</f>
        <v>126</v>
      </c>
      <c r="F62" s="91" t="n">
        <v>7</v>
      </c>
      <c r="G62" s="91" t="n">
        <f aca="false">SUM(K62:T62)</f>
        <v>119</v>
      </c>
      <c r="H62" s="95" t="n">
        <f aca="false">G62-I62-J62</f>
        <v>69</v>
      </c>
      <c r="I62" s="91" t="n">
        <v>50</v>
      </c>
      <c r="J62" s="91"/>
      <c r="K62" s="91" t="n">
        <v>0</v>
      </c>
      <c r="L62" s="91" t="n">
        <v>0</v>
      </c>
      <c r="M62" s="91" t="n">
        <v>28</v>
      </c>
      <c r="N62" s="91" t="n">
        <v>63</v>
      </c>
      <c r="O62" s="91" t="n">
        <v>28</v>
      </c>
      <c r="P62" s="91" t="n">
        <v>0</v>
      </c>
      <c r="Q62" s="91" t="n">
        <v>0</v>
      </c>
      <c r="R62" s="91" t="n">
        <v>0</v>
      </c>
      <c r="S62" s="91" t="n">
        <v>0</v>
      </c>
      <c r="T62" s="91" t="n">
        <v>0</v>
      </c>
      <c r="U62" s="82" t="s">
        <v>122</v>
      </c>
      <c r="X62" s="1" t="n">
        <f aca="false">14*3</f>
        <v>42</v>
      </c>
    </row>
    <row r="63" s="77" customFormat="true" ht="15.95" hidden="false" customHeight="true" outlineLevel="0" collapsed="false">
      <c r="B63" s="88" t="s">
        <v>160</v>
      </c>
      <c r="C63" s="89" t="s">
        <v>161</v>
      </c>
      <c r="D63" s="90" t="s">
        <v>147</v>
      </c>
      <c r="E63" s="91" t="n">
        <f aca="false">G63+F63</f>
        <v>156</v>
      </c>
      <c r="F63" s="91" t="n">
        <v>58</v>
      </c>
      <c r="G63" s="91" t="n">
        <f aca="false">SUM(K63:T63)</f>
        <v>98</v>
      </c>
      <c r="H63" s="91" t="n">
        <f aca="false">G63-I63-J63</f>
        <v>38</v>
      </c>
      <c r="I63" s="91" t="n">
        <v>20</v>
      </c>
      <c r="J63" s="91" t="n">
        <v>40</v>
      </c>
      <c r="K63" s="91" t="n">
        <v>0</v>
      </c>
      <c r="L63" s="91" t="n">
        <v>0</v>
      </c>
      <c r="M63" s="91" t="n">
        <v>0</v>
      </c>
      <c r="N63" s="91" t="n">
        <v>0</v>
      </c>
      <c r="O63" s="91" t="n">
        <v>0</v>
      </c>
      <c r="P63" s="91" t="n">
        <v>0</v>
      </c>
      <c r="Q63" s="91" t="n">
        <v>56</v>
      </c>
      <c r="R63" s="91" t="n">
        <v>42</v>
      </c>
      <c r="S63" s="91" t="n">
        <v>0</v>
      </c>
      <c r="T63" s="91" t="n">
        <v>0</v>
      </c>
      <c r="U63" s="82" t="s">
        <v>122</v>
      </c>
    </row>
    <row r="64" s="77" customFormat="true" ht="15.95" hidden="false" customHeight="true" outlineLevel="0" collapsed="false">
      <c r="B64" s="88" t="s">
        <v>162</v>
      </c>
      <c r="C64" s="89" t="s">
        <v>163</v>
      </c>
      <c r="D64" s="90" t="s">
        <v>164</v>
      </c>
      <c r="E64" s="91" t="n">
        <f aca="false">G64+F64</f>
        <v>214</v>
      </c>
      <c r="F64" s="91" t="n">
        <v>57</v>
      </c>
      <c r="G64" s="91" t="n">
        <f aca="false">SUM(K64:T64)</f>
        <v>157</v>
      </c>
      <c r="H64" s="91" t="n">
        <f aca="false">G64-I64</f>
        <v>97</v>
      </c>
      <c r="I64" s="91" t="n">
        <v>60</v>
      </c>
      <c r="J64" s="91"/>
      <c r="K64" s="91" t="n">
        <v>0</v>
      </c>
      <c r="L64" s="91" t="n">
        <v>0</v>
      </c>
      <c r="M64" s="91" t="n">
        <v>0</v>
      </c>
      <c r="N64" s="91" t="n">
        <v>0</v>
      </c>
      <c r="O64" s="91" t="n">
        <v>38</v>
      </c>
      <c r="P64" s="91" t="n">
        <v>63</v>
      </c>
      <c r="Q64" s="91" t="n">
        <v>56</v>
      </c>
      <c r="R64" s="91" t="n">
        <v>0</v>
      </c>
      <c r="S64" s="91" t="n">
        <v>0</v>
      </c>
      <c r="T64" s="91" t="n">
        <v>0</v>
      </c>
      <c r="U64" s="82" t="s">
        <v>122</v>
      </c>
    </row>
    <row r="65" s="77" customFormat="true" ht="15.95" hidden="false" customHeight="true" outlineLevel="0" collapsed="false">
      <c r="B65" s="96" t="s">
        <v>165</v>
      </c>
      <c r="C65" s="97" t="s">
        <v>139</v>
      </c>
      <c r="D65" s="98"/>
      <c r="E65" s="99" t="n">
        <f aca="false">G65+F65</f>
        <v>216</v>
      </c>
      <c r="F65" s="99"/>
      <c r="G65" s="99" t="n">
        <f aca="false">SUM(K65:T65)</f>
        <v>216</v>
      </c>
      <c r="H65" s="99"/>
      <c r="I65" s="99" t="n">
        <f aca="false">G65</f>
        <v>216</v>
      </c>
      <c r="J65" s="99"/>
      <c r="K65" s="99" t="n">
        <v>0</v>
      </c>
      <c r="L65" s="99" t="n">
        <v>0</v>
      </c>
      <c r="M65" s="99" t="n">
        <f aca="false">M66+M67</f>
        <v>72</v>
      </c>
      <c r="N65" s="99" t="n">
        <f aca="false">N66+N67</f>
        <v>72</v>
      </c>
      <c r="O65" s="99" t="n">
        <f aca="false">O66+O67</f>
        <v>0</v>
      </c>
      <c r="P65" s="99" t="n">
        <f aca="false">P66+P67</f>
        <v>0</v>
      </c>
      <c r="Q65" s="99" t="n">
        <f aca="false">Q66+Q67</f>
        <v>72</v>
      </c>
      <c r="R65" s="99" t="n">
        <f aca="false">R66+R67</f>
        <v>0</v>
      </c>
      <c r="S65" s="99" t="n">
        <f aca="false">S66+S67</f>
        <v>0</v>
      </c>
      <c r="T65" s="99" t="n">
        <f aca="false">T66+T67</f>
        <v>0</v>
      </c>
      <c r="U65" s="82"/>
    </row>
    <row r="66" s="100" customFormat="true" ht="15.95" hidden="false" customHeight="true" outlineLevel="0" collapsed="false">
      <c r="B66" s="101"/>
      <c r="C66" s="102" t="s">
        <v>166</v>
      </c>
      <c r="D66" s="103"/>
      <c r="E66" s="104" t="n">
        <f aca="false">G66</f>
        <v>144</v>
      </c>
      <c r="F66" s="105"/>
      <c r="G66" s="105" t="n">
        <f aca="false">SUM(K66:T66)</f>
        <v>144</v>
      </c>
      <c r="H66" s="45"/>
      <c r="I66" s="104"/>
      <c r="J66" s="104"/>
      <c r="K66" s="104"/>
      <c r="L66" s="104"/>
      <c r="M66" s="104" t="n">
        <v>72</v>
      </c>
      <c r="N66" s="104" t="n">
        <v>72</v>
      </c>
      <c r="O66" s="104"/>
      <c r="P66" s="104"/>
      <c r="Q66" s="104"/>
      <c r="R66" s="104"/>
      <c r="S66" s="104"/>
      <c r="T66" s="104"/>
      <c r="U66" s="66" t="s">
        <v>106</v>
      </c>
    </row>
    <row r="67" s="100" customFormat="true" ht="15.95" hidden="false" customHeight="true" outlineLevel="0" collapsed="false">
      <c r="B67" s="101"/>
      <c r="C67" s="102" t="s">
        <v>167</v>
      </c>
      <c r="D67" s="103"/>
      <c r="E67" s="104" t="n">
        <f aca="false">G67</f>
        <v>72</v>
      </c>
      <c r="F67" s="105"/>
      <c r="G67" s="105" t="n">
        <f aca="false">SUM(K67:T67)</f>
        <v>72</v>
      </c>
      <c r="H67" s="45"/>
      <c r="I67" s="104"/>
      <c r="J67" s="104"/>
      <c r="K67" s="104"/>
      <c r="L67" s="104"/>
      <c r="M67" s="104"/>
      <c r="N67" s="104"/>
      <c r="O67" s="104"/>
      <c r="P67" s="104"/>
      <c r="Q67" s="104" t="n">
        <v>72</v>
      </c>
      <c r="R67" s="104"/>
      <c r="S67" s="104"/>
      <c r="T67" s="104"/>
      <c r="U67" s="66"/>
    </row>
    <row r="68" s="100" customFormat="true" ht="15.95" hidden="false" customHeight="true" outlineLevel="0" collapsed="false">
      <c r="B68" s="106" t="s">
        <v>168</v>
      </c>
      <c r="C68" s="107" t="s">
        <v>142</v>
      </c>
      <c r="D68" s="108"/>
      <c r="E68" s="109" t="n">
        <f aca="false">G68</f>
        <v>144</v>
      </c>
      <c r="F68" s="110"/>
      <c r="G68" s="110" t="n">
        <f aca="false">SUM(K68:T68)</f>
        <v>144</v>
      </c>
      <c r="H68" s="109"/>
      <c r="I68" s="109" t="n">
        <f aca="false">G68</f>
        <v>144</v>
      </c>
      <c r="J68" s="109"/>
      <c r="K68" s="109" t="n">
        <v>0</v>
      </c>
      <c r="L68" s="109" t="n">
        <v>0</v>
      </c>
      <c r="M68" s="109" t="n">
        <v>0</v>
      </c>
      <c r="N68" s="109" t="n">
        <v>0</v>
      </c>
      <c r="O68" s="109" t="n">
        <v>0</v>
      </c>
      <c r="P68" s="109" t="n">
        <v>0</v>
      </c>
      <c r="Q68" s="109" t="n">
        <v>0</v>
      </c>
      <c r="R68" s="109" t="n">
        <v>0</v>
      </c>
      <c r="S68" s="109" t="n">
        <v>0</v>
      </c>
      <c r="T68" s="109" t="n">
        <v>144</v>
      </c>
      <c r="U68" s="72"/>
    </row>
    <row r="69" s="77" customFormat="true" ht="27.95" hidden="false" customHeight="true" outlineLevel="0" collapsed="false">
      <c r="B69" s="112" t="s">
        <v>169</v>
      </c>
      <c r="C69" s="86" t="s">
        <v>170</v>
      </c>
      <c r="D69" s="85" t="s">
        <v>130</v>
      </c>
      <c r="E69" s="87" t="n">
        <f aca="false">E70+E71+E72+E74+E76</f>
        <v>444</v>
      </c>
      <c r="F69" s="87" t="n">
        <f aca="false">F70+F71+F72+F74+F76+F73</f>
        <v>78</v>
      </c>
      <c r="G69" s="87" t="n">
        <f aca="false">G70+G71+G72+G74+G76</f>
        <v>376</v>
      </c>
      <c r="H69" s="87" t="n">
        <f aca="false">H70+H71+H72+H74+H76</f>
        <v>156</v>
      </c>
      <c r="I69" s="87" t="n">
        <f aca="false">I70+I71+I72+I74+I76</f>
        <v>220</v>
      </c>
      <c r="J69" s="87" t="n">
        <f aca="false">J70+J71+J72+J74+J76</f>
        <v>0</v>
      </c>
      <c r="K69" s="87" t="n">
        <f aca="false">K70+K71+K72+K74+K76</f>
        <v>0</v>
      </c>
      <c r="L69" s="87" t="n">
        <f aca="false">L70+L71+L72+L74+L76</f>
        <v>0</v>
      </c>
      <c r="M69" s="87" t="n">
        <f aca="false">M70+M71+M72+M74+M76</f>
        <v>0</v>
      </c>
      <c r="N69" s="87" t="n">
        <f aca="false">N70+N71+N72+N74+N76</f>
        <v>84</v>
      </c>
      <c r="O69" s="87" t="n">
        <f aca="false">O70+O71+O72+O74+O76</f>
        <v>0</v>
      </c>
      <c r="P69" s="87" t="n">
        <f aca="false">P70+P71+P72+P74+P76</f>
        <v>0</v>
      </c>
      <c r="Q69" s="87" t="n">
        <f aca="false">Q70+Q71+Q72+Q74+Q76</f>
        <v>0</v>
      </c>
      <c r="R69" s="87" t="n">
        <f aca="false">R70+R71+R72+R74+R76</f>
        <v>0</v>
      </c>
      <c r="S69" s="87" t="n">
        <f aca="false">S70+S71+S72+S74+S76</f>
        <v>148</v>
      </c>
      <c r="T69" s="87" t="n">
        <f aca="false">T70+T71+T72+T74+T76</f>
        <v>144</v>
      </c>
      <c r="U69" s="87" t="e">
        <f aca="false">#REF!+#REF!+#REF!</f>
        <v>#REF!</v>
      </c>
    </row>
    <row r="70" s="77" customFormat="true" ht="15.95" hidden="false" customHeight="true" outlineLevel="0" collapsed="false">
      <c r="B70" s="88" t="s">
        <v>171</v>
      </c>
      <c r="C70" s="93" t="s">
        <v>172</v>
      </c>
      <c r="D70" s="90" t="s">
        <v>173</v>
      </c>
      <c r="E70" s="91" t="n">
        <f aca="false">G70+F70</f>
        <v>86</v>
      </c>
      <c r="F70" s="91" t="n">
        <v>30</v>
      </c>
      <c r="G70" s="91" t="n">
        <f aca="false">SUM(K70:T70)</f>
        <v>56</v>
      </c>
      <c r="H70" s="91" t="n">
        <f aca="false">G70-I70</f>
        <v>46</v>
      </c>
      <c r="I70" s="91" t="n">
        <v>10</v>
      </c>
      <c r="J70" s="91"/>
      <c r="K70" s="91" t="n">
        <v>0</v>
      </c>
      <c r="L70" s="91" t="n">
        <v>0</v>
      </c>
      <c r="M70" s="91" t="n">
        <v>0</v>
      </c>
      <c r="N70" s="91" t="n">
        <v>0</v>
      </c>
      <c r="O70" s="91" t="n">
        <v>0</v>
      </c>
      <c r="P70" s="91" t="n">
        <v>0</v>
      </c>
      <c r="Q70" s="91" t="n">
        <v>0</v>
      </c>
      <c r="R70" s="91" t="n">
        <f aca="false">SUM(R72:R72)</f>
        <v>0</v>
      </c>
      <c r="S70" s="91" t="n">
        <v>56</v>
      </c>
      <c r="T70" s="91" t="n">
        <f aca="false">SUM(T72:T72)</f>
        <v>0</v>
      </c>
      <c r="U70" s="92"/>
    </row>
    <row r="71" customFormat="false" ht="18" hidden="false" customHeight="true" outlineLevel="0" collapsed="false">
      <c r="B71" s="88" t="s">
        <v>174</v>
      </c>
      <c r="C71" s="93" t="s">
        <v>175</v>
      </c>
      <c r="D71" s="90" t="s">
        <v>173</v>
      </c>
      <c r="E71" s="91" t="n">
        <f aca="false">G71+F71</f>
        <v>86</v>
      </c>
      <c r="F71" s="91" t="n">
        <v>30</v>
      </c>
      <c r="G71" s="91" t="n">
        <f aca="false">SUM(K71:T71)</f>
        <v>56</v>
      </c>
      <c r="H71" s="95" t="n">
        <f aca="false">G71-I71-J71</f>
        <v>46</v>
      </c>
      <c r="I71" s="91" t="n">
        <v>10</v>
      </c>
      <c r="J71" s="91"/>
      <c r="K71" s="91" t="n">
        <v>0</v>
      </c>
      <c r="L71" s="91" t="n">
        <v>0</v>
      </c>
      <c r="M71" s="91" t="n">
        <v>0</v>
      </c>
      <c r="N71" s="91" t="n">
        <v>0</v>
      </c>
      <c r="O71" s="91" t="n">
        <v>0</v>
      </c>
      <c r="P71" s="91" t="n">
        <v>0</v>
      </c>
      <c r="Q71" s="91" t="n">
        <v>0</v>
      </c>
      <c r="R71" s="91" t="n">
        <v>0</v>
      </c>
      <c r="S71" s="91" t="n">
        <v>56</v>
      </c>
      <c r="T71" s="91" t="n">
        <v>0</v>
      </c>
      <c r="U71" s="82" t="s">
        <v>122</v>
      </c>
    </row>
    <row r="72" s="77" customFormat="true" ht="28.5" hidden="false" customHeight="true" outlineLevel="0" collapsed="false">
      <c r="B72" s="88" t="s">
        <v>176</v>
      </c>
      <c r="C72" s="93" t="s">
        <v>177</v>
      </c>
      <c r="D72" s="90" t="s">
        <v>99</v>
      </c>
      <c r="E72" s="91" t="n">
        <f aca="false">G72+F72</f>
        <v>92</v>
      </c>
      <c r="F72" s="91" t="n">
        <v>8</v>
      </c>
      <c r="G72" s="91" t="n">
        <f aca="false">SUM(K72:T72)</f>
        <v>84</v>
      </c>
      <c r="H72" s="91" t="n">
        <f aca="false">G72-I72</f>
        <v>64</v>
      </c>
      <c r="I72" s="91" t="n">
        <v>20</v>
      </c>
      <c r="J72" s="91"/>
      <c r="K72" s="91" t="n">
        <v>0</v>
      </c>
      <c r="L72" s="91" t="n">
        <v>0</v>
      </c>
      <c r="M72" s="91" t="n">
        <v>0</v>
      </c>
      <c r="N72" s="91" t="n">
        <v>84</v>
      </c>
      <c r="O72" s="91" t="n">
        <v>0</v>
      </c>
      <c r="P72" s="91" t="n">
        <v>0</v>
      </c>
      <c r="Q72" s="91" t="n">
        <v>0</v>
      </c>
      <c r="R72" s="91" t="n">
        <v>0</v>
      </c>
      <c r="S72" s="91" t="n">
        <v>0</v>
      </c>
      <c r="T72" s="91" t="n">
        <v>0</v>
      </c>
      <c r="U72" s="82" t="s">
        <v>122</v>
      </c>
    </row>
    <row r="73" s="77" customFormat="true" ht="15.95" hidden="false" customHeight="true" outlineLevel="0" collapsed="false">
      <c r="B73" s="88" t="s">
        <v>178</v>
      </c>
      <c r="C73" s="93" t="s">
        <v>179</v>
      </c>
      <c r="D73" s="90" t="s">
        <v>173</v>
      </c>
      <c r="E73" s="91" t="n">
        <f aca="false">G73+F73</f>
        <v>38</v>
      </c>
      <c r="F73" s="91" t="n">
        <v>10</v>
      </c>
      <c r="G73" s="91" t="n">
        <f aca="false">SUM(K73:T73)</f>
        <v>28</v>
      </c>
      <c r="H73" s="91" t="n">
        <f aca="false">G73-I73</f>
        <v>18</v>
      </c>
      <c r="I73" s="91" t="n">
        <v>10</v>
      </c>
      <c r="J73" s="91"/>
      <c r="K73" s="91" t="n">
        <v>0</v>
      </c>
      <c r="L73" s="91" t="n">
        <v>0</v>
      </c>
      <c r="M73" s="91" t="n">
        <v>0</v>
      </c>
      <c r="N73" s="91" t="n">
        <v>0</v>
      </c>
      <c r="O73" s="91" t="n">
        <v>0</v>
      </c>
      <c r="P73" s="91" t="n">
        <v>0</v>
      </c>
      <c r="Q73" s="91" t="n">
        <v>0</v>
      </c>
      <c r="R73" s="91" t="n">
        <v>0</v>
      </c>
      <c r="S73" s="91" t="n">
        <v>28</v>
      </c>
      <c r="T73" s="91" t="n">
        <v>0</v>
      </c>
      <c r="U73" s="82"/>
    </row>
    <row r="74" s="77" customFormat="true" ht="15.95" hidden="false" customHeight="true" outlineLevel="0" collapsed="false">
      <c r="B74" s="96" t="s">
        <v>180</v>
      </c>
      <c r="C74" s="97" t="s">
        <v>139</v>
      </c>
      <c r="D74" s="98"/>
      <c r="E74" s="99" t="n">
        <f aca="false">G74+F74</f>
        <v>36</v>
      </c>
      <c r="F74" s="99"/>
      <c r="G74" s="99" t="n">
        <f aca="false">SUM(K74:T74)</f>
        <v>36</v>
      </c>
      <c r="H74" s="99"/>
      <c r="I74" s="99" t="n">
        <f aca="false">G74</f>
        <v>36</v>
      </c>
      <c r="J74" s="99"/>
      <c r="K74" s="99" t="n">
        <v>0</v>
      </c>
      <c r="L74" s="99" t="n">
        <v>0</v>
      </c>
      <c r="M74" s="99" t="n">
        <f aca="false">M75</f>
        <v>0</v>
      </c>
      <c r="N74" s="99" t="n">
        <f aca="false">N75</f>
        <v>0</v>
      </c>
      <c r="O74" s="99" t="n">
        <f aca="false">O75</f>
        <v>0</v>
      </c>
      <c r="P74" s="99" t="n">
        <f aca="false">P75</f>
        <v>0</v>
      </c>
      <c r="Q74" s="99" t="n">
        <f aca="false">Q75</f>
        <v>0</v>
      </c>
      <c r="R74" s="99" t="n">
        <f aca="false">R75</f>
        <v>0</v>
      </c>
      <c r="S74" s="99" t="n">
        <f aca="false">S75</f>
        <v>36</v>
      </c>
      <c r="T74" s="99" t="n">
        <f aca="false">T75</f>
        <v>0</v>
      </c>
      <c r="U74" s="82"/>
    </row>
    <row r="75" s="100" customFormat="true" ht="15.95" hidden="false" customHeight="true" outlineLevel="0" collapsed="false">
      <c r="B75" s="101"/>
      <c r="C75" s="102"/>
      <c r="D75" s="103"/>
      <c r="E75" s="104"/>
      <c r="F75" s="105"/>
      <c r="G75" s="105"/>
      <c r="H75" s="45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 t="n">
        <v>36</v>
      </c>
      <c r="T75" s="104"/>
      <c r="U75" s="66" t="s">
        <v>106</v>
      </c>
    </row>
    <row r="76" s="100" customFormat="true" ht="15.95" hidden="false" customHeight="true" outlineLevel="0" collapsed="false">
      <c r="B76" s="106" t="s">
        <v>168</v>
      </c>
      <c r="C76" s="107" t="s">
        <v>142</v>
      </c>
      <c r="D76" s="108"/>
      <c r="E76" s="109" t="n">
        <f aca="false">G76</f>
        <v>144</v>
      </c>
      <c r="F76" s="110"/>
      <c r="G76" s="110" t="n">
        <f aca="false">SUM(K76:T76)</f>
        <v>144</v>
      </c>
      <c r="H76" s="109"/>
      <c r="I76" s="109" t="n">
        <f aca="false">G76</f>
        <v>144</v>
      </c>
      <c r="J76" s="109"/>
      <c r="K76" s="109" t="n">
        <v>0</v>
      </c>
      <c r="L76" s="109" t="n">
        <v>0</v>
      </c>
      <c r="M76" s="109" t="n">
        <v>0</v>
      </c>
      <c r="N76" s="109" t="n">
        <v>0</v>
      </c>
      <c r="O76" s="109" t="n">
        <v>0</v>
      </c>
      <c r="P76" s="109" t="n">
        <v>0</v>
      </c>
      <c r="Q76" s="109" t="n">
        <v>0</v>
      </c>
      <c r="R76" s="109" t="n">
        <v>0</v>
      </c>
      <c r="S76" s="109" t="n">
        <v>0</v>
      </c>
      <c r="T76" s="109" t="n">
        <v>144</v>
      </c>
      <c r="U76" s="72"/>
    </row>
    <row r="77" s="77" customFormat="true" ht="15" hidden="false" customHeight="true" outlineLevel="0" collapsed="false">
      <c r="B77" s="85" t="s">
        <v>181</v>
      </c>
      <c r="C77" s="86" t="s">
        <v>182</v>
      </c>
      <c r="D77" s="85" t="s">
        <v>130</v>
      </c>
      <c r="E77" s="87" t="n">
        <f aca="false">E78+E79+E80+E82</f>
        <v>306</v>
      </c>
      <c r="F77" s="87" t="n">
        <f aca="false">F78+F79+F80+F82</f>
        <v>57</v>
      </c>
      <c r="G77" s="87" t="n">
        <f aca="false">G78+G79+G80+G82</f>
        <v>249</v>
      </c>
      <c r="H77" s="87" t="n">
        <f aca="false">H78+H79+H80+H82</f>
        <v>55</v>
      </c>
      <c r="I77" s="87" t="n">
        <f aca="false">I78+I79+I80+I82</f>
        <v>194</v>
      </c>
      <c r="J77" s="87" t="n">
        <f aca="false">J78+J79+J80+J82</f>
        <v>0</v>
      </c>
      <c r="K77" s="87" t="n">
        <f aca="false">K78+K79+K80+K82</f>
        <v>0</v>
      </c>
      <c r="L77" s="87" t="n">
        <f aca="false">L78+L79+L80+L82</f>
        <v>0</v>
      </c>
      <c r="M77" s="87" t="n">
        <f aca="false">M78+M79+M80+M82</f>
        <v>0</v>
      </c>
      <c r="N77" s="87" t="n">
        <f aca="false">N78+N79+N80+N82</f>
        <v>0</v>
      </c>
      <c r="O77" s="87" t="n">
        <f aca="false">O78+O79+O80+O82</f>
        <v>0</v>
      </c>
      <c r="P77" s="87" t="n">
        <f aca="false">P78+P79+P80+P82</f>
        <v>135</v>
      </c>
      <c r="Q77" s="87" t="n">
        <f aca="false">Q78+Q79+Q80+Q82</f>
        <v>0</v>
      </c>
      <c r="R77" s="87" t="n">
        <f aca="false">R78+R79+R80+R82</f>
        <v>42</v>
      </c>
      <c r="S77" s="87" t="n">
        <f aca="false">S78+S79+S80+S82</f>
        <v>0</v>
      </c>
      <c r="T77" s="87" t="n">
        <f aca="false">T78+T79+T80+T82</f>
        <v>72</v>
      </c>
      <c r="U77" s="87" t="e">
        <f aca="false">#REF!+#REF!+#REF!</f>
        <v>#REF!</v>
      </c>
    </row>
    <row r="78" s="77" customFormat="true" ht="15.95" hidden="false" customHeight="true" outlineLevel="0" collapsed="false">
      <c r="B78" s="88" t="s">
        <v>183</v>
      </c>
      <c r="C78" s="89" t="s">
        <v>184</v>
      </c>
      <c r="D78" s="94" t="s">
        <v>133</v>
      </c>
      <c r="E78" s="91" t="n">
        <f aca="false">G78+F78</f>
        <v>101</v>
      </c>
      <c r="F78" s="91" t="n">
        <v>38</v>
      </c>
      <c r="G78" s="91" t="n">
        <f aca="false">SUM(K78:T78)</f>
        <v>63</v>
      </c>
      <c r="H78" s="91" t="n">
        <f aca="false">G78-I78</f>
        <v>23</v>
      </c>
      <c r="I78" s="91" t="n">
        <v>40</v>
      </c>
      <c r="J78" s="91"/>
      <c r="K78" s="91" t="n">
        <v>0</v>
      </c>
      <c r="L78" s="91" t="n">
        <v>0</v>
      </c>
      <c r="M78" s="91" t="n">
        <f aca="false">SUM(M79:M79)</f>
        <v>0</v>
      </c>
      <c r="N78" s="91" t="n">
        <v>0</v>
      </c>
      <c r="O78" s="91" t="n">
        <v>0</v>
      </c>
      <c r="P78" s="91" t="n">
        <v>63</v>
      </c>
      <c r="Q78" s="91" t="n">
        <v>0</v>
      </c>
      <c r="R78" s="91" t="n">
        <v>0</v>
      </c>
      <c r="S78" s="91" t="n">
        <v>0</v>
      </c>
      <c r="T78" s="91" t="n">
        <v>0</v>
      </c>
      <c r="U78" s="92"/>
    </row>
    <row r="79" customFormat="false" ht="18" hidden="false" customHeight="true" outlineLevel="0" collapsed="false">
      <c r="B79" s="88" t="s">
        <v>185</v>
      </c>
      <c r="C79" s="89" t="s">
        <v>186</v>
      </c>
      <c r="D79" s="94" t="s">
        <v>62</v>
      </c>
      <c r="E79" s="91" t="n">
        <f aca="false">G79+F79</f>
        <v>61</v>
      </c>
      <c r="F79" s="91" t="n">
        <v>19</v>
      </c>
      <c r="G79" s="91" t="n">
        <f aca="false">SUM(K79:T79)</f>
        <v>42</v>
      </c>
      <c r="H79" s="95" t="n">
        <f aca="false">G79-I79-J79</f>
        <v>32</v>
      </c>
      <c r="I79" s="91" t="n">
        <v>10</v>
      </c>
      <c r="J79" s="91"/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42</v>
      </c>
      <c r="S79" s="91" t="n">
        <v>0</v>
      </c>
      <c r="T79" s="91" t="n">
        <v>0</v>
      </c>
      <c r="U79" s="82" t="s">
        <v>122</v>
      </c>
    </row>
    <row r="80" s="77" customFormat="true" ht="15.95" hidden="false" customHeight="true" outlineLevel="0" collapsed="false">
      <c r="B80" s="96" t="s">
        <v>187</v>
      </c>
      <c r="C80" s="97" t="s">
        <v>139</v>
      </c>
      <c r="D80" s="98"/>
      <c r="E80" s="99" t="n">
        <f aca="false">G80+F80</f>
        <v>72</v>
      </c>
      <c r="F80" s="99"/>
      <c r="G80" s="99" t="n">
        <f aca="false">SUM(K80:T80)</f>
        <v>72</v>
      </c>
      <c r="H80" s="99"/>
      <c r="I80" s="99" t="n">
        <f aca="false">G80</f>
        <v>72</v>
      </c>
      <c r="J80" s="99"/>
      <c r="K80" s="99" t="n">
        <v>0</v>
      </c>
      <c r="L80" s="99" t="n">
        <v>0</v>
      </c>
      <c r="M80" s="99" t="n">
        <f aca="false">M81</f>
        <v>0</v>
      </c>
      <c r="N80" s="99" t="n">
        <f aca="false">N81</f>
        <v>0</v>
      </c>
      <c r="O80" s="99" t="n">
        <f aca="false">O81</f>
        <v>0</v>
      </c>
      <c r="P80" s="99" t="n">
        <f aca="false">P81</f>
        <v>72</v>
      </c>
      <c r="Q80" s="99" t="n">
        <f aca="false">Q81</f>
        <v>0</v>
      </c>
      <c r="R80" s="99" t="n">
        <f aca="false">R81</f>
        <v>0</v>
      </c>
      <c r="S80" s="99" t="n">
        <f aca="false">S81</f>
        <v>0</v>
      </c>
      <c r="T80" s="99" t="n">
        <f aca="false">T81</f>
        <v>0</v>
      </c>
      <c r="U80" s="82"/>
    </row>
    <row r="81" s="100" customFormat="true" ht="15.95" hidden="false" customHeight="true" outlineLevel="0" collapsed="false">
      <c r="B81" s="101"/>
      <c r="C81" s="102" t="s">
        <v>188</v>
      </c>
      <c r="D81" s="103"/>
      <c r="E81" s="104" t="n">
        <f aca="false">G81</f>
        <v>72</v>
      </c>
      <c r="F81" s="105"/>
      <c r="G81" s="105" t="n">
        <f aca="false">SUM(K81:T81)</f>
        <v>72</v>
      </c>
      <c r="H81" s="45"/>
      <c r="I81" s="104"/>
      <c r="J81" s="104"/>
      <c r="K81" s="104"/>
      <c r="L81" s="104"/>
      <c r="M81" s="104"/>
      <c r="N81" s="104"/>
      <c r="O81" s="104"/>
      <c r="P81" s="104" t="n">
        <v>72</v>
      </c>
      <c r="Q81" s="104"/>
      <c r="R81" s="104"/>
      <c r="S81" s="104"/>
      <c r="T81" s="104"/>
      <c r="U81" s="66" t="s">
        <v>106</v>
      </c>
    </row>
    <row r="82" s="100" customFormat="true" ht="15.95" hidden="false" customHeight="true" outlineLevel="0" collapsed="false">
      <c r="B82" s="106" t="s">
        <v>168</v>
      </c>
      <c r="C82" s="107" t="s">
        <v>142</v>
      </c>
      <c r="D82" s="108"/>
      <c r="E82" s="109" t="n">
        <f aca="false">G82</f>
        <v>72</v>
      </c>
      <c r="F82" s="110"/>
      <c r="G82" s="110" t="n">
        <f aca="false">SUM(K82:T82)</f>
        <v>72</v>
      </c>
      <c r="H82" s="109"/>
      <c r="I82" s="109" t="n">
        <f aca="false">G82</f>
        <v>72</v>
      </c>
      <c r="J82" s="109"/>
      <c r="K82" s="109" t="n">
        <v>0</v>
      </c>
      <c r="L82" s="109" t="n">
        <v>0</v>
      </c>
      <c r="M82" s="109" t="n">
        <v>0</v>
      </c>
      <c r="N82" s="109" t="n">
        <v>0</v>
      </c>
      <c r="O82" s="109" t="n">
        <v>0</v>
      </c>
      <c r="P82" s="109" t="n">
        <v>0</v>
      </c>
      <c r="Q82" s="109" t="n">
        <v>0</v>
      </c>
      <c r="R82" s="109" t="n">
        <v>0</v>
      </c>
      <c r="S82" s="109" t="n">
        <v>0</v>
      </c>
      <c r="T82" s="109" t="n">
        <v>72</v>
      </c>
      <c r="U82" s="72"/>
    </row>
    <row r="83" s="100" customFormat="true" ht="16.9" hidden="false" customHeight="true" outlineLevel="0" collapsed="false">
      <c r="B83" s="113"/>
      <c r="C83" s="114" t="s">
        <v>189</v>
      </c>
      <c r="D83" s="28"/>
      <c r="E83" s="51" t="n">
        <f aca="false">E31+E27+E21</f>
        <v>3854</v>
      </c>
      <c r="F83" s="51" t="n">
        <f aca="false">F31+F27+F21</f>
        <v>1060</v>
      </c>
      <c r="G83" s="51" t="n">
        <f aca="false">G31+G27+G21</f>
        <v>2804</v>
      </c>
      <c r="H83" s="51" t="n">
        <f aca="false">H31+H27+H21</f>
        <v>1085</v>
      </c>
      <c r="I83" s="51" t="n">
        <f aca="false">I31+I27+I21</f>
        <v>1613</v>
      </c>
      <c r="J83" s="51" t="n">
        <f aca="false">J31+J27+J21</f>
        <v>70</v>
      </c>
      <c r="K83" s="51" t="n">
        <f aca="false">K31+K27+K21</f>
        <v>0</v>
      </c>
      <c r="L83" s="51" t="n">
        <f aca="false">L31+L27+L21</f>
        <v>0</v>
      </c>
      <c r="M83" s="51" t="n">
        <f aca="false">M31+M27+M21</f>
        <v>296</v>
      </c>
      <c r="N83" s="51" t="n">
        <f aca="false">N31+N27+N21</f>
        <v>408</v>
      </c>
      <c r="O83" s="51" t="n">
        <f aca="false">O31+O27+O21</f>
        <v>224</v>
      </c>
      <c r="P83" s="51" t="n">
        <f aca="false">P31+P27+P21</f>
        <v>480</v>
      </c>
      <c r="Q83" s="51" t="n">
        <f aca="false">Q31+Q27+Q21</f>
        <v>296</v>
      </c>
      <c r="R83" s="51" t="n">
        <f aca="false">R31+R27+R21</f>
        <v>372</v>
      </c>
      <c r="S83" s="51" t="n">
        <f aca="false">S31+S27+S21</f>
        <v>260</v>
      </c>
      <c r="T83" s="51" t="n">
        <f aca="false">T31+T27+T21</f>
        <v>468</v>
      </c>
      <c r="U83" s="51" t="n">
        <f aca="false">U31+U27+U21</f>
        <v>0</v>
      </c>
    </row>
    <row r="84" s="100" customFormat="true" ht="16.9" hidden="false" customHeight="true" outlineLevel="0" collapsed="false">
      <c r="B84" s="115"/>
      <c r="C84" s="116"/>
      <c r="D84" s="117"/>
      <c r="E84" s="81"/>
      <c r="F84" s="81"/>
      <c r="G84" s="81"/>
      <c r="H84" s="45"/>
      <c r="I84" s="81"/>
      <c r="J84" s="118"/>
      <c r="K84" s="104"/>
      <c r="L84" s="104"/>
      <c r="M84" s="118"/>
      <c r="N84" s="118"/>
      <c r="O84" s="118"/>
      <c r="P84" s="118"/>
      <c r="Q84" s="118"/>
      <c r="R84" s="118"/>
      <c r="S84" s="118"/>
      <c r="T84" s="118"/>
      <c r="U84" s="72"/>
    </row>
    <row r="85" s="100" customFormat="true" ht="16.9" hidden="false" customHeight="true" outlineLevel="0" collapsed="false">
      <c r="B85" s="119" t="s">
        <v>190</v>
      </c>
      <c r="C85" s="120" t="s">
        <v>191</v>
      </c>
      <c r="D85" s="121" t="s">
        <v>192</v>
      </c>
      <c r="E85" s="122" t="n">
        <f aca="false">F85+G85</f>
        <v>144</v>
      </c>
      <c r="F85" s="123"/>
      <c r="G85" s="122" t="n">
        <v>144</v>
      </c>
      <c r="H85" s="122"/>
      <c r="I85" s="122"/>
      <c r="J85" s="122"/>
      <c r="K85" s="122" t="n">
        <v>0</v>
      </c>
      <c r="L85" s="122" t="n">
        <v>0</v>
      </c>
      <c r="M85" s="122" t="n">
        <v>0</v>
      </c>
      <c r="N85" s="122" t="n">
        <v>0</v>
      </c>
      <c r="O85" s="122" t="n">
        <v>0</v>
      </c>
      <c r="P85" s="122" t="n">
        <v>0</v>
      </c>
      <c r="Q85" s="122" t="n">
        <v>0</v>
      </c>
      <c r="R85" s="122" t="n">
        <v>144</v>
      </c>
      <c r="S85" s="122" t="n">
        <v>0</v>
      </c>
      <c r="T85" s="122" t="n">
        <v>144</v>
      </c>
      <c r="U85" s="72"/>
    </row>
    <row r="86" s="124" customFormat="true" ht="16.9" hidden="false" customHeight="true" outlineLevel="0" collapsed="false">
      <c r="B86" s="59" t="s">
        <v>193</v>
      </c>
      <c r="C86" s="125" t="s">
        <v>194</v>
      </c>
      <c r="D86" s="126"/>
      <c r="E86" s="126" t="n">
        <f aca="false">G86</f>
        <v>180</v>
      </c>
      <c r="F86" s="126"/>
      <c r="G86" s="126" t="n">
        <v>180</v>
      </c>
      <c r="H86" s="126"/>
      <c r="I86" s="126"/>
      <c r="J86" s="126"/>
      <c r="K86" s="126" t="n">
        <v>0</v>
      </c>
      <c r="L86" s="126" t="n">
        <v>72</v>
      </c>
      <c r="M86" s="126"/>
      <c r="N86" s="126" t="n">
        <v>36</v>
      </c>
      <c r="O86" s="126" t="n">
        <v>36</v>
      </c>
      <c r="P86" s="126" t="n">
        <v>36</v>
      </c>
      <c r="Q86" s="126" t="n">
        <v>36</v>
      </c>
      <c r="R86" s="126" t="n">
        <v>36</v>
      </c>
      <c r="S86" s="126" t="n">
        <v>36</v>
      </c>
      <c r="T86" s="126" t="n">
        <v>36</v>
      </c>
      <c r="U86" s="127"/>
    </row>
    <row r="87" s="124" customFormat="true" ht="24" hidden="false" customHeight="true" outlineLevel="0" collapsed="false">
      <c r="B87" s="59" t="s">
        <v>195</v>
      </c>
      <c r="C87" s="125" t="s">
        <v>196</v>
      </c>
      <c r="D87" s="126"/>
      <c r="E87" s="126" t="n">
        <f aca="false">G87</f>
        <v>216</v>
      </c>
      <c r="F87" s="126"/>
      <c r="G87" s="126" t="n">
        <v>216</v>
      </c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 t="n">
        <f aca="false">36*6</f>
        <v>216</v>
      </c>
      <c r="U87" s="127"/>
    </row>
    <row r="88" s="124" customFormat="true" ht="24" hidden="false" customHeight="true" outlineLevel="0" collapsed="false">
      <c r="B88" s="128"/>
      <c r="C88" s="129"/>
      <c r="D88" s="130"/>
      <c r="E88" s="131" t="n">
        <f aca="false">E83+E85+E87+E86</f>
        <v>4394</v>
      </c>
      <c r="F88" s="126"/>
      <c r="G88" s="132"/>
      <c r="H88" s="133"/>
      <c r="I88" s="133" t="n">
        <f aca="false">(I31+I27+I21)/(H31+H27+H21)</f>
        <v>1.48663594470046</v>
      </c>
      <c r="J88" s="134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35"/>
    </row>
    <row r="89" customFormat="false" ht="14.1" hidden="false" customHeight="true" outlineLevel="0" collapsed="false">
      <c r="B89" s="136" t="s">
        <v>197</v>
      </c>
      <c r="C89" s="136"/>
      <c r="D89" s="136"/>
      <c r="E89" s="136"/>
      <c r="F89" s="136"/>
      <c r="G89" s="137" t="s">
        <v>198</v>
      </c>
      <c r="H89" s="138" t="s">
        <v>199</v>
      </c>
      <c r="I89" s="138"/>
      <c r="J89" s="138"/>
      <c r="K89" s="64" t="n">
        <f aca="false">K83-K91-K92</f>
        <v>0</v>
      </c>
      <c r="L89" s="64" t="n">
        <f aca="false">L83-L91-L92</f>
        <v>0</v>
      </c>
      <c r="M89" s="45" t="n">
        <f aca="false">M83-M91-M92</f>
        <v>224</v>
      </c>
      <c r="N89" s="45" t="n">
        <f aca="false">N83-N91-N92</f>
        <v>336</v>
      </c>
      <c r="O89" s="45" t="n">
        <f aca="false">O83-O91-O92</f>
        <v>224</v>
      </c>
      <c r="P89" s="45" t="n">
        <f aca="false">P83-P91-P92</f>
        <v>336</v>
      </c>
      <c r="Q89" s="45" t="n">
        <f aca="false">Q83-Q91-Q92</f>
        <v>224</v>
      </c>
      <c r="R89" s="45" t="n">
        <f aca="false">R83-R91-R92</f>
        <v>336</v>
      </c>
      <c r="S89" s="45" t="n">
        <f aca="false">S83-S91-S92</f>
        <v>224</v>
      </c>
      <c r="T89" s="45" t="n">
        <f aca="false">T83-T91-T92</f>
        <v>0</v>
      </c>
      <c r="V89" s="139"/>
    </row>
    <row r="90" customFormat="false" ht="16.5" hidden="false" customHeight="true" outlineLevel="0" collapsed="false">
      <c r="B90" s="136"/>
      <c r="C90" s="136"/>
      <c r="D90" s="136"/>
      <c r="E90" s="136"/>
      <c r="F90" s="136"/>
      <c r="G90" s="137"/>
      <c r="H90" s="140" t="s">
        <v>200</v>
      </c>
      <c r="I90" s="140"/>
      <c r="J90" s="140"/>
      <c r="K90" s="64"/>
      <c r="L90" s="64"/>
      <c r="M90" s="45" t="n">
        <v>184</v>
      </c>
      <c r="N90" s="45" t="n">
        <v>200</v>
      </c>
      <c r="O90" s="45" t="n">
        <v>100</v>
      </c>
      <c r="P90" s="45" t="n">
        <v>130</v>
      </c>
      <c r="Q90" s="45" t="n">
        <v>102</v>
      </c>
      <c r="R90" s="45" t="n">
        <v>220</v>
      </c>
      <c r="S90" s="45" t="n">
        <v>162</v>
      </c>
      <c r="T90" s="45" t="n">
        <v>0</v>
      </c>
      <c r="V90" s="139"/>
    </row>
    <row r="91" customFormat="false" ht="14.1" hidden="false" customHeight="true" outlineLevel="0" collapsed="false">
      <c r="B91" s="136"/>
      <c r="C91" s="136"/>
      <c r="D91" s="136"/>
      <c r="E91" s="136"/>
      <c r="F91" s="136"/>
      <c r="G91" s="137"/>
      <c r="H91" s="138" t="s">
        <v>201</v>
      </c>
      <c r="I91" s="138"/>
      <c r="J91" s="138"/>
      <c r="K91" s="64" t="n">
        <v>0</v>
      </c>
      <c r="L91" s="64" t="n">
        <v>0</v>
      </c>
      <c r="M91" s="45" t="n">
        <f aca="false">M80+M74+M65+M57+M51</f>
        <v>72</v>
      </c>
      <c r="N91" s="45" t="n">
        <f aca="false">N80+N74+N65+N57+N51</f>
        <v>72</v>
      </c>
      <c r="O91" s="45" t="n">
        <f aca="false">O80+O74+O65+O57+O51</f>
        <v>0</v>
      </c>
      <c r="P91" s="45" t="n">
        <v>144</v>
      </c>
      <c r="Q91" s="45" t="n">
        <f aca="false">Q80+Q74+Q65+Q57+Q51</f>
        <v>72</v>
      </c>
      <c r="R91" s="45" t="n">
        <v>36</v>
      </c>
      <c r="S91" s="45" t="n">
        <f aca="false">S80+S74+S65+S57+S51</f>
        <v>36</v>
      </c>
      <c r="T91" s="45" t="n">
        <f aca="false">T80+T74+T65+T57+T51</f>
        <v>0</v>
      </c>
      <c r="V91" s="139"/>
    </row>
    <row r="92" customFormat="false" ht="14.1" hidden="false" customHeight="true" outlineLevel="0" collapsed="false">
      <c r="B92" s="141" t="s">
        <v>202</v>
      </c>
      <c r="C92" s="141"/>
      <c r="D92" s="141"/>
      <c r="E92" s="141"/>
      <c r="F92" s="141"/>
      <c r="G92" s="137"/>
      <c r="H92" s="138" t="s">
        <v>203</v>
      </c>
      <c r="I92" s="138"/>
      <c r="J92" s="138"/>
      <c r="K92" s="142" t="n">
        <v>0</v>
      </c>
      <c r="L92" s="142" t="n">
        <v>0</v>
      </c>
      <c r="M92" s="45" t="n">
        <f aca="false">M59+M53</f>
        <v>0</v>
      </c>
      <c r="N92" s="45" t="n">
        <v>0</v>
      </c>
      <c r="O92" s="45" t="n">
        <f aca="false">O59+O53</f>
        <v>0</v>
      </c>
      <c r="P92" s="45" t="n">
        <f aca="false">P59+P53</f>
        <v>0</v>
      </c>
      <c r="Q92" s="45" t="n">
        <f aca="false">Q59+Q53</f>
        <v>0</v>
      </c>
      <c r="R92" s="143" t="n">
        <f aca="false">R82+R76+R68+R59+R53</f>
        <v>0</v>
      </c>
      <c r="S92" s="45" t="n">
        <f aca="false">S59+S53</f>
        <v>0</v>
      </c>
      <c r="T92" s="143" t="n">
        <f aca="false">T82+T76+T68+T59+T53</f>
        <v>468</v>
      </c>
      <c r="U92" s="144" t="n">
        <f aca="false">U59+U53</f>
        <v>0</v>
      </c>
    </row>
    <row r="93" customFormat="false" ht="14.1" hidden="false" customHeight="true" outlineLevel="0" collapsed="false">
      <c r="B93" s="141"/>
      <c r="C93" s="141"/>
      <c r="D93" s="141"/>
      <c r="E93" s="141"/>
      <c r="F93" s="141"/>
      <c r="G93" s="137"/>
      <c r="H93" s="145" t="s">
        <v>204</v>
      </c>
      <c r="I93" s="145"/>
      <c r="J93" s="145"/>
      <c r="K93" s="104" t="n">
        <v>0</v>
      </c>
      <c r="L93" s="104" t="n">
        <v>0</v>
      </c>
      <c r="M93" s="45" t="n">
        <f aca="false">M85</f>
        <v>0</v>
      </c>
      <c r="N93" s="45" t="n">
        <f aca="false">N85</f>
        <v>0</v>
      </c>
      <c r="O93" s="45" t="n">
        <f aca="false">O85</f>
        <v>0</v>
      </c>
      <c r="P93" s="45" t="n">
        <f aca="false">P85</f>
        <v>0</v>
      </c>
      <c r="Q93" s="45" t="n">
        <f aca="false">Q85</f>
        <v>0</v>
      </c>
      <c r="R93" s="143" t="n">
        <v>0</v>
      </c>
      <c r="S93" s="45" t="n">
        <f aca="false">S85</f>
        <v>0</v>
      </c>
      <c r="T93" s="143" t="n">
        <f aca="false">T85</f>
        <v>144</v>
      </c>
    </row>
    <row r="94" customFormat="false" ht="14.1" hidden="false" customHeight="true" outlineLevel="0" collapsed="false">
      <c r="B94" s="141"/>
      <c r="C94" s="141"/>
      <c r="D94" s="141"/>
      <c r="E94" s="141"/>
      <c r="F94" s="141"/>
      <c r="G94" s="137"/>
      <c r="H94" s="145"/>
      <c r="I94" s="145"/>
      <c r="J94" s="145"/>
      <c r="K94" s="146" t="n">
        <f aca="false">SUM(K89:K93)</f>
        <v>0</v>
      </c>
      <c r="L94" s="146" t="n">
        <f aca="false">SUM(L89:L93)</f>
        <v>0</v>
      </c>
      <c r="M94" s="147" t="n">
        <f aca="false">SUM(M89:M93)</f>
        <v>480</v>
      </c>
      <c r="N94" s="147" t="n">
        <f aca="false">SUM(N89:N93)</f>
        <v>608</v>
      </c>
      <c r="O94" s="147" t="n">
        <f aca="false">SUM(O89:O93)</f>
        <v>324</v>
      </c>
      <c r="P94" s="147" t="n">
        <f aca="false">SUM(P89:P93)</f>
        <v>610</v>
      </c>
      <c r="Q94" s="147" t="n">
        <f aca="false">SUM(Q89:Q93)</f>
        <v>398</v>
      </c>
      <c r="R94" s="147" t="n">
        <f aca="false">SUM(R89:R93)</f>
        <v>592</v>
      </c>
      <c r="S94" s="147" t="n">
        <f aca="false">SUM(S89:S93)</f>
        <v>422</v>
      </c>
      <c r="T94" s="147" t="n">
        <f aca="false">SUM(T89:T93)</f>
        <v>612</v>
      </c>
      <c r="U94" s="148" t="n">
        <f aca="false">SUM(U89:U93)</f>
        <v>0</v>
      </c>
    </row>
    <row r="95" customFormat="false" ht="14.1" hidden="false" customHeight="true" outlineLevel="0" collapsed="false">
      <c r="B95" s="141"/>
      <c r="C95" s="141"/>
      <c r="D95" s="141"/>
      <c r="E95" s="141"/>
      <c r="F95" s="141"/>
      <c r="G95" s="137"/>
      <c r="H95" s="138" t="s">
        <v>205</v>
      </c>
      <c r="I95" s="138"/>
      <c r="J95" s="138"/>
      <c r="K95" s="64" t="n">
        <v>0</v>
      </c>
      <c r="L95" s="64" t="n">
        <v>3</v>
      </c>
      <c r="M95" s="45" t="n">
        <v>0</v>
      </c>
      <c r="N95" s="45" t="n">
        <v>2</v>
      </c>
      <c r="O95" s="45" t="n">
        <v>2</v>
      </c>
      <c r="P95" s="45" t="n">
        <v>2</v>
      </c>
      <c r="Q95" s="45" t="n">
        <v>3</v>
      </c>
      <c r="R95" s="143" t="n">
        <v>2</v>
      </c>
      <c r="S95" s="45" t="n">
        <v>3</v>
      </c>
      <c r="T95" s="143" t="n">
        <v>2</v>
      </c>
    </row>
    <row r="96" customFormat="false" ht="14.1" hidden="false" customHeight="true" outlineLevel="0" collapsed="false">
      <c r="B96" s="141"/>
      <c r="C96" s="141"/>
      <c r="D96" s="141"/>
      <c r="E96" s="141"/>
      <c r="F96" s="141"/>
      <c r="G96" s="137"/>
      <c r="H96" s="138" t="s">
        <v>206</v>
      </c>
      <c r="I96" s="138"/>
      <c r="J96" s="138"/>
      <c r="K96" s="64" t="n">
        <v>0</v>
      </c>
      <c r="L96" s="64" t="n">
        <v>9</v>
      </c>
      <c r="M96" s="45" t="n">
        <v>3</v>
      </c>
      <c r="N96" s="45" t="n">
        <v>3</v>
      </c>
      <c r="O96" s="45" t="n">
        <v>2</v>
      </c>
      <c r="P96" s="45" t="n">
        <v>4</v>
      </c>
      <c r="Q96" s="45" t="n">
        <v>7</v>
      </c>
      <c r="R96" s="143" t="n">
        <v>2</v>
      </c>
      <c r="S96" s="45" t="n">
        <v>7</v>
      </c>
      <c r="T96" s="143" t="n">
        <v>2</v>
      </c>
    </row>
    <row r="97" customFormat="false" ht="14.1" hidden="false" customHeight="true" outlineLevel="0" collapsed="false">
      <c r="B97" s="141"/>
      <c r="C97" s="141"/>
      <c r="D97" s="141"/>
      <c r="E97" s="141"/>
      <c r="F97" s="141"/>
      <c r="G97" s="137"/>
      <c r="H97" s="138" t="s">
        <v>207</v>
      </c>
      <c r="I97" s="138"/>
      <c r="J97" s="138"/>
      <c r="K97" s="64" t="n">
        <v>0</v>
      </c>
      <c r="L97" s="64" t="n">
        <v>0</v>
      </c>
      <c r="M97" s="45" t="n">
        <v>0</v>
      </c>
      <c r="N97" s="45" t="n">
        <v>0</v>
      </c>
      <c r="O97" s="45" t="n">
        <v>0</v>
      </c>
      <c r="P97" s="45" t="n">
        <v>0</v>
      </c>
      <c r="Q97" s="45" t="n">
        <v>0</v>
      </c>
      <c r="R97" s="143" t="n">
        <v>0</v>
      </c>
      <c r="S97" s="45" t="n">
        <v>0</v>
      </c>
      <c r="T97" s="143" t="n">
        <v>0</v>
      </c>
    </row>
    <row r="98" customFormat="false" ht="15.75" hidden="false" customHeight="false" outlineLevel="0" collapsed="false">
      <c r="B98" s="141"/>
      <c r="C98" s="141"/>
      <c r="D98" s="141"/>
      <c r="E98" s="141"/>
      <c r="F98" s="141"/>
      <c r="G98" s="137"/>
      <c r="H98" s="149"/>
      <c r="I98" s="149"/>
      <c r="J98" s="149"/>
      <c r="K98" s="47"/>
      <c r="L98" s="47"/>
      <c r="M98" s="32"/>
      <c r="N98" s="32"/>
      <c r="O98" s="32"/>
      <c r="P98" s="32"/>
      <c r="Q98" s="32"/>
      <c r="R98" s="32"/>
      <c r="S98" s="32"/>
      <c r="T98" s="32"/>
      <c r="U98" s="32" t="n">
        <f aca="false">SUM(U95:U97)</f>
        <v>0</v>
      </c>
    </row>
    <row r="99" customFormat="false" ht="15.75" hidden="false" customHeight="false" outlineLevel="0" collapsed="false">
      <c r="C99" s="150"/>
      <c r="D99" s="150"/>
    </row>
    <row r="101" customFormat="false" ht="15.75" hidden="false" customHeight="false" outlineLevel="0" collapsed="false">
      <c r="D101" s="151"/>
      <c r="E101" s="151"/>
      <c r="F101" s="151"/>
      <c r="G101" s="151"/>
      <c r="H101" s="151"/>
      <c r="I101" s="151"/>
      <c r="J101" s="151"/>
      <c r="K101" s="152"/>
    </row>
    <row r="102" customFormat="false" ht="15.75" hidden="false" customHeight="false" outlineLevel="0" collapsed="false">
      <c r="D102" s="151"/>
      <c r="E102" s="151"/>
      <c r="F102" s="151"/>
      <c r="G102" s="151"/>
      <c r="H102" s="151"/>
      <c r="I102" s="151"/>
      <c r="J102" s="151"/>
      <c r="K102" s="153"/>
    </row>
    <row r="104" customFormat="false" ht="15.75" hidden="false" customHeight="false" outlineLevel="0" collapsed="false">
      <c r="M104" s="4"/>
      <c r="N104" s="4"/>
      <c r="O104" s="4"/>
      <c r="P104" s="4"/>
      <c r="Q104" s="4"/>
      <c r="R104" s="4"/>
      <c r="S104" s="4"/>
      <c r="T104" s="4"/>
    </row>
  </sheetData>
  <mergeCells count="41">
    <mergeCell ref="D4:S4"/>
    <mergeCell ref="G6:P6"/>
    <mergeCell ref="F7:L7"/>
    <mergeCell ref="O7:P7"/>
    <mergeCell ref="G8:L8"/>
    <mergeCell ref="O8:P8"/>
    <mergeCell ref="A9:J9"/>
    <mergeCell ref="B10:T10"/>
    <mergeCell ref="B11:B16"/>
    <mergeCell ref="C11:C16"/>
    <mergeCell ref="D11:D16"/>
    <mergeCell ref="E11:J11"/>
    <mergeCell ref="K11:T11"/>
    <mergeCell ref="U11:U19"/>
    <mergeCell ref="E12:E16"/>
    <mergeCell ref="F12:F16"/>
    <mergeCell ref="G12:J12"/>
    <mergeCell ref="K12:L12"/>
    <mergeCell ref="M12:N12"/>
    <mergeCell ref="O12:P12"/>
    <mergeCell ref="Q12:R12"/>
    <mergeCell ref="S12:T12"/>
    <mergeCell ref="G13:G16"/>
    <mergeCell ref="H13:J13"/>
    <mergeCell ref="H14:H16"/>
    <mergeCell ref="I14:I16"/>
    <mergeCell ref="J14:J16"/>
    <mergeCell ref="B89:F91"/>
    <mergeCell ref="G89:G98"/>
    <mergeCell ref="H89:J89"/>
    <mergeCell ref="H90:J90"/>
    <mergeCell ref="H91:J91"/>
    <mergeCell ref="B92:F98"/>
    <mergeCell ref="H92:J92"/>
    <mergeCell ref="H93:J93"/>
    <mergeCell ref="H94:J94"/>
    <mergeCell ref="H95:J95"/>
    <mergeCell ref="H96:J96"/>
    <mergeCell ref="H97:J97"/>
    <mergeCell ref="H98:J98"/>
    <mergeCell ref="C99:D99"/>
  </mergeCells>
  <printOptions headings="false" gridLines="false" gridLinesSet="true" horizontalCentered="false" verticalCentered="false"/>
  <pageMargins left="0.118055555555556" right="0.118055555555556" top="0.157638888888889" bottom="0.157638888888889" header="0.511805555555555" footer="0.511805555555555"/>
  <pageSetup paperSize="9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2019-07-08T02:49:30Z</dcterms:created>
  <dc:creator>Светлана Владимировна Маркус</dc:creator>
  <dc:description/>
  <dc:language>en-US</dc:language>
  <cp:lastModifiedBy/>
  <dcterms:modified xsi:type="dcterms:W3CDTF">2020-03-10T11:15:43Z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