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1340" windowHeight="7755"/>
  </bookViews>
  <sheets>
    <sheet name="Worksheet" sheetId="1" r:id="rId1"/>
  </sheets>
  <definedNames>
    <definedName name="_xlnm._FilterDatabase" localSheetId="0" hidden="1">Worksheet!$A$1:$E$151</definedName>
  </definedNames>
  <calcPr calcId="124519"/>
</workbook>
</file>

<file path=xl/calcChain.xml><?xml version="1.0" encoding="utf-8"?>
<calcChain xmlns="http://schemas.openxmlformats.org/spreadsheetml/2006/main">
  <c r="H7" i="1"/>
  <c r="J26"/>
  <c r="I24"/>
  <c r="I25"/>
  <c r="I26"/>
  <c r="I27"/>
  <c r="H24"/>
  <c r="H25"/>
  <c r="H26"/>
  <c r="H27"/>
  <c r="J10" l="1"/>
  <c r="I7"/>
  <c r="J7"/>
  <c r="H8"/>
  <c r="I8"/>
  <c r="J8"/>
  <c r="H9"/>
  <c r="I9"/>
  <c r="J9"/>
  <c r="H10"/>
  <c r="I10"/>
  <c r="H14" l="1"/>
  <c r="H16" l="1"/>
  <c r="H15"/>
  <c r="H17" l="1"/>
  <c r="J5"/>
  <c r="J27" s="1"/>
  <c r="J4"/>
  <c r="J3"/>
  <c r="J25" s="1"/>
  <c r="J2"/>
  <c r="J24" s="1"/>
  <c r="I4"/>
  <c r="I5"/>
  <c r="I2"/>
  <c r="I3"/>
  <c r="H2" l="1"/>
  <c r="H5"/>
  <c r="H3"/>
  <c r="H4"/>
  <c r="I20"/>
  <c r="I30" s="1"/>
  <c r="J20" l="1"/>
  <c r="J30" s="1"/>
  <c r="H20"/>
  <c r="H30" s="1"/>
  <c r="N7" l="1"/>
</calcChain>
</file>

<file path=xl/sharedStrings.xml><?xml version="1.0" encoding="utf-8"?>
<sst xmlns="http://schemas.openxmlformats.org/spreadsheetml/2006/main" count="201" uniqueCount="22">
  <si>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</si>
  <si>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</si>
  <si>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</si>
  <si>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</si>
  <si>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</si>
  <si>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</si>
  <si>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</si>
  <si>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</si>
  <si>
    <t>iris-setosa</t>
  </si>
  <si>
    <t>iris-versicolor</t>
  </si>
  <si>
    <t>iris-virginica</t>
  </si>
  <si>
    <t>pettallenght</t>
  </si>
  <si>
    <t>stdev</t>
  </si>
  <si>
    <t>mean</t>
  </si>
  <si>
    <t>Column1</t>
  </si>
  <si>
    <t>jumlahData</t>
  </si>
  <si>
    <t>totalSeluruhData</t>
  </si>
  <si>
    <t>contoh Data yang ingin diprediksi</t>
  </si>
  <si>
    <t>P(C|X) atau posterior</t>
  </si>
  <si>
    <t>P(C) atau Prior</t>
  </si>
  <si>
    <t xml:space="preserve">P(X|C) </t>
  </si>
  <si>
    <t>?=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</si>
</sst>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4" xfId="0" applyFill="1" applyBorder="1"/>
    <xf numFmtId="0" fontId="2" fillId="0" borderId="0" xfId="0" applyFont="1"/>
    <xf numFmtId="0" fontId="2" fillId="3" borderId="4" xfId="0" applyFont="1" applyFill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0" fillId="0" borderId="4" xfId="0" applyFill="1" applyBorder="1"/>
    <xf numFmtId="0" fontId="2" fillId="0" borderId="4" xfId="0" applyFont="1" applyFill="1" applyBorder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6" tint="0.79998168889431442"/>
          <bgColor theme="6" tint="0.79998168889431442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G1:J5" totalsRowShown="0">
  <autoFilter ref="G1:J5">
    <filterColumn colId="0" hiddenButton="1"/>
    <filterColumn colId="1" hiddenButton="1"/>
    <filterColumn colId="2" hiddenButton="1"/>
    <filterColumn colId="3" hiddenButton="1"/>
  </autoFilter>
  <tableColumns count="4">
    <tableColumn id="1" name="mean"/>
    <tableColumn id="2" name="iris-setosa"/>
    <tableColumn id="3" name="iris-versicolor"/>
    <tableColumn id="4" name="iris-virginica"/>
  </tableColumns>
  <tableStyleInfo name="TableStyleMedium13" showFirstColumn="1" showLastColumn="0" showRowStripes="1" showColumnStripes="0"/>
</table>
</file>

<file path=xl/tables/table2.xml><?xml version="1.0" encoding="utf-8"?>
<table xmlns="http://schemas.openxmlformats.org/spreadsheetml/2006/main" id="5" name="Table5" displayName="Table5" ref="G13:H17" totalsRowShown="0" headerRowDxfId="13" headerRowBorderDxfId="12" tableBorderDxfId="11" totalsRowBorderDxfId="10">
  <autoFilter ref="G13:H17">
    <filterColumn colId="0" hiddenButton="1"/>
    <filterColumn colId="1" hiddenButton="1"/>
  </autoFilter>
  <tableColumns count="2">
    <tableColumn id="1" name="class"/>
    <tableColumn id="2" name="jumlahData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6:J10" headerRowDxfId="9">
  <autoFilter ref="G6:J10">
    <filterColumn colId="0" hiddenButton="1"/>
    <filterColumn colId="1" hiddenButton="1"/>
    <filterColumn colId="2" hiddenButton="1"/>
    <filterColumn colId="3" hiddenButton="1"/>
  </autoFilter>
  <tableColumns count="4">
    <tableColumn id="1" name="stdev" dataDxfId="8"/>
    <tableColumn id="2" name="iris-setosa" dataDxfId="7"/>
    <tableColumn id="3" name="iris-versicolor" dataDxfId="6"/>
    <tableColumn id="4" name="iris-virginica" dataDxfId="5"/>
  </tableColumns>
  <tableStyleInfo name="TableStyleMedium14" showFirstColumn="1" showLastColumn="0" showRowStripes="1" showColumnStripes="0"/>
</table>
</file>

<file path=xl/tables/table4.xml><?xml version="1.0" encoding="utf-8"?>
<table xmlns="http://schemas.openxmlformats.org/spreadsheetml/2006/main" id="6" name="Table6" displayName="Table6" ref="G23:J27" totalsRowShown="0" headerRowDxfId="4">
  <autoFilter ref="G23:J27">
    <filterColumn colId="0" hiddenButton="1"/>
    <filterColumn colId="1" hiddenButton="1"/>
    <filterColumn colId="2" hiddenButton="1"/>
    <filterColumn colId="3" hiddenButton="1"/>
  </autoFilter>
  <tableColumns count="4">
    <tableColumn id="1" name="P(X|C) "/>
    <tableColumn id="2" name="Iris-setosa" dataDxfId="1">
      <calculatedColumnFormula>1/SQRT(2*PI()*H7)*EXP(1)^-0.5*((M3-H2)/H7)^2</calculatedColumnFormula>
    </tableColumn>
    <tableColumn id="3" name="Iris-versicolor" dataDxfId="0">
      <calculatedColumnFormula>L25</calculatedColumnFormula>
    </tableColumn>
    <tableColumn id="4" name="Iris-virginica">
      <calculatedColumnFormula>1/SQRT(2*PI()*J7)*EXP(1)^-0.5*((M3-J2)/J7)^2</calculatedColumnFormula>
    </tableColumn>
  </tableColumns>
  <tableStyleInfo name="TableStyleMedium11" showFirstColumn="1" showLastColumn="0" showRowStripes="1" showColumnStripes="0"/>
</table>
</file>

<file path=xl/tables/table5.xml><?xml version="1.0" encoding="utf-8"?>
<table xmlns="http://schemas.openxmlformats.org/spreadsheetml/2006/main" id="7" name="Table7" displayName="Table7" ref="G29:J30" totalsRowShown="0" headerRowDxfId="3">
  <autoFilter ref="G29:J30">
    <filterColumn colId="0" hiddenButton="1"/>
    <filterColumn colId="1" hiddenButton="1"/>
    <filterColumn colId="2" hiddenButton="1"/>
    <filterColumn colId="3" hiddenButton="1"/>
  </autoFilter>
  <tableColumns count="4">
    <tableColumn id="1" name="Column1" dataDxfId="2"/>
    <tableColumn id="2" name="Iris-setosa">
      <calculatedColumnFormula>H24*H25*H26*H27*H20</calculatedColumnFormula>
    </tableColumn>
    <tableColumn id="3" name="Iris-versicolor">
      <calculatedColumnFormula>I24*I25*I26*I27*I20</calculatedColumnFormula>
    </tableColumn>
    <tableColumn id="4" name="Iris-virginica">
      <calculatedColumnFormula>J24*J25*J26*J27*J20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topLeftCell="B10" workbookViewId="0">
      <selection activeCell="H30" sqref="H30"/>
    </sheetView>
  </sheetViews>
  <sheetFormatPr defaultRowHeight="15"/>
  <cols>
    <col min="1" max="1" width="17.28515625" customWidth="1"/>
    <col min="2" max="2" width="18.5703125" customWidth="1"/>
    <col min="3" max="3" width="22.42578125" customWidth="1"/>
    <col min="4" max="4" width="24.42578125" customWidth="1"/>
    <col min="5" max="5" width="13.28515625" bestFit="1" customWidth="1"/>
    <col min="7" max="7" width="19.7109375" customWidth="1"/>
    <col min="8" max="10" width="17.85546875" bestFit="1" customWidth="1"/>
    <col min="12" max="12" width="12.85546875" customWidth="1"/>
    <col min="13" max="13" width="20.28515625" customWidth="1"/>
    <col min="14" max="14" width="13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13</v>
      </c>
      <c r="H1" t="s">
        <v>8</v>
      </c>
      <c r="I1" t="s">
        <v>9</v>
      </c>
      <c r="J1" t="s">
        <v>10</v>
      </c>
    </row>
    <row r="2" spans="1:14">
      <c r="A2">
        <v>5.0999999999999996</v>
      </c>
      <c r="B2">
        <v>3.5</v>
      </c>
      <c r="C2">
        <v>1.4</v>
      </c>
      <c r="D2">
        <v>0.2</v>
      </c>
      <c r="E2" t="s">
        <v>5</v>
      </c>
      <c r="G2" t="s">
        <v>0</v>
      </c>
      <c r="H2">
        <f>AVERAGE(A2:A51)</f>
        <v>5.0059999999999993</v>
      </c>
      <c r="I2">
        <f>AVERAGE(A52:A101)</f>
        <v>5.9359999999999999</v>
      </c>
      <c r="J2">
        <f>AVERAGE(A102:A151)</f>
        <v>6.5879999999999983</v>
      </c>
      <c r="L2" s="14" t="s">
        <v>17</v>
      </c>
      <c r="M2" s="15"/>
    </row>
    <row r="3" spans="1:14">
      <c r="A3">
        <v>4.9000000000000004</v>
      </c>
      <c r="B3">
        <v>3</v>
      </c>
      <c r="C3">
        <v>1.4</v>
      </c>
      <c r="D3">
        <v>0.2</v>
      </c>
      <c r="E3" t="s">
        <v>5</v>
      </c>
      <c r="G3" t="s">
        <v>1</v>
      </c>
      <c r="H3">
        <f>AVERAGE(B2:B51)</f>
        <v>3.4180000000000006</v>
      </c>
      <c r="I3">
        <f>AVERAGE(B52:B101)</f>
        <v>2.7700000000000005</v>
      </c>
      <c r="J3">
        <f>AVERAGE(B102:B151)</f>
        <v>2.9739999999999998</v>
      </c>
      <c r="L3" s="6" t="s">
        <v>0</v>
      </c>
      <c r="M3" s="6">
        <v>5</v>
      </c>
    </row>
    <row r="4" spans="1:14">
      <c r="A4">
        <v>4.7</v>
      </c>
      <c r="B4">
        <v>3.2</v>
      </c>
      <c r="C4">
        <v>1.3</v>
      </c>
      <c r="D4">
        <v>0.2</v>
      </c>
      <c r="E4" t="s">
        <v>5</v>
      </c>
      <c r="G4" t="s">
        <v>11</v>
      </c>
      <c r="H4">
        <f>AVERAGE(C2:C51)</f>
        <v>1.464</v>
      </c>
      <c r="I4">
        <f>AVERAGE(C53:C102)</f>
        <v>4.2859999999999996</v>
      </c>
      <c r="J4">
        <f>AVERAGE(C102:C151)</f>
        <v>5.5519999999999996</v>
      </c>
      <c r="L4" s="6" t="s">
        <v>1</v>
      </c>
      <c r="M4" s="6">
        <v>3</v>
      </c>
    </row>
    <row r="5" spans="1:14">
      <c r="A5">
        <v>4.5999999999999996</v>
      </c>
      <c r="B5">
        <v>3.1</v>
      </c>
      <c r="C5">
        <v>1.5</v>
      </c>
      <c r="D5">
        <v>0.2</v>
      </c>
      <c r="E5" t="s">
        <v>5</v>
      </c>
      <c r="G5" t="s">
        <v>3</v>
      </c>
      <c r="H5">
        <f>AVERAGE(D2:D51)</f>
        <v>0.24399999999999991</v>
      </c>
      <c r="I5">
        <f>AVERAGE(D52:D101)</f>
        <v>1.3259999999999998</v>
      </c>
      <c r="J5">
        <f>AVERAGE(D102:D151)</f>
        <v>2.0259999999999998</v>
      </c>
      <c r="L5" s="6" t="s">
        <v>11</v>
      </c>
      <c r="M5" s="6">
        <v>5.0999999999999996</v>
      </c>
    </row>
    <row r="6" spans="1:14">
      <c r="A6">
        <v>5</v>
      </c>
      <c r="B6">
        <v>3.6</v>
      </c>
      <c r="C6">
        <v>1.4</v>
      </c>
      <c r="D6">
        <v>0.2</v>
      </c>
      <c r="E6" t="s">
        <v>5</v>
      </c>
      <c r="G6" s="12" t="s">
        <v>12</v>
      </c>
      <c r="H6" s="13" t="s">
        <v>8</v>
      </c>
      <c r="I6" s="12" t="s">
        <v>9</v>
      </c>
      <c r="J6" s="12" t="s">
        <v>10</v>
      </c>
      <c r="L6" s="6" t="s">
        <v>3</v>
      </c>
      <c r="M6" s="6">
        <v>2</v>
      </c>
    </row>
    <row r="7" spans="1:14">
      <c r="A7">
        <v>5.4</v>
      </c>
      <c r="B7">
        <v>3.9</v>
      </c>
      <c r="C7">
        <v>1.7</v>
      </c>
      <c r="D7">
        <v>0.4</v>
      </c>
      <c r="E7" t="s">
        <v>5</v>
      </c>
      <c r="G7" s="6" t="s">
        <v>0</v>
      </c>
      <c r="H7" s="6">
        <f>L15</f>
        <v>0</v>
      </c>
      <c r="I7" s="6">
        <f>_xlfn.STDEV.S(A52:A101)</f>
        <v>0.51617114706386347</v>
      </c>
      <c r="J7" s="6">
        <f>_xlfn.STDEV.S(A102:A151)</f>
        <v>0.635879593274432</v>
      </c>
      <c r="L7" s="10" t="s">
        <v>4</v>
      </c>
      <c r="M7" s="11" t="s">
        <v>21</v>
      </c>
      <c r="N7" t="str">
        <f>IF(AND(H30&gt;I30,H30&gt;J30),"Iris-setosa",IF(AND(I30&gt;H30,I30&gt;J30),"Iris-versicolor",IF(AND(J30&gt;H30,J30&gt;I30),"Iris-virginica")))</f>
        <v>Iris-setosa</v>
      </c>
    </row>
    <row r="8" spans="1:14">
      <c r="A8">
        <v>4.5999999999999996</v>
      </c>
      <c r="B8">
        <v>3.4</v>
      </c>
      <c r="C8">
        <v>1.4</v>
      </c>
      <c r="D8">
        <v>0.3</v>
      </c>
      <c r="E8" t="s">
        <v>5</v>
      </c>
      <c r="G8" s="6" t="s">
        <v>1</v>
      </c>
      <c r="H8" s="6">
        <f>_xlfn.STDEV.S(B2:B51)</f>
        <v>0.38102439795469012</v>
      </c>
      <c r="I8" s="6">
        <f>_xlfn.STDEV.S(B52:B101)</f>
        <v>0.31379832337840918</v>
      </c>
      <c r="J8" s="6">
        <f>_xlfn.STDEV.S(B102:B151)</f>
        <v>0.32249663817263963</v>
      </c>
    </row>
    <row r="9" spans="1:14">
      <c r="A9">
        <v>5</v>
      </c>
      <c r="B9">
        <v>3.4</v>
      </c>
      <c r="C9">
        <v>1.5</v>
      </c>
      <c r="D9">
        <v>0.2</v>
      </c>
      <c r="E9" t="s">
        <v>5</v>
      </c>
      <c r="G9" s="6" t="s">
        <v>11</v>
      </c>
      <c r="H9" s="6">
        <f>_xlfn.STDEV.S(C2:C51)</f>
        <v>0.17351115943644299</v>
      </c>
      <c r="I9" s="6">
        <f>_xlfn.STDEV.S(C52:C101)</f>
        <v>0.46991097723996639</v>
      </c>
      <c r="J9" s="6">
        <f>_xlfn.STDEV.S(C102:C151)</f>
        <v>0.55189469566398353</v>
      </c>
    </row>
    <row r="10" spans="1:14">
      <c r="A10">
        <v>4.4000000000000004</v>
      </c>
      <c r="B10">
        <v>2.9</v>
      </c>
      <c r="C10">
        <v>1.4</v>
      </c>
      <c r="D10">
        <v>0.2</v>
      </c>
      <c r="E10" t="s">
        <v>5</v>
      </c>
      <c r="G10" s="6" t="s">
        <v>3</v>
      </c>
      <c r="H10" s="6">
        <f>_xlfn.STDEV.S(D2:D51)</f>
        <v>0.10720950308167866</v>
      </c>
      <c r="I10" s="6">
        <f>_xlfn.STDEV.S(D52:D101)</f>
        <v>0.19775268000454274</v>
      </c>
      <c r="J10" s="6">
        <f>_xlfn.STDEV.S(D102:D151)</f>
        <v>0.27465005563666967</v>
      </c>
    </row>
    <row r="11" spans="1:14">
      <c r="A11">
        <v>4.9000000000000004</v>
      </c>
      <c r="B11">
        <v>3.1</v>
      </c>
      <c r="C11">
        <v>1.5</v>
      </c>
      <c r="D11">
        <v>0.1</v>
      </c>
      <c r="E11" t="s">
        <v>5</v>
      </c>
      <c r="L11" s="10"/>
    </row>
    <row r="12" spans="1:1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14">
      <c r="A13">
        <v>4.8</v>
      </c>
      <c r="B13">
        <v>3.4</v>
      </c>
      <c r="C13">
        <v>1.6</v>
      </c>
      <c r="D13">
        <v>0.2</v>
      </c>
      <c r="E13" t="s">
        <v>5</v>
      </c>
      <c r="G13" s="4" t="s">
        <v>4</v>
      </c>
      <c r="H13" s="4" t="s">
        <v>15</v>
      </c>
    </row>
    <row r="14" spans="1:14">
      <c r="A14">
        <v>4.8</v>
      </c>
      <c r="B14">
        <v>3</v>
      </c>
      <c r="C14">
        <v>1.4</v>
      </c>
      <c r="D14">
        <v>0.1</v>
      </c>
      <c r="E14" t="s">
        <v>5</v>
      </c>
      <c r="G14" s="3" t="s">
        <v>8</v>
      </c>
      <c r="H14" s="3">
        <f>COUNTIF(E2:E151,"Iris-setosa")</f>
        <v>50</v>
      </c>
    </row>
    <row r="15" spans="1:14">
      <c r="A15">
        <v>4.3</v>
      </c>
      <c r="B15">
        <v>3</v>
      </c>
      <c r="C15">
        <v>1.1000000000000001</v>
      </c>
      <c r="D15">
        <v>0.1</v>
      </c>
      <c r="E15" t="s">
        <v>5</v>
      </c>
      <c r="G15" s="2" t="s">
        <v>9</v>
      </c>
      <c r="H15" s="2">
        <f>COUNTIF(E2:E151,"Iris-versicolor")</f>
        <v>50</v>
      </c>
    </row>
    <row r="16" spans="1:14">
      <c r="A16">
        <v>5.8</v>
      </c>
      <c r="B16">
        <v>4</v>
      </c>
      <c r="C16">
        <v>1.2</v>
      </c>
      <c r="D16">
        <v>0.2</v>
      </c>
      <c r="E16" t="s">
        <v>5</v>
      </c>
      <c r="G16" s="3" t="s">
        <v>10</v>
      </c>
      <c r="H16" s="3">
        <f>COUNTIF(E2:E151,"Iris-virginica")</f>
        <v>50</v>
      </c>
    </row>
    <row r="17" spans="1:10">
      <c r="A17">
        <v>5.7</v>
      </c>
      <c r="B17">
        <v>4.4000000000000004</v>
      </c>
      <c r="C17">
        <v>1.5</v>
      </c>
      <c r="D17">
        <v>0.4</v>
      </c>
      <c r="E17" t="s">
        <v>5</v>
      </c>
      <c r="G17" s="5" t="s">
        <v>16</v>
      </c>
      <c r="H17" s="5">
        <f>SUM(H14:H16)</f>
        <v>150</v>
      </c>
    </row>
    <row r="18" spans="1:10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10">
      <c r="A19">
        <v>5.0999999999999996</v>
      </c>
      <c r="B19">
        <v>3.5</v>
      </c>
      <c r="C19">
        <v>1.4</v>
      </c>
      <c r="D19">
        <v>0.3</v>
      </c>
      <c r="E19" t="s">
        <v>5</v>
      </c>
      <c r="G19" s="6"/>
      <c r="H19" s="7" t="s">
        <v>8</v>
      </c>
      <c r="I19" s="7" t="s">
        <v>9</v>
      </c>
      <c r="J19" s="7" t="s">
        <v>10</v>
      </c>
    </row>
    <row r="20" spans="1:10">
      <c r="A20">
        <v>5.7</v>
      </c>
      <c r="B20">
        <v>3.8</v>
      </c>
      <c r="C20">
        <v>1.7</v>
      </c>
      <c r="D20">
        <v>0.3</v>
      </c>
      <c r="E20" t="s">
        <v>5</v>
      </c>
      <c r="G20" s="9" t="s">
        <v>19</v>
      </c>
      <c r="H20" s="6">
        <f>H14/H17</f>
        <v>0.33333333333333331</v>
      </c>
      <c r="I20" s="6">
        <f>H15/H17</f>
        <v>0.33333333333333331</v>
      </c>
      <c r="J20" s="6">
        <f>H16/H17</f>
        <v>0.33333333333333331</v>
      </c>
    </row>
    <row r="21" spans="1:10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10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10">
      <c r="A23">
        <v>5.0999999999999996</v>
      </c>
      <c r="B23">
        <v>3.7</v>
      </c>
      <c r="C23">
        <v>1.5</v>
      </c>
      <c r="D23">
        <v>0.4</v>
      </c>
      <c r="E23" t="s">
        <v>5</v>
      </c>
      <c r="G23" s="8" t="s">
        <v>20</v>
      </c>
      <c r="H23" s="8" t="s">
        <v>5</v>
      </c>
      <c r="I23" s="8" t="s">
        <v>6</v>
      </c>
      <c r="J23" s="8" t="s">
        <v>7</v>
      </c>
    </row>
    <row r="24" spans="1:10">
      <c r="A24">
        <v>4.5999999999999996</v>
      </c>
      <c r="B24">
        <v>3.6</v>
      </c>
      <c r="C24">
        <v>1</v>
      </c>
      <c r="D24">
        <v>0.2</v>
      </c>
      <c r="E24" t="s">
        <v>5</v>
      </c>
      <c r="G24" t="s">
        <v>0</v>
      </c>
      <c r="H24">
        <f>H26</f>
        <v>255.0891838977507</v>
      </c>
      <c r="I24" s="16">
        <f t="shared" ref="I24:I27" si="0">L25</f>
        <v>0</v>
      </c>
      <c r="J24">
        <f>1/SQRT(2*PI()*J7)*EXP(1)^-0.5*((M3-J2)/J7)^2</f>
        <v>1.8924595329266158</v>
      </c>
    </row>
    <row r="25" spans="1:10">
      <c r="A25">
        <v>5.0999999999999996</v>
      </c>
      <c r="B25">
        <v>3.3</v>
      </c>
      <c r="C25">
        <v>1.7</v>
      </c>
      <c r="D25">
        <v>0.5</v>
      </c>
      <c r="E25" t="s">
        <v>5</v>
      </c>
      <c r="G25" t="s">
        <v>1</v>
      </c>
      <c r="H25">
        <f>1/SQRT(2*PI()*H8)*EXP(1)^-0.5*((M4-H3)/H8)^2</f>
        <v>0.47177337192878371</v>
      </c>
      <c r="I25" s="16">
        <f t="shared" si="0"/>
        <v>0</v>
      </c>
      <c r="J25">
        <f>1/SQRT(2*PI()*J8)*EXP(1)^-0.5*((M4-J3)/J8)^2</f>
        <v>2.7694692117614145E-3</v>
      </c>
    </row>
    <row r="26" spans="1:10">
      <c r="A26">
        <v>4.8</v>
      </c>
      <c r="B26">
        <v>3.4</v>
      </c>
      <c r="C26">
        <v>1.9</v>
      </c>
      <c r="D26">
        <v>0.2</v>
      </c>
      <c r="E26" t="s">
        <v>5</v>
      </c>
      <c r="G26" t="s">
        <v>11</v>
      </c>
      <c r="H26">
        <f>1/SQRT(2*PI()*H9)*EXP(1)^-0.5*((M5-H4)/H9)^2</f>
        <v>255.0891838977507</v>
      </c>
      <c r="I26" s="16">
        <f t="shared" si="0"/>
        <v>0</v>
      </c>
      <c r="J26">
        <f>1/SQRT(2*PI()*J9)*EXP(1)^-0.5*((M5-J4)/J9)^2</f>
        <v>0.21847369025394467</v>
      </c>
    </row>
    <row r="27" spans="1:10">
      <c r="A27">
        <v>5</v>
      </c>
      <c r="B27">
        <v>3</v>
      </c>
      <c r="C27">
        <v>1.6</v>
      </c>
      <c r="D27">
        <v>0.2</v>
      </c>
      <c r="E27" t="s">
        <v>5</v>
      </c>
      <c r="G27" t="s">
        <v>3</v>
      </c>
      <c r="H27">
        <f>1/SQRT(2*PI()*H10)*EXP(1)^-0.5*((M6-H5)/H10)^2</f>
        <v>198.25705029530559</v>
      </c>
      <c r="I27" s="16">
        <f t="shared" si="0"/>
        <v>0</v>
      </c>
      <c r="J27">
        <f>1/SQRT(2*PI()*J10)*EXP(1)^-0.5*((M6-J5)/J10)^2</f>
        <v>4.1377123200366543E-3</v>
      </c>
    </row>
    <row r="28" spans="1:10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10">
      <c r="A29">
        <v>5.2</v>
      </c>
      <c r="B29">
        <v>3.5</v>
      </c>
      <c r="C29">
        <v>1.5</v>
      </c>
      <c r="D29">
        <v>0.2</v>
      </c>
      <c r="E29" t="s">
        <v>5</v>
      </c>
      <c r="G29" t="s">
        <v>14</v>
      </c>
      <c r="H29" s="8" t="s">
        <v>5</v>
      </c>
      <c r="I29" s="8" t="s">
        <v>6</v>
      </c>
      <c r="J29" s="8" t="s">
        <v>7</v>
      </c>
    </row>
    <row r="30" spans="1:10">
      <c r="A30">
        <v>5.2</v>
      </c>
      <c r="B30">
        <v>3.4</v>
      </c>
      <c r="C30">
        <v>1.4</v>
      </c>
      <c r="D30">
        <v>0.2</v>
      </c>
      <c r="E30" t="s">
        <v>5</v>
      </c>
      <c r="G30" s="8" t="s">
        <v>18</v>
      </c>
      <c r="H30">
        <f>H24*H25*H26*H27*H20</f>
        <v>2028733.0249306611</v>
      </c>
      <c r="I30">
        <f>I24*I25*I26*I27*I20</f>
        <v>0</v>
      </c>
      <c r="J30">
        <f>J24*J25*J26*J27*J20</f>
        <v>1.5792879629088585E-6</v>
      </c>
    </row>
    <row r="31" spans="1:10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10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sheetProtection formatCells="0" formatColumns="0" formatRows="0" insertColumns="0" insertRows="0" insertHyperlinks="0" deleteColumns="0" deleteRows="0" sort="0" autoFilter="0" pivotTables="0"/>
  <autoFilter ref="A1:E151"/>
  <mergeCells count="1">
    <mergeCell ref="L2:M2"/>
  </mergeCells>
  <pageMargins left="0.7" right="0.7" top="0.75" bottom="0.75" header="0.3" footer="0.3"/>
  <pageSetup paperSize="9"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2018-10-07T09:10:08Z</dcterms:created>
  <dcterms:modified xsi:type="dcterms:W3CDTF">2018-10-16T01:56:05Z</dcterms:modified>
  <cp:category/>
</cp:coreProperties>
</file>