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laragon\www\twins\"/>
    </mc:Choice>
  </mc:AlternateContent>
  <xr:revisionPtr revIDLastSave="0" documentId="8_{5DFC0149-2510-4A66-A36A-D96EB9321BD7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UIVI TWINS PANCAKE" sheetId="1" r:id="rId1"/>
    <sheet name="dépenses mensuelles" sheetId="3" r:id="rId2"/>
    <sheet name="suivi commande 2019" sheetId="2" r:id="rId3"/>
    <sheet name="Suivi commande 2020" sheetId="5" r:id="rId4"/>
    <sheet name="Feuil1" sheetId="6" r:id="rId5"/>
    <sheet name="SUIVI Tratras+jus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6" i="8" l="1"/>
  <c r="AH36" i="8"/>
  <c r="AG36" i="8"/>
  <c r="DZ47" i="1" l="1"/>
  <c r="DY47" i="1"/>
  <c r="EA47" i="1" l="1"/>
  <c r="DT47" i="1" l="1"/>
  <c r="DS47" i="1"/>
  <c r="DU47" i="1" l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DN47" i="1"/>
  <c r="DH47" i="1" l="1"/>
  <c r="DB47" i="1"/>
  <c r="DC38" i="1" l="1"/>
  <c r="DC39" i="1"/>
  <c r="DC40" i="1"/>
  <c r="DC41" i="1"/>
  <c r="DC42" i="1"/>
  <c r="DC43" i="1"/>
  <c r="DC44" i="1"/>
  <c r="DC45" i="1"/>
  <c r="DC46" i="1"/>
  <c r="CV47" i="1" l="1"/>
  <c r="D32" i="8" l="1"/>
  <c r="CK7" i="8" l="1"/>
  <c r="P66" i="8" l="1"/>
  <c r="CP42" i="8"/>
  <c r="AZ39" i="8"/>
  <c r="CV36" i="8"/>
  <c r="CJ36" i="8"/>
  <c r="CD36" i="8"/>
  <c r="BX36" i="8"/>
  <c r="BR36" i="8"/>
  <c r="BL36" i="8"/>
  <c r="BF36" i="8"/>
  <c r="AT36" i="8"/>
  <c r="AB36" i="8"/>
  <c r="V36" i="8"/>
  <c r="J33" i="8"/>
  <c r="C32" i="8"/>
  <c r="CK8" i="8"/>
  <c r="CK9" i="8" s="1"/>
  <c r="CK10" i="8" s="1"/>
  <c r="CK11" i="8" s="1"/>
  <c r="CK12" i="8" s="1"/>
  <c r="CK13" i="8" s="1"/>
  <c r="CK15" i="8" s="1"/>
  <c r="CK16" i="8" s="1"/>
  <c r="CK18" i="8" s="1"/>
  <c r="CK19" i="8" s="1"/>
  <c r="CK20" i="8" s="1"/>
  <c r="CK21" i="8" s="1"/>
  <c r="CK22" i="8" s="1"/>
  <c r="CK23" i="8" s="1"/>
  <c r="CK24" i="8" s="1"/>
  <c r="CK25" i="8" s="1"/>
  <c r="CK26" i="8" s="1"/>
  <c r="CK27" i="8" s="1"/>
  <c r="CK28" i="8" s="1"/>
  <c r="CK29" i="8" s="1"/>
  <c r="CK32" i="8" s="1"/>
  <c r="CK33" i="8" s="1"/>
  <c r="CK34" i="8" s="1"/>
  <c r="CK35" i="8" s="1"/>
  <c r="E5" i="8"/>
  <c r="E7" i="8" l="1"/>
  <c r="E32" i="8"/>
  <c r="AI36" i="8"/>
  <c r="AO5" i="8" s="1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E9" i="8" l="1"/>
  <c r="E10" i="8" s="1"/>
  <c r="E11" i="8" s="1"/>
  <c r="E12" i="8" s="1"/>
  <c r="E13" i="8" s="1"/>
  <c r="CP37" i="1"/>
  <c r="E14" i="8" l="1"/>
  <c r="E15" i="8" s="1"/>
  <c r="E16" i="8" s="1"/>
  <c r="CJ31" i="1"/>
  <c r="E17" i="8" l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D15" i="2"/>
  <c r="C15" i="2"/>
  <c r="E15" i="2" s="1"/>
  <c r="D15" i="5"/>
  <c r="C15" i="5"/>
  <c r="E4" i="5"/>
  <c r="E5" i="5"/>
  <c r="E6" i="5"/>
  <c r="E7" i="5"/>
  <c r="E8" i="5"/>
  <c r="E9" i="5"/>
  <c r="E10" i="5"/>
  <c r="E11" i="5"/>
  <c r="E12" i="5"/>
  <c r="E13" i="5"/>
  <c r="E14" i="5"/>
  <c r="E3" i="5"/>
  <c r="E3" i="2"/>
  <c r="E4" i="2"/>
  <c r="E14" i="2"/>
  <c r="E13" i="2"/>
  <c r="E12" i="2"/>
  <c r="B15" i="5"/>
  <c r="CK6" i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I5" i="8" l="1"/>
  <c r="E15" i="5"/>
  <c r="CD31" i="1"/>
  <c r="K5" i="8" l="1"/>
  <c r="K7" i="8" s="1"/>
  <c r="K9" i="8" s="1"/>
  <c r="K10" i="8" s="1"/>
  <c r="K11" i="8" s="1"/>
  <c r="K12" i="8" s="1"/>
  <c r="K13" i="8" s="1"/>
  <c r="K15" i="8" s="1"/>
  <c r="K16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2" i="8" s="1"/>
  <c r="O5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I33" i="8"/>
  <c r="K33" i="8" s="1"/>
  <c r="BX31" i="1"/>
  <c r="O66" i="8" l="1"/>
  <c r="Q66" i="8" s="1"/>
  <c r="U5" i="8" s="1"/>
  <c r="W5" i="8" s="1"/>
  <c r="W7" i="8" s="1"/>
  <c r="W9" i="8" s="1"/>
  <c r="W10" i="8" s="1"/>
  <c r="W11" i="8" s="1"/>
  <c r="W12" i="8" s="1"/>
  <c r="W13" i="8" s="1"/>
  <c r="W15" i="8" s="1"/>
  <c r="W16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2" i="8" s="1"/>
  <c r="W33" i="8" s="1"/>
  <c r="W34" i="8" s="1"/>
  <c r="E11" i="2"/>
  <c r="U36" i="8" l="1"/>
  <c r="W36" i="8" s="1"/>
  <c r="AA5" i="8" s="1"/>
  <c r="AA36" i="8" s="1"/>
  <c r="AC36" i="8" s="1"/>
  <c r="AZ34" i="1"/>
  <c r="AC5" i="8" l="1"/>
  <c r="AM17" i="3"/>
  <c r="AC6" i="8" l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2" i="8" s="1"/>
  <c r="AC33" i="8" s="1"/>
  <c r="AC34" i="8" s="1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M5" i="8" s="1"/>
  <c r="AM36" i="8" s="1"/>
  <c r="AO36" i="8" s="1"/>
  <c r="AS5" i="8" s="1"/>
  <c r="E6" i="2"/>
  <c r="E7" i="2"/>
  <c r="E8" i="2"/>
  <c r="E9" i="2"/>
  <c r="E10" i="2"/>
  <c r="E5" i="2"/>
  <c r="AC17" i="3"/>
  <c r="AH17" i="3"/>
  <c r="AS36" i="8" l="1"/>
  <c r="AU36" i="8" s="1"/>
  <c r="AY5" i="8" s="1"/>
  <c r="AU5" i="8"/>
  <c r="AU7" i="8" s="1"/>
  <c r="AU8" i="8" s="1"/>
  <c r="AU9" i="8" s="1"/>
  <c r="AU10" i="8"/>
  <c r="AU12" i="8" s="1"/>
  <c r="AU13" i="8" s="1"/>
  <c r="AU15" i="8" s="1"/>
  <c r="AU16" i="8" s="1"/>
  <c r="AU18" i="8" s="1"/>
  <c r="AU19" i="8" s="1"/>
  <c r="AU20" i="8" s="1"/>
  <c r="AU21" i="8" s="1"/>
  <c r="AU11" i="8"/>
  <c r="X17" i="3"/>
  <c r="BA5" i="8" l="1"/>
  <c r="BA7" i="8" s="1"/>
  <c r="BA8" i="8" s="1"/>
  <c r="BA9" i="8" s="1"/>
  <c r="BA10" i="8" s="1"/>
  <c r="BA11" i="8" s="1"/>
  <c r="BA12" i="8" s="1"/>
  <c r="BA13" i="8" s="1"/>
  <c r="BA15" i="8" s="1"/>
  <c r="BA16" i="8" s="1"/>
  <c r="BA18" i="8" s="1"/>
  <c r="BA19" i="8" s="1"/>
  <c r="BA20" i="8" s="1"/>
  <c r="BA21" i="8" s="1"/>
  <c r="BA22" i="8" s="1"/>
  <c r="BA23" i="8" s="1"/>
  <c r="BA24" i="8" s="1"/>
  <c r="BA25" i="8" s="1"/>
  <c r="BA26" i="8" s="1"/>
  <c r="BA27" i="8" s="1"/>
  <c r="BA28" i="8" s="1"/>
  <c r="BA29" i="8" s="1"/>
  <c r="BA32" i="8" s="1"/>
  <c r="BA33" i="8" s="1"/>
  <c r="AY39" i="8"/>
  <c r="BA39" i="8" s="1"/>
  <c r="BE5" i="8" s="1"/>
  <c r="AU34" i="8"/>
  <c r="AU22" i="8"/>
  <c r="AU23" i="8" s="1"/>
  <c r="AU24" i="8" s="1"/>
  <c r="AU25" i="8" s="1"/>
  <c r="AU26" i="8" s="1"/>
  <c r="AU27" i="8" s="1"/>
  <c r="AU28" i="8" s="1"/>
  <c r="AU29" i="8" s="1"/>
  <c r="AU32" i="8" s="1"/>
  <c r="AU33" i="8" s="1"/>
  <c r="S17" i="3"/>
  <c r="BA34" i="8" l="1"/>
  <c r="BG5" i="8"/>
  <c r="BG7" i="8" s="1"/>
  <c r="BG9" i="8" s="1"/>
  <c r="BG10" i="8" s="1"/>
  <c r="BG11" i="8" s="1"/>
  <c r="BG12" i="8" s="1"/>
  <c r="BG13" i="8" s="1"/>
  <c r="BG15" i="8" s="1"/>
  <c r="BG16" i="8" s="1"/>
  <c r="BG18" i="8" s="1"/>
  <c r="BG19" i="8" s="1"/>
  <c r="BG20" i="8" s="1"/>
  <c r="BG21" i="8" s="1"/>
  <c r="BG22" i="8" s="1"/>
  <c r="BG23" i="8" s="1"/>
  <c r="BG24" i="8" s="1"/>
  <c r="BG25" i="8" s="1"/>
  <c r="BG26" i="8" s="1"/>
  <c r="BG27" i="8" s="1"/>
  <c r="BG28" i="8" s="1"/>
  <c r="BG29" i="8" s="1"/>
  <c r="BG32" i="8" s="1"/>
  <c r="BG33" i="8" s="1"/>
  <c r="BG34" i="8" s="1"/>
  <c r="BE36" i="8"/>
  <c r="BG36" i="8" s="1"/>
  <c r="BK5" i="8" s="1"/>
  <c r="N17" i="3"/>
  <c r="BK36" i="8" l="1"/>
  <c r="BM36" i="8" s="1"/>
  <c r="BQ5" i="8" s="1"/>
  <c r="BM5" i="8"/>
  <c r="BM7" i="8" s="1"/>
  <c r="BM9" i="8" s="1"/>
  <c r="BM10" i="8" s="1"/>
  <c r="BM11" i="8" s="1"/>
  <c r="BM12" i="8" s="1"/>
  <c r="BM13" i="8" s="1"/>
  <c r="BM15" i="8" s="1"/>
  <c r="BM16" i="8" s="1"/>
  <c r="BM18" i="8" s="1"/>
  <c r="BM19" i="8" s="1"/>
  <c r="BM20" i="8" s="1"/>
  <c r="BM21" i="8" s="1"/>
  <c r="BM22" i="8" s="1"/>
  <c r="BM23" i="8" s="1"/>
  <c r="BM24" i="8" s="1"/>
  <c r="BM25" i="8" s="1"/>
  <c r="BM26" i="8" s="1"/>
  <c r="BM27" i="8" s="1"/>
  <c r="BM28" i="8" s="1"/>
  <c r="BM29" i="8" s="1"/>
  <c r="BM32" i="8" s="1"/>
  <c r="BM33" i="8" s="1"/>
  <c r="BM34" i="8" s="1"/>
  <c r="V31" i="1"/>
  <c r="P61" i="1"/>
  <c r="E5" i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I5" i="1" s="1"/>
  <c r="K5" i="1" s="1"/>
  <c r="K6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O5" i="1" s="1"/>
  <c r="BQ36" i="8" l="1"/>
  <c r="BS36" i="8" s="1"/>
  <c r="BW5" i="8" s="1"/>
  <c r="BS5" i="8"/>
  <c r="BS7" i="8" s="1"/>
  <c r="BS9" i="8" s="1"/>
  <c r="BS10" i="8" s="1"/>
  <c r="BS11" i="8" s="1"/>
  <c r="BS12" i="8" s="1"/>
  <c r="BS13" i="8" s="1"/>
  <c r="BS15" i="8" s="1"/>
  <c r="BS16" i="8" s="1"/>
  <c r="BS18" i="8" s="1"/>
  <c r="BS19" i="8" s="1"/>
  <c r="BS20" i="8" s="1"/>
  <c r="BS21" i="8" s="1"/>
  <c r="BS22" i="8" s="1"/>
  <c r="BS23" i="8" s="1"/>
  <c r="BS24" i="8" s="1"/>
  <c r="BS25" i="8" s="1"/>
  <c r="BS26" i="8" s="1"/>
  <c r="BS27" i="8" s="1"/>
  <c r="BS28" i="8" s="1"/>
  <c r="BS29" i="8" s="1"/>
  <c r="BS32" i="8" s="1"/>
  <c r="BS33" i="8" s="1"/>
  <c r="BS34" i="8" s="1"/>
  <c r="Q5" i="1"/>
  <c r="Q6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1" i="1" s="1"/>
  <c r="Q32" i="1" s="1"/>
  <c r="Q33" i="1" s="1"/>
  <c r="Q34" i="1" s="1"/>
  <c r="Q37" i="1" s="1"/>
  <c r="Q38" i="1" s="1"/>
  <c r="Q39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O61" i="1"/>
  <c r="Q61" i="1" s="1"/>
  <c r="U5" i="1" s="1"/>
  <c r="I19" i="3"/>
  <c r="BY5" i="8" l="1"/>
  <c r="BY7" i="8" s="1"/>
  <c r="BY8" i="8" s="1"/>
  <c r="BY9" i="8" s="1"/>
  <c r="BY10" i="8" s="1"/>
  <c r="BY11" i="8" s="1"/>
  <c r="BY12" i="8" s="1"/>
  <c r="BY13" i="8" s="1"/>
  <c r="BY15" i="8" s="1"/>
  <c r="BY16" i="8" s="1"/>
  <c r="BY18" i="8" s="1"/>
  <c r="BY19" i="8" s="1"/>
  <c r="BY20" i="8" s="1"/>
  <c r="BY21" i="8" s="1"/>
  <c r="BY22" i="8" s="1"/>
  <c r="BY23" i="8" s="1"/>
  <c r="BY24" i="8" s="1"/>
  <c r="BY25" i="8" s="1"/>
  <c r="BY26" i="8" s="1"/>
  <c r="BY27" i="8" s="1"/>
  <c r="BY28" i="8" s="1"/>
  <c r="BY29" i="8" s="1"/>
  <c r="BY32" i="8" s="1"/>
  <c r="BY33" i="8" s="1"/>
  <c r="BY34" i="8" s="1"/>
  <c r="CC5" i="8" s="1"/>
  <c r="CE5" i="8" s="1"/>
  <c r="BW36" i="8"/>
  <c r="BY36" i="8" s="1"/>
  <c r="U31" i="1"/>
  <c r="W31" i="1" s="1"/>
  <c r="AA5" i="1" s="1"/>
  <c r="W5" i="1"/>
  <c r="W6" i="1" s="1"/>
  <c r="B15" i="2"/>
  <c r="CC36" i="8" l="1"/>
  <c r="CE36" i="8" s="1"/>
  <c r="CI5" i="8" s="1"/>
  <c r="CI36" i="8" s="1"/>
  <c r="CK36" i="8" s="1"/>
  <c r="CO5" i="8" s="1"/>
  <c r="CO42" i="8" s="1"/>
  <c r="CQ42" i="8" s="1"/>
  <c r="CU5" i="8" s="1"/>
  <c r="CE7" i="8"/>
  <c r="CE8" i="8" s="1"/>
  <c r="CE9" i="8" s="1"/>
  <c r="CE10" i="8" s="1"/>
  <c r="CE11" i="8" s="1"/>
  <c r="CE12" i="8" s="1"/>
  <c r="CE13" i="8" s="1"/>
  <c r="CE15" i="8" s="1"/>
  <c r="CE16" i="8" s="1"/>
  <c r="CE18" i="8" s="1"/>
  <c r="CE19" i="8" s="1"/>
  <c r="CE20" i="8" s="1"/>
  <c r="CE21" i="8" s="1"/>
  <c r="CE22" i="8" s="1"/>
  <c r="CE23" i="8" s="1"/>
  <c r="CE24" i="8" s="1"/>
  <c r="CE25" i="8" s="1"/>
  <c r="CE26" i="8" s="1"/>
  <c r="CE27" i="8" s="1"/>
  <c r="CE28" i="8" s="1"/>
  <c r="CE29" i="8" s="1"/>
  <c r="CE32" i="8" s="1"/>
  <c r="CE33" i="8" s="1"/>
  <c r="CE34" i="8" s="1"/>
  <c r="CE35" i="8" s="1"/>
  <c r="AC5" i="1"/>
  <c r="AA31" i="1"/>
  <c r="I28" i="1"/>
  <c r="CQ5" i="8" l="1"/>
  <c r="CQ7" i="8"/>
  <c r="CQ8" i="8" s="1"/>
  <c r="CQ9" i="8" s="1"/>
  <c r="CQ10" i="8" s="1"/>
  <c r="CQ11" i="8" s="1"/>
  <c r="CQ12" i="8" s="1"/>
  <c r="CQ13" i="8" s="1"/>
  <c r="CQ15" i="8" s="1"/>
  <c r="CQ16" i="8" s="1"/>
  <c r="CQ18" i="8" s="1"/>
  <c r="CQ19" i="8" s="1"/>
  <c r="CQ20" i="8" s="1"/>
  <c r="CQ21" i="8" s="1"/>
  <c r="CQ22" i="8" s="1"/>
  <c r="CQ23" i="8" s="1"/>
  <c r="CQ24" i="8" s="1"/>
  <c r="CQ25" i="8" s="1"/>
  <c r="CQ26" i="8" s="1"/>
  <c r="CQ27" i="8" s="1"/>
  <c r="CQ28" i="8" s="1"/>
  <c r="CQ29" i="8" s="1"/>
  <c r="CQ32" i="8" s="1"/>
  <c r="CQ33" i="8" s="1"/>
  <c r="CQ34" i="8" s="1"/>
  <c r="CQ35" i="8" s="1"/>
  <c r="CQ36" i="8" s="1"/>
  <c r="CQ37" i="8" s="1"/>
  <c r="CQ38" i="8" s="1"/>
  <c r="CQ39" i="8" s="1"/>
  <c r="CQ40" i="8" s="1"/>
  <c r="CQ41" i="8" s="1"/>
  <c r="CU36" i="8"/>
  <c r="CW36" i="8" s="1"/>
  <c r="CW5" i="8"/>
  <c r="C27" i="1"/>
  <c r="BR31" i="1"/>
  <c r="BL31" i="1"/>
  <c r="BF31" i="1"/>
  <c r="D27" i="1"/>
  <c r="J28" i="1"/>
  <c r="AH31" i="1"/>
  <c r="AG31" i="1"/>
  <c r="AB31" i="1"/>
  <c r="AN31" i="1"/>
  <c r="CW7" i="8" l="1"/>
  <c r="CW8" i="8" s="1"/>
  <c r="CW9" i="8" s="1"/>
  <c r="CW10" i="8" s="1"/>
  <c r="CW11" i="8" s="1"/>
  <c r="CW12" i="8" s="1"/>
  <c r="CW13" i="8" s="1"/>
  <c r="CW15" i="8" s="1"/>
  <c r="CW16" i="8" s="1"/>
  <c r="CW18" i="8" s="1"/>
  <c r="CW19" i="8" s="1"/>
  <c r="CW20" i="8" s="1"/>
  <c r="CW21" i="8" s="1"/>
  <c r="CW22" i="8" s="1"/>
  <c r="CW23" i="8" s="1"/>
  <c r="CW24" i="8" s="1"/>
  <c r="CW25" i="8" s="1"/>
  <c r="CW26" i="8" s="1"/>
  <c r="CW27" i="8" s="1"/>
  <c r="CW28" i="8" s="1"/>
  <c r="CW29" i="8" s="1"/>
  <c r="CW32" i="8" s="1"/>
  <c r="CW33" i="8" s="1"/>
  <c r="CW34" i="8" s="1"/>
  <c r="CW35" i="8" s="1"/>
  <c r="AI31" i="1"/>
  <c r="K28" i="1"/>
  <c r="E27" i="1"/>
  <c r="AT31" i="1"/>
  <c r="AC31" i="1"/>
  <c r="AG5" i="1" s="1"/>
  <c r="AI5" i="1" s="1"/>
  <c r="W8" i="1" l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AC6" i="1" l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W25" i="1"/>
  <c r="W26" i="1" s="1"/>
  <c r="W27" i="1" s="1"/>
  <c r="W28" i="1" s="1"/>
  <c r="W29" i="1" s="1"/>
  <c r="AI6" i="1" l="1"/>
  <c r="AC25" i="1"/>
  <c r="AC26" i="1" s="1"/>
  <c r="AC27" i="1" s="1"/>
  <c r="AC28" i="1" s="1"/>
  <c r="AC29" i="1" s="1"/>
  <c r="AI7" i="1" l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M5" i="1" l="1"/>
  <c r="AM31" i="1" l="1"/>
  <c r="AO31" i="1" s="1"/>
  <c r="AS5" i="1" s="1"/>
  <c r="AO5" i="1"/>
  <c r="AO6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l="1"/>
  <c r="AO21" i="1" s="1"/>
  <c r="AO22" i="1" s="1"/>
  <c r="AO23" i="1" s="1"/>
  <c r="AU5" i="1"/>
  <c r="AS31" i="1"/>
  <c r="AU31" i="1" s="1"/>
  <c r="AY5" i="1" s="1"/>
  <c r="AY34" i="1" l="1"/>
  <c r="BA34" i="1" s="1"/>
  <c r="BE5" i="1" s="1"/>
  <c r="AO24" i="1"/>
  <c r="AO25" i="1" s="1"/>
  <c r="AO26" i="1" s="1"/>
  <c r="AO27" i="1" s="1"/>
  <c r="AO28" i="1" s="1"/>
  <c r="AO29" i="1"/>
  <c r="AU6" i="1" s="1"/>
  <c r="AU7" i="1" s="1"/>
  <c r="AU8" i="1" s="1"/>
  <c r="AU10" i="1" s="1"/>
  <c r="BA5" i="1"/>
  <c r="BG5" i="1" l="1"/>
  <c r="BE31" i="1"/>
  <c r="AU9" i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BA6" i="1"/>
  <c r="BA7" i="1" l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29" i="1" s="1"/>
  <c r="AU29" i="1"/>
  <c r="BA18" i="1" l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G6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1" i="1"/>
  <c r="BK5" i="1" s="1"/>
  <c r="BM5" i="1" l="1"/>
  <c r="BM6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K31" i="1"/>
  <c r="BM31" i="1" s="1"/>
  <c r="BQ5" i="1" s="1"/>
  <c r="BS5" i="1" l="1"/>
  <c r="BS6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Q31" i="1"/>
  <c r="BS31" i="1" s="1"/>
  <c r="BW5" i="1" s="1"/>
  <c r="BY5" i="1" l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CC5" i="1" s="1"/>
  <c r="BW31" i="1"/>
  <c r="BY31" i="1" s="1"/>
  <c r="CE5" i="1" l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C31" i="1"/>
  <c r="CE31" i="1" s="1"/>
  <c r="CI5" i="1" s="1"/>
  <c r="CI31" i="1" s="1"/>
  <c r="CK31" i="1" s="1"/>
  <c r="CO5" i="1" s="1"/>
  <c r="CO37" i="1" s="1"/>
  <c r="CQ37" i="1" l="1"/>
  <c r="CU5" i="1" s="1"/>
  <c r="CU47" i="1" s="1"/>
  <c r="CQ5" i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W5" i="1" l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47" i="1"/>
  <c r="DA5" i="1" s="1"/>
  <c r="DC5" i="1" l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A47" i="1"/>
  <c r="DC47" i="1" s="1"/>
  <c r="DG5" i="1" s="1"/>
  <c r="DG47" i="1" l="1"/>
  <c r="DI47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I5" i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M47" i="1" l="1"/>
  <c r="DO47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</calcChain>
</file>

<file path=xl/sharedStrings.xml><?xml version="1.0" encoding="utf-8"?>
<sst xmlns="http://schemas.openxmlformats.org/spreadsheetml/2006/main" count="1176" uniqueCount="354">
  <si>
    <t>DATE</t>
  </si>
  <si>
    <t>DESIGNATION</t>
  </si>
  <si>
    <t>MONTANT  INI./RECU</t>
  </si>
  <si>
    <t>DEPENSE</t>
  </si>
  <si>
    <t>SOLDE</t>
  </si>
  <si>
    <t>CUMUL</t>
  </si>
  <si>
    <t>MONTANT  INITIAL/RECU</t>
  </si>
  <si>
    <t>TWIN'S PANCAKE</t>
  </si>
  <si>
    <t>Don dégustation+ commande</t>
  </si>
  <si>
    <t>Vente</t>
  </si>
  <si>
    <t>poelle à frire</t>
  </si>
  <si>
    <t>vente</t>
  </si>
  <si>
    <t>achat</t>
  </si>
  <si>
    <t>take away achat</t>
  </si>
  <si>
    <t>Achat</t>
  </si>
  <si>
    <t>achat orange</t>
  </si>
  <si>
    <t>achat sucre vanillé</t>
  </si>
  <si>
    <t>achat 2 boites de lait+sucre vanillé</t>
  </si>
  <si>
    <t>olga avance</t>
  </si>
  <si>
    <t>EVALUATION MENSUELLE</t>
  </si>
  <si>
    <t>MOIS</t>
  </si>
  <si>
    <t>MONTANT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</si>
  <si>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</si>
  <si>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</si>
  <si>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</si>
  <si>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</si>
  <si>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</si>
  <si>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</si>
  <si>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</si>
  <si>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</si>
  <si>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</si>
  <si>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</si>
  <si>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</si>
  <si>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</si>
  <si>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Nombre de commandes</t>
  </si>
  <si>
    <t>CUMMUL</t>
  </si>
  <si>
    <t>achat lait et orange</t>
  </si>
  <si>
    <t xml:space="preserve">achat en gros </t>
  </si>
  <si>
    <t>avance Valery</t>
  </si>
  <si>
    <t>impression mot</t>
  </si>
  <si>
    <t xml:space="preserve">avance dadju </t>
  </si>
  <si>
    <t>Désignation</t>
  </si>
  <si>
    <t>Montant</t>
  </si>
  <si>
    <t>Quantité</t>
  </si>
  <si>
    <t>Lait</t>
  </si>
  <si>
    <t>Farine</t>
  </si>
  <si>
    <t>Œuf</t>
  </si>
  <si>
    <t>Sucre</t>
  </si>
  <si>
    <t>Sucre vanillé</t>
  </si>
  <si>
    <t>Rhum</t>
  </si>
  <si>
    <t>Nutella</t>
  </si>
  <si>
    <t>Papier allu</t>
  </si>
  <si>
    <t>Mouchoir</t>
  </si>
  <si>
    <t>Take away</t>
  </si>
  <si>
    <t>Orange</t>
  </si>
  <si>
    <t>Viande</t>
  </si>
  <si>
    <t>Légumes</t>
  </si>
  <si>
    <t>Gaz</t>
  </si>
  <si>
    <t>Beurre</t>
  </si>
  <si>
    <t>Courant</t>
  </si>
  <si>
    <t>A VOIR</t>
  </si>
  <si>
    <t xml:space="preserve">Durée </t>
  </si>
  <si>
    <t>courant et gaz</t>
  </si>
  <si>
    <t>trimestre</t>
  </si>
  <si>
    <t>bimensuel</t>
  </si>
  <si>
    <t>6*3</t>
  </si>
  <si>
    <t>6700*3 = 20100</t>
  </si>
  <si>
    <t>Date</t>
  </si>
  <si>
    <t>MARS</t>
  </si>
  <si>
    <t>AVRIL</t>
  </si>
  <si>
    <t>MAI</t>
  </si>
  <si>
    <t>achat lait+sucre vanillé</t>
  </si>
  <si>
    <t>2 packs de lait</t>
  </si>
  <si>
    <t>un pack sucre vanillé</t>
  </si>
  <si>
    <t>orange</t>
  </si>
  <si>
    <t>dépense mensuelle évaluée à 60000 par mois donc par jour, avoir commande de 3000</t>
  </si>
  <si>
    <t>vente à prendre chez ursule</t>
  </si>
  <si>
    <t xml:space="preserve">vente </t>
  </si>
  <si>
    <t xml:space="preserve">2 packs de lait; </t>
  </si>
  <si>
    <t>1 pack take away</t>
  </si>
  <si>
    <t>1 pack de farine</t>
  </si>
  <si>
    <t>2 rouleaux aluminium</t>
  </si>
  <si>
    <t>essui tout</t>
  </si>
  <si>
    <t>œuf</t>
  </si>
  <si>
    <t>achat poulet</t>
  </si>
  <si>
    <t>sachet blanc</t>
  </si>
  <si>
    <t>poulet</t>
  </si>
  <si>
    <t>sachet blancs</t>
  </si>
  <si>
    <t>2 packs</t>
  </si>
  <si>
    <t>ursulr=13600</t>
  </si>
  <si>
    <t>poelle+spatule</t>
  </si>
  <si>
    <t>orange+condiments</t>
  </si>
  <si>
    <t>Avoir Axel</t>
  </si>
  <si>
    <t>beurre+crème fraiche,légumes</t>
  </si>
  <si>
    <t>achat légumes+beurre+crème</t>
  </si>
  <si>
    <t>achat 2 poulets</t>
  </si>
  <si>
    <t>frais orange money</t>
  </si>
  <si>
    <t>achat pot+légumes</t>
  </si>
  <si>
    <t xml:space="preserve"> vente</t>
  </si>
  <si>
    <t>transport presi</t>
  </si>
  <si>
    <t>prospectus presi</t>
  </si>
  <si>
    <t>prospectus</t>
  </si>
  <si>
    <t>achat beurre</t>
  </si>
  <si>
    <t>beurre</t>
  </si>
  <si>
    <t>TP livreur+ ingrédients</t>
  </si>
  <si>
    <t>Achats</t>
  </si>
  <si>
    <t>Charges gaz+courant</t>
  </si>
  <si>
    <t>05/02019</t>
  </si>
  <si>
    <t>sucre vanille</t>
  </si>
  <si>
    <t>crème</t>
  </si>
  <si>
    <t>pack lait</t>
  </si>
  <si>
    <t>pack sucre</t>
  </si>
  <si>
    <t>nutella</t>
  </si>
  <si>
    <t>maggi</t>
  </si>
  <si>
    <t>Vente+dette payée</t>
  </si>
  <si>
    <t>vente; transport livreur</t>
  </si>
  <si>
    <t>vente+transport livraison</t>
  </si>
  <si>
    <t>achat 3bte lait +1farine</t>
  </si>
  <si>
    <t>achat œuf+beurre</t>
  </si>
  <si>
    <t>achat 3bte lait +1farine+légumes</t>
  </si>
  <si>
    <t>achat légumes+lait</t>
  </si>
  <si>
    <t>achat alluminium</t>
  </si>
  <si>
    <t>vente+tp</t>
  </si>
  <si>
    <t>courant</t>
  </si>
  <si>
    <t>nutella+beure</t>
  </si>
  <si>
    <t>tp livraison</t>
  </si>
  <si>
    <t>3bte de lait +1farine</t>
  </si>
  <si>
    <t>poulets</t>
  </si>
  <si>
    <t>œuf+beurre</t>
  </si>
  <si>
    <t>3lait+1farine+légumes</t>
  </si>
  <si>
    <t>légume+1lait</t>
  </si>
  <si>
    <t>alluminium</t>
  </si>
  <si>
    <t>JUIN</t>
  </si>
  <si>
    <t>achat 2bte lait+2sucre vanillé</t>
  </si>
  <si>
    <t>2lait+2sucre vanille</t>
  </si>
  <si>
    <t>achat farine</t>
  </si>
  <si>
    <t>farine</t>
  </si>
  <si>
    <t>achat 2btes lait+1sucre vanille</t>
  </si>
  <si>
    <t>achat œuf</t>
  </si>
  <si>
    <t>achat 12lait</t>
  </si>
  <si>
    <t>JUILLET</t>
  </si>
  <si>
    <t>lait</t>
  </si>
  <si>
    <t>sucre vanillé</t>
  </si>
  <si>
    <t>1plaquette</t>
  </si>
  <si>
    <t>1 boite</t>
  </si>
  <si>
    <t>vente+TP</t>
  </si>
  <si>
    <t>tp</t>
  </si>
  <si>
    <t>vente+dépense</t>
  </si>
  <si>
    <t>crème fraiche+légume</t>
  </si>
  <si>
    <t>vente+achat beurre et farine</t>
  </si>
  <si>
    <t>gaz+courant</t>
  </si>
  <si>
    <t>achat rhum</t>
  </si>
  <si>
    <t>achat lait+farine</t>
  </si>
  <si>
    <t>beurre+crème fraiche</t>
  </si>
  <si>
    <t>prêt papa(remboursé)</t>
  </si>
  <si>
    <t>achat lait</t>
  </si>
  <si>
    <t>achat lait+vente</t>
  </si>
  <si>
    <t>achat en gros</t>
  </si>
  <si>
    <t>AOUT</t>
  </si>
  <si>
    <t>RAPPEL DEPENSE</t>
  </si>
  <si>
    <t>SOLDE MENSUEL</t>
  </si>
  <si>
    <t>SEPTEMBRE</t>
  </si>
  <si>
    <t>dette maman</t>
  </si>
  <si>
    <t>dépenses</t>
  </si>
  <si>
    <t>orange+poulet</t>
  </si>
  <si>
    <t>Créance olivier</t>
  </si>
  <si>
    <t>Dette auriane</t>
  </si>
  <si>
    <t>dépense</t>
  </si>
  <si>
    <t>avance 15 Nov</t>
  </si>
  <si>
    <t>achat œuf+lait</t>
  </si>
  <si>
    <t>VENTE</t>
  </si>
  <si>
    <t>19/11/*2019</t>
  </si>
  <si>
    <t>achat 2 boites lait</t>
  </si>
  <si>
    <t>achat légumes</t>
  </si>
  <si>
    <t>achat lait et légumes</t>
  </si>
  <si>
    <t>Achat légumes+2poulets</t>
  </si>
  <si>
    <t>prêt Auriane</t>
  </si>
  <si>
    <t>Achat lait+farine</t>
  </si>
  <si>
    <t>0,7/12/2019</t>
  </si>
  <si>
    <t>légumes</t>
  </si>
  <si>
    <t>gaz</t>
  </si>
  <si>
    <t>auriane</t>
  </si>
  <si>
    <t>ursule</t>
  </si>
  <si>
    <t>Achat mois</t>
  </si>
  <si>
    <t>Montre</t>
  </si>
  <si>
    <t>achat legume</t>
  </si>
  <si>
    <t>achat lait+allu</t>
  </si>
  <si>
    <t>2 poulets</t>
  </si>
  <si>
    <t>2 œufs</t>
  </si>
  <si>
    <t>remboursement</t>
  </si>
  <si>
    <t>maman</t>
  </si>
  <si>
    <t>surplus</t>
  </si>
  <si>
    <t>31/02/2020</t>
  </si>
  <si>
    <t>achat lait*œuf</t>
  </si>
  <si>
    <t>lait+œuf+vanille</t>
  </si>
  <si>
    <t>krazy40</t>
  </si>
  <si>
    <t>riri</t>
  </si>
  <si>
    <t>aluminium</t>
  </si>
  <si>
    <t>17/02/</t>
  </si>
  <si>
    <t>OM</t>
  </si>
  <si>
    <t>4 ventes</t>
  </si>
  <si>
    <t>Achat œuf</t>
  </si>
  <si>
    <t>EVALUATION MENSUELLE 2020</t>
  </si>
  <si>
    <t>achatnutella et orange</t>
  </si>
  <si>
    <t>achat nutella</t>
  </si>
  <si>
    <t>Achat orange</t>
  </si>
  <si>
    <t>sponsoring</t>
  </si>
  <si>
    <t>gaz et courant</t>
  </si>
  <si>
    <t>créa visuels OM</t>
  </si>
  <si>
    <t>vente OM</t>
  </si>
  <si>
    <t>Vente Manu</t>
  </si>
  <si>
    <t xml:space="preserve">Vente </t>
  </si>
  <si>
    <t>Nom &amp; Prénoms</t>
  </si>
  <si>
    <t>Contact</t>
  </si>
  <si>
    <t>Habitation</t>
  </si>
  <si>
    <t>Lydie</t>
  </si>
  <si>
    <t>Nadège</t>
  </si>
  <si>
    <t>01 68 51 07</t>
  </si>
  <si>
    <t>78  16 71 09</t>
  </si>
  <si>
    <t>Bassam</t>
  </si>
  <si>
    <t>Angré 8e tranche</t>
  </si>
  <si>
    <t>Olga</t>
  </si>
  <si>
    <t>Cone Aboulaye</t>
  </si>
  <si>
    <t>Konan Michèle</t>
  </si>
  <si>
    <t>Zito Charles</t>
  </si>
  <si>
    <t>Kemayou Annabella</t>
  </si>
  <si>
    <t>Korandji Annick</t>
  </si>
  <si>
    <t>Koné Raky</t>
  </si>
  <si>
    <t>Esse Emmanuella</t>
  </si>
  <si>
    <t>Louis Archange</t>
  </si>
  <si>
    <t>Korandji Hans Hervé</t>
  </si>
  <si>
    <t>Brou Kanga Marie Paule</t>
  </si>
  <si>
    <t>Yves-Roland</t>
  </si>
  <si>
    <t>Kouamé Michel</t>
  </si>
  <si>
    <t>Kocogni Marie Lauriane</t>
  </si>
  <si>
    <t>Kouamé Samuel</t>
  </si>
  <si>
    <t>Korandji Sonia</t>
  </si>
  <si>
    <t>Koffi Emmanuel</t>
  </si>
  <si>
    <t>Désirée d'Annabella</t>
  </si>
  <si>
    <t>Amah</t>
  </si>
  <si>
    <t>NSIA</t>
  </si>
  <si>
    <t>Koutouan Marie-Désirée</t>
  </si>
  <si>
    <t>08007323</t>
  </si>
  <si>
    <t>Cissé Aïda</t>
  </si>
  <si>
    <t>Cliente Facebook</t>
  </si>
  <si>
    <t>Mme Diabaté</t>
  </si>
  <si>
    <t>07234324</t>
  </si>
  <si>
    <t>Koffi Audrey</t>
  </si>
  <si>
    <t>47108902/04021652</t>
  </si>
  <si>
    <t>collègue Willy</t>
  </si>
  <si>
    <t>Désirée Emmanuella</t>
  </si>
  <si>
    <t>Rosiers Programme 3</t>
  </si>
  <si>
    <t>Korandji Laurainda</t>
  </si>
  <si>
    <t>77 15 71 02</t>
  </si>
  <si>
    <t>09715777</t>
  </si>
  <si>
    <t>03084461</t>
  </si>
  <si>
    <t>08067178</t>
  </si>
  <si>
    <t>Kouassi Désiré</t>
  </si>
  <si>
    <t>Marraine Emma</t>
  </si>
  <si>
    <t>08071236</t>
  </si>
  <si>
    <t>03599046</t>
  </si>
  <si>
    <t>07281395</t>
  </si>
  <si>
    <t>02265476</t>
  </si>
  <si>
    <t>BASE DE DONNEES CLIENTS</t>
  </si>
  <si>
    <t>N°</t>
  </si>
  <si>
    <t>Callivoire</t>
  </si>
  <si>
    <t>achat gros</t>
  </si>
  <si>
    <t>petit achat</t>
  </si>
  <si>
    <t>25/04/02020</t>
  </si>
  <si>
    <t>Konaté Zachary</t>
  </si>
  <si>
    <t>Messey Nelly</t>
  </si>
  <si>
    <t>Nelly doit 1500</t>
  </si>
  <si>
    <t>Reste</t>
  </si>
  <si>
    <t>Dette papa remboursée</t>
  </si>
  <si>
    <t>Espèces au 04/05/2020</t>
  </si>
  <si>
    <t>Dépense OM</t>
  </si>
  <si>
    <t>A encaisser Kevin</t>
  </si>
  <si>
    <t>Beurre+farine+allu</t>
  </si>
  <si>
    <t>OM(-16000)</t>
  </si>
  <si>
    <t>Dépense</t>
  </si>
  <si>
    <t>Achat farine+sucre+huile</t>
  </si>
  <si>
    <t>Dépense carton</t>
  </si>
  <si>
    <t>venteOM</t>
  </si>
  <si>
    <t>Vente Tratras 4M+Jus 2M</t>
  </si>
  <si>
    <t>Vente Kidou</t>
  </si>
  <si>
    <t>Vente OM</t>
  </si>
  <si>
    <t>Vente tratra 500 + jus 500</t>
  </si>
  <si>
    <t xml:space="preserve"> </t>
  </si>
  <si>
    <t>Achat passion+orange+menthe</t>
  </si>
  <si>
    <t>Achat huile 5L</t>
  </si>
  <si>
    <t>Vente tratra OLGA doit</t>
  </si>
  <si>
    <t>Vente jus 4000+tratras 4000</t>
  </si>
  <si>
    <t xml:space="preserve">Achat farine+sucre </t>
  </si>
  <si>
    <t>Vente Tratras 1000+jus 1000</t>
  </si>
  <si>
    <t>Achat poulet</t>
  </si>
  <si>
    <t>vente oM</t>
  </si>
  <si>
    <t>vente(OM 9000)</t>
  </si>
  <si>
    <t>vente et achat</t>
  </si>
  <si>
    <t xml:space="preserve">Vente jus </t>
  </si>
  <si>
    <t>Vente jus</t>
  </si>
  <si>
    <t>gaz+courant+papa</t>
  </si>
  <si>
    <t>carton</t>
  </si>
  <si>
    <t>achat orange+farine</t>
  </si>
  <si>
    <t>vente jus</t>
  </si>
  <si>
    <t>achat ingrédients</t>
  </si>
  <si>
    <t>kev 3000+beurre</t>
  </si>
  <si>
    <t>vente tratra+jus kev</t>
  </si>
  <si>
    <t>vente Vila+Nelly</t>
  </si>
  <si>
    <t>dépense farine+sucre</t>
  </si>
  <si>
    <t>vente maman doit 1000</t>
  </si>
  <si>
    <t>achat crème + poulet</t>
  </si>
  <si>
    <t>achat sel+jumbo</t>
  </si>
  <si>
    <t>Surplus</t>
  </si>
  <si>
    <t>œufs</t>
  </si>
  <si>
    <t>vente tratra+jus</t>
  </si>
  <si>
    <t>A farine+sucre</t>
  </si>
  <si>
    <t>vente tratra livreur doit 3500</t>
  </si>
  <si>
    <t>vente OM+achat</t>
  </si>
  <si>
    <t>??????</t>
  </si>
  <si>
    <t>vente sonia</t>
  </si>
  <si>
    <t>vente tra tra</t>
  </si>
  <si>
    <t>deux vente</t>
  </si>
  <si>
    <t>poulet+orange+gaz</t>
  </si>
  <si>
    <t>vente (1500 OM)</t>
  </si>
  <si>
    <t>vente tra tra+jus</t>
  </si>
  <si>
    <t>vente (OM;on doit 1,000f nelly)</t>
  </si>
  <si>
    <t>dépense jus</t>
  </si>
  <si>
    <t>vente kevin doit 5000</t>
  </si>
  <si>
    <t>Vente Fréquence 2</t>
  </si>
  <si>
    <t>vente frequence2</t>
  </si>
  <si>
    <t>Vente(OM)+achat poulet</t>
  </si>
  <si>
    <t>surpluslivraison kevF2</t>
  </si>
  <si>
    <t>INCONNU</t>
  </si>
  <si>
    <t>dette livreur+vente</t>
  </si>
  <si>
    <t>vente 5500+500 livreur</t>
  </si>
  <si>
    <t>credit telephonique</t>
  </si>
  <si>
    <r>
      <t xml:space="preserve">Elie + </t>
    </r>
    <r>
      <rPr>
        <b/>
        <sz val="11"/>
        <color rgb="FFFF0000"/>
        <rFont val="Calibri"/>
        <family val="2"/>
        <scheme val="minor"/>
      </rPr>
      <t>crédit Kev 4000</t>
    </r>
  </si>
  <si>
    <t>remboursement tratra</t>
  </si>
  <si>
    <t>achat œuf +vente</t>
  </si>
  <si>
    <t>2 plaquettes œuf</t>
  </si>
  <si>
    <t>vente(livreur doit 500)</t>
  </si>
  <si>
    <t>prêt fibre+carro</t>
  </si>
  <si>
    <t>achat lait sucre beurre,cube,vente</t>
  </si>
  <si>
    <t>offrande livraison</t>
  </si>
  <si>
    <t>2 ventes</t>
  </si>
  <si>
    <t>radio</t>
  </si>
  <si>
    <t>SURPLUS</t>
  </si>
  <si>
    <t>MONTANT INI,/RECU</t>
  </si>
  <si>
    <t>kev doit</t>
  </si>
  <si>
    <t>vente om</t>
  </si>
  <si>
    <t>vente et achat beurre</t>
  </si>
  <si>
    <t>plus; onane</t>
  </si>
  <si>
    <t>unités</t>
  </si>
  <si>
    <t>Espèces au 08/10/2020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</si>
</sst>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C_F_A_-;\-* #,##0\ _C_F_A_-;_-* &quot;-&quot;\ _C_F_A_-;_-@_-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4" fontId="0" fillId="0" borderId="5" xfId="0" applyNumberFormat="1" applyBorder="1" applyAlignment="1">
      <alignment horizontal="center"/>
    </xf>
    <xf numFmtId="164" fontId="0" fillId="0" borderId="8" xfId="0" applyNumberFormat="1" applyBorder="1"/>
    <xf numFmtId="14" fontId="0" fillId="0" borderId="9" xfId="0" applyNumberFormat="1" applyBorder="1"/>
    <xf numFmtId="164" fontId="0" fillId="0" borderId="10" xfId="0" applyNumberFormat="1" applyBorder="1"/>
    <xf numFmtId="14" fontId="0" fillId="0" borderId="9" xfId="0" applyNumberFormat="1" applyBorder="1" applyAlignment="1">
      <alignment horizontal="center"/>
    </xf>
    <xf numFmtId="14" fontId="1" fillId="0" borderId="9" xfId="0" applyNumberFormat="1" applyFont="1" applyBorder="1"/>
    <xf numFmtId="164" fontId="1" fillId="0" borderId="10" xfId="0" applyNumberFormat="1" applyFont="1" applyBorder="1"/>
    <xf numFmtId="14" fontId="0" fillId="0" borderId="9" xfId="0" applyNumberFormat="1" applyBorder="1" applyAlignment="1">
      <alignment wrapText="1"/>
    </xf>
    <xf numFmtId="14" fontId="0" fillId="0" borderId="13" xfId="0" applyNumberFormat="1" applyBorder="1"/>
    <xf numFmtId="164" fontId="0" fillId="0" borderId="11" xfId="0" applyNumberFormat="1" applyBorder="1"/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4" fontId="0" fillId="0" borderId="13" xfId="0" applyNumberForma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4" fontId="0" fillId="0" borderId="2" xfId="0" applyNumberFormat="1" applyBorder="1" applyAlignment="1">
      <alignment horizontal="center" vertical="center" wrapText="1"/>
    </xf>
    <xf numFmtId="14" fontId="0" fillId="0" borderId="17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3" fillId="0" borderId="9" xfId="0" applyNumberFormat="1" applyFont="1" applyBorder="1"/>
    <xf numFmtId="164" fontId="4" fillId="0" borderId="11" xfId="0" applyNumberFormat="1" applyFont="1" applyBorder="1"/>
    <xf numFmtId="14" fontId="1" fillId="0" borderId="13" xfId="0" applyNumberFormat="1" applyFont="1" applyBorder="1"/>
    <xf numFmtId="164" fontId="1" fillId="0" borderId="11" xfId="0" applyNumberFormat="1" applyFont="1" applyBorder="1"/>
    <xf numFmtId="3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0" fillId="0" borderId="22" xfId="0" applyBorder="1"/>
    <xf numFmtId="164" fontId="0" fillId="0" borderId="4" xfId="0" applyNumberFormat="1" applyBorder="1"/>
    <xf numFmtId="164" fontId="3" fillId="0" borderId="10" xfId="0" applyNumberFormat="1" applyFont="1" applyBorder="1"/>
    <xf numFmtId="0" fontId="4" fillId="0" borderId="0" xfId="0" applyFont="1"/>
    <xf numFmtId="0" fontId="6" fillId="0" borderId="4" xfId="0" applyFont="1" applyBorder="1" applyAlignment="1">
      <alignment horizontal="center" vertical="center"/>
    </xf>
    <xf numFmtId="0" fontId="1" fillId="0" borderId="4" xfId="0" applyFont="1" applyBorder="1"/>
    <xf numFmtId="0" fontId="7" fillId="0" borderId="4" xfId="0" applyFont="1" applyBorder="1" applyAlignment="1">
      <alignment horizontal="center"/>
    </xf>
    <xf numFmtId="14" fontId="0" fillId="0" borderId="4" xfId="0" applyNumberFormat="1" applyBorder="1"/>
    <xf numFmtId="14" fontId="0" fillId="0" borderId="24" xfId="0" applyNumberFormat="1" applyBorder="1"/>
    <xf numFmtId="164" fontId="0" fillId="0" borderId="21" xfId="0" applyNumberFormat="1" applyBorder="1"/>
    <xf numFmtId="14" fontId="1" fillId="0" borderId="24" xfId="0" applyNumberFormat="1" applyFont="1" applyBorder="1"/>
    <xf numFmtId="14" fontId="3" fillId="0" borderId="24" xfId="0" applyNumberFormat="1" applyFont="1" applyBorder="1"/>
    <xf numFmtId="0" fontId="0" fillId="0" borderId="4" xfId="0" applyBorder="1" applyAlignment="1">
      <alignment vertical="top"/>
    </xf>
    <xf numFmtId="14" fontId="1" fillId="0" borderId="4" xfId="0" applyNumberFormat="1" applyFont="1" applyBorder="1" applyAlignment="1">
      <alignment vertical="top"/>
    </xf>
    <xf numFmtId="14" fontId="1" fillId="0" borderId="4" xfId="0" applyNumberFormat="1" applyFont="1" applyBorder="1"/>
    <xf numFmtId="0" fontId="4" fillId="0" borderId="0" xfId="0" applyFont="1" applyAlignment="1"/>
    <xf numFmtId="164" fontId="1" fillId="0" borderId="21" xfId="0" applyNumberFormat="1" applyFont="1" applyBorder="1"/>
    <xf numFmtId="14" fontId="3" fillId="0" borderId="13" xfId="0" applyNumberFormat="1" applyFont="1" applyBorder="1"/>
    <xf numFmtId="164" fontId="3" fillId="0" borderId="11" xfId="0" applyNumberFormat="1" applyFont="1" applyBorder="1"/>
    <xf numFmtId="14" fontId="0" fillId="0" borderId="4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0" xfId="0" applyNumberFormat="1" applyBorder="1"/>
    <xf numFmtId="164" fontId="0" fillId="0" borderId="20" xfId="0" applyNumberFormat="1" applyBorder="1"/>
    <xf numFmtId="164" fontId="0" fillId="0" borderId="25" xfId="0" applyNumberFormat="1" applyBorder="1"/>
    <xf numFmtId="14" fontId="4" fillId="0" borderId="0" xfId="0" applyNumberFormat="1" applyFont="1"/>
    <xf numFmtId="14" fontId="1" fillId="0" borderId="5" xfId="0" applyNumberFormat="1" applyFont="1" applyBorder="1"/>
    <xf numFmtId="164" fontId="1" fillId="0" borderId="6" xfId="0" applyNumberFormat="1" applyFont="1" applyBorder="1"/>
    <xf numFmtId="164" fontId="1" fillId="0" borderId="6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10" xfId="0" applyNumberFormat="1" applyFont="1" applyBorder="1"/>
    <xf numFmtId="0" fontId="6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3" fillId="0" borderId="5" xfId="0" applyNumberFormat="1" applyFont="1" applyBorder="1"/>
    <xf numFmtId="164" fontId="3" fillId="0" borderId="6" xfId="0" applyNumberFormat="1" applyFont="1" applyBorder="1"/>
    <xf numFmtId="14" fontId="3" fillId="0" borderId="9" xfId="0" applyNumberFormat="1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/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0" fillId="0" borderId="4" xfId="0" applyNumberFormat="1" applyBorder="1"/>
    <xf numFmtId="3" fontId="4" fillId="0" borderId="4" xfId="0" applyNumberFormat="1" applyFont="1" applyBorder="1" applyAlignment="1">
      <alignment horizontal="center"/>
    </xf>
    <xf numFmtId="164" fontId="1" fillId="0" borderId="10" xfId="0" applyNumberFormat="1" applyFont="1" applyFill="1" applyBorder="1"/>
    <xf numFmtId="164" fontId="1" fillId="0" borderId="11" xfId="0" applyNumberFormat="1" applyFont="1" applyFill="1" applyBorder="1"/>
    <xf numFmtId="14" fontId="0" fillId="0" borderId="0" xfId="0" applyNumberFormat="1" applyBorder="1" applyAlignment="1">
      <alignment horizontal="center" vertical="center"/>
    </xf>
    <xf numFmtId="164" fontId="1" fillId="0" borderId="4" xfId="0" applyNumberFormat="1" applyFont="1" applyBorder="1"/>
    <xf numFmtId="3" fontId="0" fillId="0" borderId="1" xfId="0" applyNumberFormat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/>
    </xf>
    <xf numFmtId="14" fontId="1" fillId="0" borderId="9" xfId="0" applyNumberFormat="1" applyFont="1" applyFill="1" applyBorder="1"/>
    <xf numFmtId="14" fontId="4" fillId="0" borderId="9" xfId="0" applyNumberFormat="1" applyFont="1" applyFill="1" applyBorder="1"/>
    <xf numFmtId="164" fontId="4" fillId="0" borderId="10" xfId="0" applyNumberFormat="1" applyFont="1" applyFill="1" applyBorder="1"/>
    <xf numFmtId="164" fontId="0" fillId="0" borderId="8" xfId="0" applyNumberFormat="1" applyFill="1" applyBorder="1"/>
    <xf numFmtId="14" fontId="0" fillId="3" borderId="13" xfId="0" applyNumberFormat="1" applyFill="1" applyBorder="1" applyAlignment="1">
      <alignment horizontal="center"/>
    </xf>
    <xf numFmtId="14" fontId="0" fillId="3" borderId="13" xfId="0" applyNumberFormat="1" applyFill="1" applyBorder="1"/>
    <xf numFmtId="164" fontId="0" fillId="3" borderId="11" xfId="0" applyNumberFormat="1" applyFill="1" applyBorder="1"/>
    <xf numFmtId="0" fontId="1" fillId="0" borderId="0" xfId="0" applyFont="1"/>
    <xf numFmtId="0" fontId="6" fillId="0" borderId="0" xfId="0" applyFont="1" applyAlignment="1">
      <alignment horizontal="center" vertical="center"/>
    </xf>
    <xf numFmtId="3" fontId="1" fillId="0" borderId="4" xfId="0" applyNumberFormat="1" applyFont="1" applyBorder="1"/>
    <xf numFmtId="14" fontId="3" fillId="0" borderId="9" xfId="0" applyNumberFormat="1" applyFont="1" applyFill="1" applyBorder="1"/>
    <xf numFmtId="164" fontId="3" fillId="0" borderId="10" xfId="0" applyNumberFormat="1" applyFont="1" applyFill="1" applyBorder="1"/>
    <xf numFmtId="14" fontId="8" fillId="0" borderId="9" xfId="0" applyNumberFormat="1" applyFont="1" applyFill="1" applyBorder="1"/>
    <xf numFmtId="164" fontId="8" fillId="0" borderId="10" xfId="0" applyNumberFormat="1" applyFont="1" applyFill="1" applyBorder="1"/>
    <xf numFmtId="3" fontId="0" fillId="0" borderId="0" xfId="0" applyNumberFormat="1" applyAlignment="1">
      <alignment horizontal="center" vertical="center"/>
    </xf>
    <xf numFmtId="3" fontId="3" fillId="0" borderId="4" xfId="0" applyNumberFormat="1" applyFont="1" applyBorder="1" applyAlignment="1">
      <alignment horizontal="center"/>
    </xf>
    <xf numFmtId="3" fontId="1" fillId="0" borderId="0" xfId="0" applyNumberFormat="1" applyFont="1"/>
    <xf numFmtId="0" fontId="0" fillId="0" borderId="4" xfId="0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5" fillId="0" borderId="4" xfId="0" applyFont="1" applyBorder="1"/>
    <xf numFmtId="14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/>
    </xf>
    <xf numFmtId="14" fontId="0" fillId="0" borderId="20" xfId="0" applyNumberFormat="1" applyBorder="1" applyAlignment="1">
      <alignment horizontal="center" vertical="center"/>
    </xf>
    <xf numFmtId="14" fontId="0" fillId="0" borderId="23" xfId="0" applyNumberFormat="1" applyBorder="1"/>
    <xf numFmtId="164" fontId="0" fillId="0" borderId="12" xfId="0" applyNumberFormat="1" applyBorder="1"/>
    <xf numFmtId="1" fontId="0" fillId="0" borderId="0" xfId="0" applyNumberFormat="1" applyBorder="1"/>
    <xf numFmtId="164" fontId="1" fillId="3" borderId="11" xfId="0" applyNumberFormat="1" applyFont="1" applyFill="1" applyBorder="1"/>
    <xf numFmtId="14" fontId="5" fillId="0" borderId="9" xfId="0" applyNumberFormat="1" applyFont="1" applyFill="1" applyBorder="1"/>
    <xf numFmtId="164" fontId="5" fillId="0" borderId="10" xfId="0" applyNumberFormat="1" applyFont="1" applyFill="1" applyBorder="1"/>
    <xf numFmtId="14" fontId="0" fillId="0" borderId="13" xfId="0" applyNumberFormat="1" applyFont="1" applyBorder="1"/>
    <xf numFmtId="0" fontId="1" fillId="0" borderId="0" xfId="0" applyFont="1" applyAlignment="1">
      <alignment horizontal="right" vertical="center"/>
    </xf>
    <xf numFmtId="14" fontId="4" fillId="0" borderId="5" xfId="0" applyNumberFormat="1" applyFont="1" applyBorder="1"/>
    <xf numFmtId="14" fontId="1" fillId="3" borderId="13" xfId="0" applyNumberFormat="1" applyFont="1" applyFill="1" applyBorder="1"/>
    <xf numFmtId="20" fontId="0" fillId="0" borderId="0" xfId="0" applyNumberFormat="1" applyAlignment="1">
      <alignment horizontal="right"/>
    </xf>
    <xf numFmtId="14" fontId="3" fillId="0" borderId="5" xfId="0" applyNumberFormat="1" applyFont="1" applyBorder="1" applyAlignment="1">
      <alignment wrapText="1"/>
    </xf>
    <xf numFmtId="14" fontId="9" fillId="0" borderId="5" xfId="0" applyNumberFormat="1" applyFont="1" applyBorder="1"/>
    <xf numFmtId="14" fontId="0" fillId="0" borderId="11" xfId="0" applyNumberFormat="1" applyBorder="1" applyAlignment="1">
      <alignment vertical="center"/>
    </xf>
    <xf numFmtId="14" fontId="0" fillId="0" borderId="6" xfId="0" applyNumberFormat="1" applyBorder="1" applyAlignment="1">
      <alignment vertical="center"/>
    </xf>
    <xf numFmtId="14" fontId="10" fillId="0" borderId="5" xfId="0" applyNumberFormat="1" applyFont="1" applyBorder="1"/>
    <xf numFmtId="164" fontId="11" fillId="0" borderId="6" xfId="0" applyNumberFormat="1" applyFont="1" applyBorder="1"/>
    <xf numFmtId="14" fontId="12" fillId="0" borderId="5" xfId="0" applyNumberFormat="1" applyFont="1" applyBorder="1"/>
    <xf numFmtId="14" fontId="13" fillId="0" borderId="5" xfId="0" applyNumberFormat="1" applyFont="1" applyBorder="1"/>
    <xf numFmtId="16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4" fontId="0" fillId="0" borderId="12" xfId="0" applyNumberFormat="1" applyBorder="1" applyAlignment="1">
      <alignment vertical="center"/>
    </xf>
    <xf numFmtId="17" fontId="0" fillId="7" borderId="0" xfId="0" applyNumberFormat="1" applyFill="1" applyAlignment="1">
      <alignment horizontal="center"/>
    </xf>
    <xf numFmtId="0" fontId="14" fillId="0" borderId="4" xfId="0" applyFont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21" xfId="0" applyNumberFormat="1" applyBorder="1" applyAlignment="1">
      <alignment horizontal="center" vertical="center"/>
    </xf>
    <xf numFmtId="1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2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7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7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17" fontId="0" fillId="6" borderId="0" xfId="0" applyNumberFormat="1" applyFill="1" applyAlignment="1">
      <alignment horizontal="center"/>
    </xf>
    <xf numFmtId="0" fontId="6" fillId="8" borderId="23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7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17"/>
  <sheetViews>
    <sheetView topLeftCell="DO33" zoomScaleNormal="100" workbookViewId="0">
      <selection activeCell="CS53" sqref="CS53"/>
    </sheetView>
  </sheetViews>
  <sheetFormatPr baseColWidth="10" defaultRowHeight="15" x14ac:dyDescent="0.25"/>
  <cols>
    <col min="2" max="2" width="28" customWidth="1"/>
    <col min="3" max="5" width="14.5703125" customWidth="1"/>
    <col min="6" max="6" width="7" customWidth="1"/>
    <col min="8" max="8" width="31.140625" customWidth="1"/>
    <col min="9" max="10" width="12.7109375" bestFit="1" customWidth="1"/>
    <col min="11" max="11" width="16" customWidth="1"/>
    <col min="12" max="12" width="7.85546875" customWidth="1"/>
    <col min="14" max="14" width="35.85546875" customWidth="1"/>
    <col min="15" max="17" width="12.7109375" bestFit="1" customWidth="1"/>
    <col min="18" max="18" width="7.28515625" style="42" customWidth="1"/>
    <col min="19" max="19" width="11.42578125" style="1"/>
    <col min="20" max="20" width="43.85546875" style="1" customWidth="1"/>
    <col min="21" max="21" width="16.5703125" customWidth="1"/>
    <col min="22" max="22" width="17.5703125" customWidth="1"/>
    <col min="23" max="23" width="16.7109375" customWidth="1"/>
    <col min="24" max="24" width="4.140625" customWidth="1"/>
    <col min="25" max="25" width="11.42578125" style="1"/>
    <col min="26" max="26" width="43.85546875" style="1" customWidth="1"/>
    <col min="27" max="27" width="16.5703125" customWidth="1"/>
    <col min="28" max="28" width="17.5703125" customWidth="1"/>
    <col min="29" max="29" width="16.7109375" customWidth="1"/>
    <col min="30" max="30" width="8.28515625" customWidth="1"/>
    <col min="31" max="31" width="14.140625" style="30" customWidth="1"/>
    <col min="32" max="32" width="30.7109375" customWidth="1"/>
    <col min="33" max="33" width="19.5703125" customWidth="1"/>
    <col min="34" max="34" width="14.7109375" bestFit="1" customWidth="1"/>
    <col min="35" max="35" width="14.85546875" customWidth="1"/>
    <col min="38" max="38" width="28" customWidth="1"/>
    <col min="39" max="41" width="14.5703125" customWidth="1"/>
    <col min="44" max="44" width="22.7109375" customWidth="1"/>
    <col min="45" max="46" width="12.7109375" bestFit="1" customWidth="1"/>
    <col min="47" max="47" width="16" customWidth="1"/>
    <col min="50" max="50" width="23.5703125" customWidth="1"/>
    <col min="51" max="53" width="12.7109375" bestFit="1" customWidth="1"/>
    <col min="55" max="55" width="11.42578125" style="1"/>
    <col min="56" max="56" width="43.85546875" style="1" customWidth="1"/>
    <col min="57" max="57" width="16.5703125" customWidth="1"/>
    <col min="58" max="58" width="17.5703125" customWidth="1"/>
    <col min="59" max="59" width="16.7109375" customWidth="1"/>
    <col min="60" max="60" width="9.42578125" customWidth="1"/>
    <col min="61" max="61" width="11.42578125" style="1"/>
    <col min="62" max="62" width="43.85546875" style="1" customWidth="1"/>
    <col min="63" max="63" width="16.5703125" customWidth="1"/>
    <col min="64" max="64" width="17.5703125" customWidth="1"/>
    <col min="65" max="65" width="16.7109375" customWidth="1"/>
    <col min="67" max="67" width="14.140625" style="30" customWidth="1"/>
    <col min="68" max="68" width="30.7109375" customWidth="1"/>
    <col min="69" max="69" width="19.5703125" customWidth="1"/>
    <col min="70" max="70" width="14.7109375" bestFit="1" customWidth="1"/>
    <col min="71" max="71" width="14.85546875" customWidth="1"/>
    <col min="74" max="74" width="15.5703125" customWidth="1"/>
    <col min="75" max="75" width="12.7109375" bestFit="1" customWidth="1"/>
    <col min="76" max="76" width="11.7109375" bestFit="1" customWidth="1"/>
    <col min="77" max="77" width="12.7109375" bestFit="1" customWidth="1"/>
    <col min="80" max="80" width="15.140625" customWidth="1"/>
    <col min="81" max="81" width="12.7109375" bestFit="1" customWidth="1"/>
    <col min="82" max="82" width="11.7109375" bestFit="1" customWidth="1"/>
    <col min="83" max="83" width="12.7109375" bestFit="1" customWidth="1"/>
    <col min="86" max="86" width="21.140625" customWidth="1"/>
    <col min="87" max="87" width="13" customWidth="1"/>
    <col min="88" max="88" width="12.7109375" customWidth="1"/>
    <col min="89" max="89" width="13.140625" customWidth="1"/>
    <col min="92" max="92" width="14.7109375" customWidth="1"/>
    <col min="93" max="93" width="12.7109375" bestFit="1" customWidth="1"/>
    <col min="94" max="94" width="11.7109375" bestFit="1" customWidth="1"/>
    <col min="95" max="95" width="12.7109375" bestFit="1" customWidth="1"/>
    <col min="97" max="97" width="13.140625" customWidth="1"/>
    <col min="98" max="98" width="20.42578125" customWidth="1"/>
    <col min="99" max="99" width="14.5703125" customWidth="1"/>
    <col min="100" max="101" width="12.7109375" bestFit="1" customWidth="1"/>
    <col min="104" max="104" width="20" customWidth="1"/>
    <col min="105" max="105" width="13.7109375" customWidth="1"/>
    <col min="106" max="106" width="11.7109375" bestFit="1" customWidth="1"/>
    <col min="107" max="107" width="13" customWidth="1"/>
    <col min="110" max="110" width="22.140625" customWidth="1"/>
    <col min="111" max="111" width="12.7109375" bestFit="1" customWidth="1"/>
    <col min="112" max="112" width="11.7109375" bestFit="1" customWidth="1"/>
    <col min="113" max="113" width="16.7109375" customWidth="1"/>
    <col min="116" max="116" width="29.140625" customWidth="1"/>
    <col min="117" max="117" width="15.28515625" customWidth="1"/>
    <col min="118" max="118" width="14.140625" customWidth="1"/>
    <col min="119" max="119" width="14.42578125" customWidth="1"/>
    <col min="121" max="121" width="11.42578125" style="30"/>
    <col min="122" max="122" width="22.28515625" customWidth="1"/>
    <col min="123" max="123" width="11.42578125" style="30"/>
    <col min="125" max="125" width="12.7109375" style="30" bestFit="1" customWidth="1"/>
    <col min="131" max="131" width="12.7109375" bestFit="1" customWidth="1"/>
  </cols>
  <sheetData>
    <row r="1" spans="1:131" x14ac:dyDescent="0.25">
      <c r="A1" s="173">
        <v>43466</v>
      </c>
      <c r="B1" s="173"/>
      <c r="C1" s="174"/>
      <c r="D1" s="174"/>
      <c r="E1" s="174"/>
      <c r="F1" s="34"/>
      <c r="G1" s="175">
        <v>43497</v>
      </c>
      <c r="H1" s="175"/>
      <c r="I1" s="176"/>
      <c r="J1" s="176"/>
      <c r="K1" s="176"/>
      <c r="M1" s="164">
        <v>43525</v>
      </c>
      <c r="N1" s="164"/>
      <c r="O1" s="165"/>
      <c r="P1" s="165"/>
      <c r="Q1" s="165"/>
      <c r="R1" s="41"/>
      <c r="S1" s="177">
        <v>43556</v>
      </c>
      <c r="T1" s="177"/>
      <c r="U1" s="177"/>
      <c r="V1" s="177"/>
      <c r="W1" s="177"/>
      <c r="Y1" s="178">
        <v>43586</v>
      </c>
      <c r="Z1" s="178"/>
      <c r="AA1" s="178"/>
      <c r="AB1" s="178"/>
      <c r="AC1" s="178"/>
      <c r="AE1" s="154">
        <v>43617</v>
      </c>
      <c r="AF1" s="154"/>
      <c r="AG1" s="159"/>
      <c r="AH1" s="159"/>
      <c r="AI1" s="159"/>
      <c r="AK1" s="173">
        <v>43647</v>
      </c>
      <c r="AL1" s="173"/>
      <c r="AM1" s="174"/>
      <c r="AN1" s="174"/>
      <c r="AO1" s="174"/>
      <c r="AQ1" s="175">
        <v>43678</v>
      </c>
      <c r="AR1" s="175"/>
      <c r="AS1" s="176"/>
      <c r="AT1" s="176"/>
      <c r="AU1" s="176"/>
      <c r="AW1" s="164">
        <v>43709</v>
      </c>
      <c r="AX1" s="164"/>
      <c r="AY1" s="165"/>
      <c r="AZ1" s="165"/>
      <c r="BA1" s="165"/>
      <c r="BC1" s="177">
        <v>43739</v>
      </c>
      <c r="BD1" s="177"/>
      <c r="BE1" s="177"/>
      <c r="BF1" s="177"/>
      <c r="BG1" s="177"/>
      <c r="BI1" s="178">
        <v>43770</v>
      </c>
      <c r="BJ1" s="178"/>
      <c r="BK1" s="178"/>
      <c r="BL1" s="178"/>
      <c r="BM1" s="178"/>
      <c r="BO1" s="154">
        <v>43800</v>
      </c>
      <c r="BP1" s="154"/>
      <c r="BQ1" s="159"/>
      <c r="BR1" s="159"/>
      <c r="BS1" s="159"/>
      <c r="BU1" s="154">
        <v>43831</v>
      </c>
      <c r="BV1" s="154"/>
      <c r="BW1" s="159"/>
      <c r="BX1" s="159"/>
      <c r="BY1" s="159"/>
      <c r="CA1" s="154">
        <v>43862</v>
      </c>
      <c r="CB1" s="154"/>
      <c r="CC1" s="159"/>
      <c r="CD1" s="159"/>
      <c r="CE1" s="159"/>
      <c r="CG1" s="154">
        <v>43891</v>
      </c>
      <c r="CH1" s="154"/>
      <c r="CI1" s="159"/>
      <c r="CJ1" s="159"/>
      <c r="CK1" s="159"/>
      <c r="CM1" s="154">
        <v>43922</v>
      </c>
      <c r="CN1" s="154"/>
      <c r="CO1" s="159"/>
      <c r="CP1" s="159"/>
      <c r="CQ1" s="159"/>
      <c r="CS1" s="154">
        <v>43952</v>
      </c>
      <c r="CT1" s="154"/>
      <c r="CU1" s="159"/>
      <c r="CV1" s="159"/>
      <c r="CW1" s="159"/>
      <c r="CY1" s="154">
        <v>43983</v>
      </c>
      <c r="CZ1" s="154"/>
      <c r="DA1" s="159"/>
      <c r="DB1" s="159"/>
      <c r="DC1" s="159"/>
      <c r="DE1" s="154">
        <v>44013</v>
      </c>
      <c r="DF1" s="154"/>
      <c r="DG1" s="159"/>
      <c r="DH1" s="159"/>
      <c r="DI1" s="159"/>
      <c r="DK1" s="154">
        <v>44044</v>
      </c>
      <c r="DL1" s="154"/>
      <c r="DM1" s="159"/>
      <c r="DN1" s="159"/>
      <c r="DO1" s="159"/>
      <c r="DQ1" s="154">
        <v>44075</v>
      </c>
      <c r="DR1" s="154"/>
      <c r="DS1" s="154"/>
      <c r="DT1" s="154"/>
      <c r="DU1" s="154"/>
      <c r="DW1" s="154">
        <v>44075</v>
      </c>
      <c r="DX1" s="154"/>
      <c r="DY1" s="154"/>
      <c r="DZ1" s="154"/>
      <c r="EA1" s="154"/>
    </row>
    <row r="2" spans="1:131" x14ac:dyDescent="0.25">
      <c r="AE2" s="2"/>
      <c r="AF2" s="1"/>
      <c r="BO2" s="2"/>
      <c r="BP2" s="1"/>
      <c r="BU2" s="2"/>
      <c r="BV2" s="1"/>
      <c r="CA2" s="2"/>
      <c r="CB2" s="1"/>
      <c r="CG2" s="2"/>
      <c r="CH2" s="1"/>
      <c r="CM2" s="2"/>
      <c r="CN2" s="1"/>
      <c r="CS2" s="2"/>
      <c r="CT2" s="1"/>
      <c r="CY2" s="2"/>
      <c r="CZ2" s="1"/>
      <c r="DE2" s="2"/>
      <c r="DF2" s="1"/>
      <c r="DK2" s="2"/>
      <c r="DL2" s="1"/>
      <c r="DW2" s="30"/>
      <c r="DY2" s="30"/>
      <c r="EA2" s="30"/>
    </row>
    <row r="3" spans="1:131" ht="18.75" customHeight="1" x14ac:dyDescent="0.35">
      <c r="A3" s="160" t="s">
        <v>7</v>
      </c>
      <c r="B3" s="161"/>
      <c r="C3" s="161"/>
      <c r="D3" s="161"/>
      <c r="E3" s="162"/>
      <c r="F3" s="45"/>
      <c r="G3" s="160" t="s">
        <v>7</v>
      </c>
      <c r="H3" s="161"/>
      <c r="I3" s="161"/>
      <c r="J3" s="161"/>
      <c r="K3" s="162"/>
      <c r="M3" s="160" t="s">
        <v>7</v>
      </c>
      <c r="N3" s="161"/>
      <c r="O3" s="161"/>
      <c r="P3" s="161"/>
      <c r="Q3" s="162"/>
      <c r="R3" s="43"/>
      <c r="S3" s="160" t="s">
        <v>7</v>
      </c>
      <c r="T3" s="161"/>
      <c r="U3" s="161"/>
      <c r="V3" s="161"/>
      <c r="W3" s="162"/>
      <c r="Y3" s="160" t="s">
        <v>7</v>
      </c>
      <c r="Z3" s="161"/>
      <c r="AA3" s="161"/>
      <c r="AB3" s="161"/>
      <c r="AC3" s="162"/>
      <c r="AE3" s="160" t="s">
        <v>7</v>
      </c>
      <c r="AF3" s="161"/>
      <c r="AG3" s="161"/>
      <c r="AH3" s="161"/>
      <c r="AI3" s="162"/>
      <c r="AK3" s="160" t="s">
        <v>7</v>
      </c>
      <c r="AL3" s="161"/>
      <c r="AM3" s="161"/>
      <c r="AN3" s="161"/>
      <c r="AO3" s="162"/>
      <c r="AQ3" s="160" t="s">
        <v>7</v>
      </c>
      <c r="AR3" s="161"/>
      <c r="AS3" s="161"/>
      <c r="AT3" s="161"/>
      <c r="AU3" s="162"/>
      <c r="AW3" s="160" t="s">
        <v>7</v>
      </c>
      <c r="AX3" s="161"/>
      <c r="AY3" s="161"/>
      <c r="AZ3" s="161"/>
      <c r="BA3" s="162"/>
      <c r="BC3" s="160" t="s">
        <v>7</v>
      </c>
      <c r="BD3" s="161"/>
      <c r="BE3" s="161"/>
      <c r="BF3" s="161"/>
      <c r="BG3" s="162"/>
      <c r="BI3" s="160" t="s">
        <v>7</v>
      </c>
      <c r="BJ3" s="161"/>
      <c r="BK3" s="161"/>
      <c r="BL3" s="161"/>
      <c r="BM3" s="162"/>
      <c r="BO3" s="160" t="s">
        <v>7</v>
      </c>
      <c r="BP3" s="161"/>
      <c r="BQ3" s="161"/>
      <c r="BR3" s="161"/>
      <c r="BS3" s="162"/>
      <c r="BU3" s="160" t="s">
        <v>7</v>
      </c>
      <c r="BV3" s="161"/>
      <c r="BW3" s="161"/>
      <c r="BX3" s="161"/>
      <c r="BY3" s="162"/>
      <c r="CA3" s="160" t="s">
        <v>7</v>
      </c>
      <c r="CB3" s="161"/>
      <c r="CC3" s="161"/>
      <c r="CD3" s="161"/>
      <c r="CE3" s="162"/>
      <c r="CG3" s="160" t="s">
        <v>7</v>
      </c>
      <c r="CH3" s="161"/>
      <c r="CI3" s="161"/>
      <c r="CJ3" s="161"/>
      <c r="CK3" s="162"/>
      <c r="CM3" s="160" t="s">
        <v>7</v>
      </c>
      <c r="CN3" s="161"/>
      <c r="CO3" s="161"/>
      <c r="CP3" s="161"/>
      <c r="CQ3" s="162"/>
      <c r="CS3" s="160" t="s">
        <v>7</v>
      </c>
      <c r="CT3" s="161"/>
      <c r="CU3" s="161"/>
      <c r="CV3" s="161"/>
      <c r="CW3" s="162"/>
      <c r="CY3" s="160" t="s">
        <v>7</v>
      </c>
      <c r="CZ3" s="161"/>
      <c r="DA3" s="161"/>
      <c r="DB3" s="161"/>
      <c r="DC3" s="162"/>
      <c r="DE3" s="160" t="s">
        <v>7</v>
      </c>
      <c r="DF3" s="161"/>
      <c r="DG3" s="161"/>
      <c r="DH3" s="161"/>
      <c r="DI3" s="162"/>
      <c r="DK3" s="160" t="s">
        <v>7</v>
      </c>
      <c r="DL3" s="161"/>
      <c r="DM3" s="161"/>
      <c r="DN3" s="161"/>
      <c r="DO3" s="162"/>
      <c r="DQ3" s="155" t="s">
        <v>7</v>
      </c>
      <c r="DR3" s="155"/>
      <c r="DS3" s="155"/>
      <c r="DT3" s="155"/>
      <c r="DU3" s="155"/>
      <c r="DW3" s="155" t="s">
        <v>7</v>
      </c>
      <c r="DX3" s="155"/>
      <c r="DY3" s="155"/>
      <c r="DZ3" s="155"/>
      <c r="EA3" s="155"/>
    </row>
    <row r="4" spans="1:131" s="8" customFormat="1" ht="30.75" customHeight="1" x14ac:dyDescent="0.25">
      <c r="A4" s="3" t="s">
        <v>0</v>
      </c>
      <c r="B4" s="4" t="s">
        <v>1</v>
      </c>
      <c r="C4" s="5" t="s">
        <v>2</v>
      </c>
      <c r="D4" s="6" t="s">
        <v>3</v>
      </c>
      <c r="E4" s="7" t="s">
        <v>4</v>
      </c>
      <c r="F4" s="46"/>
      <c r="G4" s="3" t="s">
        <v>0</v>
      </c>
      <c r="H4" s="4" t="s">
        <v>1</v>
      </c>
      <c r="I4" s="5" t="s">
        <v>2</v>
      </c>
      <c r="J4" s="6" t="s">
        <v>3</v>
      </c>
      <c r="K4" s="7" t="s">
        <v>4</v>
      </c>
      <c r="M4" s="3" t="s">
        <v>0</v>
      </c>
      <c r="N4" s="4" t="s">
        <v>1</v>
      </c>
      <c r="O4" s="5" t="s">
        <v>2</v>
      </c>
      <c r="P4" s="6" t="s">
        <v>3</v>
      </c>
      <c r="Q4" s="7" t="s">
        <v>4</v>
      </c>
      <c r="R4" s="44"/>
      <c r="S4" s="3" t="s">
        <v>0</v>
      </c>
      <c r="T4" s="4" t="s">
        <v>1</v>
      </c>
      <c r="U4" s="5" t="s">
        <v>6</v>
      </c>
      <c r="V4" s="6" t="s">
        <v>3</v>
      </c>
      <c r="W4" s="7" t="s">
        <v>4</v>
      </c>
      <c r="Y4" s="3" t="s">
        <v>0</v>
      </c>
      <c r="Z4" s="4" t="s">
        <v>1</v>
      </c>
      <c r="AA4" s="5" t="s">
        <v>6</v>
      </c>
      <c r="AB4" s="6" t="s">
        <v>3</v>
      </c>
      <c r="AC4" s="7" t="s">
        <v>4</v>
      </c>
      <c r="AE4" s="3" t="s">
        <v>0</v>
      </c>
      <c r="AF4" s="4" t="s">
        <v>1</v>
      </c>
      <c r="AG4" s="5" t="s">
        <v>2</v>
      </c>
      <c r="AH4" s="6" t="s">
        <v>3</v>
      </c>
      <c r="AI4" s="7" t="s">
        <v>4</v>
      </c>
      <c r="AK4" s="3" t="s">
        <v>0</v>
      </c>
      <c r="AL4" s="4" t="s">
        <v>1</v>
      </c>
      <c r="AM4" s="5" t="s">
        <v>2</v>
      </c>
      <c r="AN4" s="6" t="s">
        <v>3</v>
      </c>
      <c r="AO4" s="7" t="s">
        <v>4</v>
      </c>
      <c r="AQ4" s="3" t="s">
        <v>0</v>
      </c>
      <c r="AR4" s="4" t="s">
        <v>1</v>
      </c>
      <c r="AS4" s="5" t="s">
        <v>2</v>
      </c>
      <c r="AT4" s="6" t="s">
        <v>3</v>
      </c>
      <c r="AU4" s="7" t="s">
        <v>4</v>
      </c>
      <c r="AW4" s="3" t="s">
        <v>0</v>
      </c>
      <c r="AX4" s="4" t="s">
        <v>1</v>
      </c>
      <c r="AY4" s="5" t="s">
        <v>2</v>
      </c>
      <c r="AZ4" s="6" t="s">
        <v>3</v>
      </c>
      <c r="BA4" s="7" t="s">
        <v>4</v>
      </c>
      <c r="BC4" s="37" t="s">
        <v>0</v>
      </c>
      <c r="BD4" s="4" t="s">
        <v>1</v>
      </c>
      <c r="BE4" s="5" t="s">
        <v>6</v>
      </c>
      <c r="BF4" s="6" t="s">
        <v>3</v>
      </c>
      <c r="BG4" s="7" t="s">
        <v>4</v>
      </c>
      <c r="BI4" s="3" t="s">
        <v>0</v>
      </c>
      <c r="BJ4" s="4" t="s">
        <v>1</v>
      </c>
      <c r="BK4" s="5" t="s">
        <v>6</v>
      </c>
      <c r="BL4" s="6" t="s">
        <v>3</v>
      </c>
      <c r="BM4" s="7" t="s">
        <v>4</v>
      </c>
      <c r="BO4" s="3" t="s">
        <v>0</v>
      </c>
      <c r="BP4" s="4" t="s">
        <v>1</v>
      </c>
      <c r="BQ4" s="5" t="s">
        <v>2</v>
      </c>
      <c r="BR4" s="6" t="s">
        <v>3</v>
      </c>
      <c r="BS4" s="7" t="s">
        <v>4</v>
      </c>
      <c r="BU4" s="3" t="s">
        <v>0</v>
      </c>
      <c r="BV4" s="4" t="s">
        <v>1</v>
      </c>
      <c r="BW4" s="5" t="s">
        <v>2</v>
      </c>
      <c r="BX4" s="6" t="s">
        <v>3</v>
      </c>
      <c r="BY4" s="7" t="s">
        <v>4</v>
      </c>
      <c r="CA4" s="3" t="s">
        <v>0</v>
      </c>
      <c r="CB4" s="4" t="s">
        <v>1</v>
      </c>
      <c r="CC4" s="5" t="s">
        <v>2</v>
      </c>
      <c r="CD4" s="6" t="s">
        <v>3</v>
      </c>
      <c r="CE4" s="7" t="s">
        <v>4</v>
      </c>
      <c r="CG4" s="3" t="s">
        <v>0</v>
      </c>
      <c r="CH4" s="4" t="s">
        <v>1</v>
      </c>
      <c r="CI4" s="5" t="s">
        <v>2</v>
      </c>
      <c r="CJ4" s="6" t="s">
        <v>3</v>
      </c>
      <c r="CK4" s="7" t="s">
        <v>4</v>
      </c>
      <c r="CM4" s="3" t="s">
        <v>0</v>
      </c>
      <c r="CN4" s="4" t="s">
        <v>1</v>
      </c>
      <c r="CO4" s="5" t="s">
        <v>2</v>
      </c>
      <c r="CP4" s="6" t="s">
        <v>3</v>
      </c>
      <c r="CQ4" s="7" t="s">
        <v>4</v>
      </c>
      <c r="CS4" s="3" t="s">
        <v>0</v>
      </c>
      <c r="CT4" s="4" t="s">
        <v>1</v>
      </c>
      <c r="CU4" s="5" t="s">
        <v>2</v>
      </c>
      <c r="CV4" s="6" t="s">
        <v>3</v>
      </c>
      <c r="CW4" s="7" t="s">
        <v>4</v>
      </c>
      <c r="CY4" s="3" t="s">
        <v>0</v>
      </c>
      <c r="CZ4" s="4" t="s">
        <v>1</v>
      </c>
      <c r="DA4" s="5" t="s">
        <v>2</v>
      </c>
      <c r="DB4" s="6" t="s">
        <v>3</v>
      </c>
      <c r="DC4" s="7" t="s">
        <v>4</v>
      </c>
      <c r="DE4" s="3" t="s">
        <v>0</v>
      </c>
      <c r="DF4" s="4" t="s">
        <v>1</v>
      </c>
      <c r="DG4" s="5" t="s">
        <v>2</v>
      </c>
      <c r="DH4" s="6" t="s">
        <v>3</v>
      </c>
      <c r="DI4" s="7" t="s">
        <v>4</v>
      </c>
      <c r="DK4" s="3" t="s">
        <v>0</v>
      </c>
      <c r="DL4" s="4" t="s">
        <v>1</v>
      </c>
      <c r="DM4" s="5" t="s">
        <v>2</v>
      </c>
      <c r="DN4" s="6" t="s">
        <v>3</v>
      </c>
      <c r="DO4" s="7" t="s">
        <v>4</v>
      </c>
      <c r="DQ4" s="7" t="s">
        <v>0</v>
      </c>
      <c r="DR4" s="7" t="s">
        <v>1</v>
      </c>
      <c r="DS4" s="7" t="s">
        <v>347</v>
      </c>
      <c r="DT4" s="7" t="s">
        <v>3</v>
      </c>
      <c r="DU4" s="7" t="s">
        <v>4</v>
      </c>
      <c r="DW4" s="7" t="s">
        <v>0</v>
      </c>
      <c r="DX4" s="7" t="s">
        <v>1</v>
      </c>
      <c r="DY4" s="7" t="s">
        <v>347</v>
      </c>
      <c r="DZ4" s="7" t="s">
        <v>3</v>
      </c>
      <c r="EA4" s="7" t="s">
        <v>4</v>
      </c>
    </row>
    <row r="5" spans="1:131" ht="18.75" customHeight="1" x14ac:dyDescent="0.25">
      <c r="A5" s="9">
        <v>43466</v>
      </c>
      <c r="B5" s="9" t="s">
        <v>8</v>
      </c>
      <c r="C5" s="10">
        <v>56500</v>
      </c>
      <c r="D5" s="10"/>
      <c r="E5" s="13">
        <f>C5-D5</f>
        <v>56500</v>
      </c>
      <c r="F5" s="28"/>
      <c r="G5" s="9">
        <v>43497</v>
      </c>
      <c r="H5" s="9"/>
      <c r="I5" s="10">
        <f>+E26</f>
        <v>71530</v>
      </c>
      <c r="J5" s="10"/>
      <c r="K5" s="13">
        <f>I5-J5</f>
        <v>71530</v>
      </c>
      <c r="M5" s="9">
        <v>43525</v>
      </c>
      <c r="N5" s="9"/>
      <c r="O5" s="58">
        <f>+K27</f>
        <v>89830</v>
      </c>
      <c r="P5" s="10"/>
      <c r="Q5" s="11">
        <f>O5-P5</f>
        <v>89830</v>
      </c>
      <c r="R5" s="36"/>
      <c r="S5" s="9">
        <v>43556</v>
      </c>
      <c r="T5" s="9"/>
      <c r="U5" s="10">
        <f>+Q61</f>
        <v>124500</v>
      </c>
      <c r="V5" s="10"/>
      <c r="W5" s="11">
        <f>U5-V5</f>
        <v>124500</v>
      </c>
      <c r="Y5" s="9"/>
      <c r="Z5" s="9"/>
      <c r="AA5" s="10">
        <f>+W31</f>
        <v>83100</v>
      </c>
      <c r="AB5" s="10"/>
      <c r="AC5" s="11">
        <f>AA5-AB5</f>
        <v>83100</v>
      </c>
      <c r="AE5" s="12">
        <v>43617</v>
      </c>
      <c r="AF5" s="9"/>
      <c r="AG5" s="10">
        <f>+AC31</f>
        <v>89850</v>
      </c>
      <c r="AH5" s="10"/>
      <c r="AI5" s="11">
        <f>AG5-AH5</f>
        <v>89850</v>
      </c>
      <c r="AK5" s="9">
        <v>43647</v>
      </c>
      <c r="AL5" s="9"/>
      <c r="AM5" s="10">
        <f>+AI29</f>
        <v>125650</v>
      </c>
      <c r="AN5" s="10"/>
      <c r="AO5" s="11">
        <f>AM5-AN5</f>
        <v>125650</v>
      </c>
      <c r="AQ5" s="9">
        <v>43678</v>
      </c>
      <c r="AR5" s="9"/>
      <c r="AS5" s="10">
        <f>+AO31</f>
        <v>112800</v>
      </c>
      <c r="AT5" s="10"/>
      <c r="AU5" s="11">
        <f>AS5-AT5</f>
        <v>112800</v>
      </c>
      <c r="AW5" s="9"/>
      <c r="AX5" s="9"/>
      <c r="AY5" s="10">
        <f>+AU31</f>
        <v>152300</v>
      </c>
      <c r="AZ5" s="10"/>
      <c r="BA5" s="11">
        <f>AY5-AZ5</f>
        <v>152300</v>
      </c>
      <c r="BC5" s="38"/>
      <c r="BD5" s="9"/>
      <c r="BE5" s="10">
        <f>+BA34</f>
        <v>159990</v>
      </c>
      <c r="BF5" s="10"/>
      <c r="BG5" s="11">
        <f>BE5-BF5</f>
        <v>159990</v>
      </c>
      <c r="BI5" s="9"/>
      <c r="BJ5" s="9"/>
      <c r="BK5" s="10">
        <f>+BG31</f>
        <v>194990</v>
      </c>
      <c r="BL5" s="10"/>
      <c r="BM5" s="11">
        <f>BK5-BL5</f>
        <v>194990</v>
      </c>
      <c r="BO5" s="12"/>
      <c r="BP5" s="9"/>
      <c r="BQ5" s="10">
        <f>+BM31</f>
        <v>238090</v>
      </c>
      <c r="BR5" s="10"/>
      <c r="BS5" s="11">
        <f>BQ5-BR5</f>
        <v>238090</v>
      </c>
      <c r="BU5" s="12"/>
      <c r="BV5" s="9"/>
      <c r="BW5" s="10">
        <f>+BS31</f>
        <v>111290</v>
      </c>
      <c r="BX5" s="10"/>
      <c r="BY5" s="11">
        <f>(BW5-BX5)</f>
        <v>111290</v>
      </c>
      <c r="CA5" s="12">
        <v>43862</v>
      </c>
      <c r="CB5" s="9"/>
      <c r="CC5" s="10">
        <f>+BY29</f>
        <v>210500</v>
      </c>
      <c r="CD5" s="10"/>
      <c r="CE5" s="11">
        <f>CC5-CD5</f>
        <v>210500</v>
      </c>
      <c r="CG5" s="12">
        <v>43862</v>
      </c>
      <c r="CH5" s="9"/>
      <c r="CI5" s="10">
        <f>+CE31</f>
        <v>261750</v>
      </c>
      <c r="CJ5" s="10"/>
      <c r="CK5" s="11">
        <v>261750</v>
      </c>
      <c r="CM5" s="12">
        <v>43922</v>
      </c>
      <c r="CN5" s="9"/>
      <c r="CO5" s="10">
        <f>+CK31</f>
        <v>286650</v>
      </c>
      <c r="CP5" s="10"/>
      <c r="CQ5" s="11">
        <f>CO5-CP5</f>
        <v>286650</v>
      </c>
      <c r="CS5" s="12">
        <v>43952</v>
      </c>
      <c r="CT5" s="9"/>
      <c r="CU5" s="10">
        <f>+CQ37</f>
        <v>321850</v>
      </c>
      <c r="CV5" s="10"/>
      <c r="CW5" s="11">
        <f>(CU5-CV5)</f>
        <v>321850</v>
      </c>
      <c r="CY5" s="12">
        <v>43983</v>
      </c>
      <c r="CZ5" s="9"/>
      <c r="DA5" s="10">
        <f>CW47</f>
        <v>296400</v>
      </c>
      <c r="DB5" s="10"/>
      <c r="DC5" s="11">
        <f>(DA5-DB5)</f>
        <v>296400</v>
      </c>
      <c r="DE5" s="12">
        <v>44013</v>
      </c>
      <c r="DF5" s="9"/>
      <c r="DG5" s="10">
        <f>DC47</f>
        <v>343375</v>
      </c>
      <c r="DH5" s="10"/>
      <c r="DI5" s="11">
        <f>DG5-DH5</f>
        <v>343375</v>
      </c>
      <c r="DK5" s="12">
        <v>44044</v>
      </c>
      <c r="DL5" s="9"/>
      <c r="DM5" s="10">
        <v>380125</v>
      </c>
      <c r="DN5" s="10"/>
      <c r="DO5" s="11">
        <f>+DI47</f>
        <v>380125</v>
      </c>
      <c r="DQ5" s="124">
        <v>44075</v>
      </c>
      <c r="DR5" s="53"/>
      <c r="DS5" s="94">
        <v>417909</v>
      </c>
      <c r="DT5" s="53"/>
      <c r="DU5" s="152">
        <f>DO47</f>
        <v>417909</v>
      </c>
      <c r="DW5" s="124">
        <v>44105</v>
      </c>
      <c r="DX5" s="53"/>
      <c r="DY5" s="94">
        <v>435334</v>
      </c>
      <c r="DZ5" s="53"/>
      <c r="EA5" s="152">
        <f>+DU47</f>
        <v>435334</v>
      </c>
    </row>
    <row r="6" spans="1:131" ht="18.75" customHeight="1" x14ac:dyDescent="0.25">
      <c r="A6" s="156">
        <v>43467</v>
      </c>
      <c r="B6" s="9" t="s">
        <v>9</v>
      </c>
      <c r="C6" s="10">
        <v>4000</v>
      </c>
      <c r="D6" s="10"/>
      <c r="E6" s="13">
        <f>C6-D6+E5</f>
        <v>60500</v>
      </c>
      <c r="F6" s="28"/>
      <c r="G6" s="9">
        <v>43499</v>
      </c>
      <c r="H6" s="9" t="s">
        <v>14</v>
      </c>
      <c r="I6" s="10"/>
      <c r="J6" s="10">
        <v>6500</v>
      </c>
      <c r="K6" s="13">
        <f>I6+K5-J6</f>
        <v>65030</v>
      </c>
      <c r="M6" s="9">
        <v>43525</v>
      </c>
      <c r="N6" s="9" t="s">
        <v>11</v>
      </c>
      <c r="O6" s="10">
        <v>3000</v>
      </c>
      <c r="P6" s="10"/>
      <c r="Q6" s="11">
        <f>O6-P6+Q5</f>
        <v>92830</v>
      </c>
      <c r="R6" s="36"/>
      <c r="S6" s="9">
        <v>43559</v>
      </c>
      <c r="T6" s="9" t="s">
        <v>98</v>
      </c>
      <c r="U6" s="10">
        <v>1500</v>
      </c>
      <c r="V6" s="10"/>
      <c r="W6" s="13">
        <f>+W5+U6-V6</f>
        <v>126000</v>
      </c>
      <c r="Y6" s="9">
        <v>43587</v>
      </c>
      <c r="Z6" s="82" t="s">
        <v>102</v>
      </c>
      <c r="AA6" s="10"/>
      <c r="AB6" s="83">
        <v>1800</v>
      </c>
      <c r="AC6" s="13">
        <f>+AC5+AA6-AB6</f>
        <v>81300</v>
      </c>
      <c r="AE6" s="12">
        <v>43620</v>
      </c>
      <c r="AF6" s="9" t="s">
        <v>11</v>
      </c>
      <c r="AG6" s="10">
        <v>3500</v>
      </c>
      <c r="AH6" s="85">
        <v>7050</v>
      </c>
      <c r="AI6" s="13">
        <f>+AI5+AG6-AH6</f>
        <v>86300</v>
      </c>
      <c r="AK6" s="14"/>
      <c r="AL6" s="82" t="s">
        <v>102</v>
      </c>
      <c r="AM6" s="10"/>
      <c r="AN6" s="83">
        <v>1750</v>
      </c>
      <c r="AO6" s="11">
        <f>+AO5+AM6-AN6</f>
        <v>123900</v>
      </c>
      <c r="AQ6" s="9">
        <v>43682</v>
      </c>
      <c r="AR6" s="82" t="s">
        <v>152</v>
      </c>
      <c r="AS6" s="10"/>
      <c r="AT6" s="83">
        <v>7000</v>
      </c>
      <c r="AU6" s="11">
        <f>+AU5+AS6-AT6</f>
        <v>105800</v>
      </c>
      <c r="AW6" s="9">
        <v>43709</v>
      </c>
      <c r="AX6" s="82" t="s">
        <v>157</v>
      </c>
      <c r="AY6" s="10"/>
      <c r="AZ6" s="83">
        <v>17760</v>
      </c>
      <c r="BA6" s="11">
        <f>+BA5+AY6-AZ6</f>
        <v>134540</v>
      </c>
      <c r="BC6" s="38">
        <v>43741</v>
      </c>
      <c r="BD6" s="9" t="s">
        <v>11</v>
      </c>
      <c r="BE6" s="10">
        <v>2000</v>
      </c>
      <c r="BF6" s="10"/>
      <c r="BG6" s="11">
        <f>+BG5+BE6-BF6</f>
        <v>161990</v>
      </c>
      <c r="BI6" s="9">
        <v>43778</v>
      </c>
      <c r="BJ6" s="9" t="s">
        <v>11</v>
      </c>
      <c r="BK6" s="10">
        <v>4500</v>
      </c>
      <c r="BL6" s="10"/>
      <c r="BM6" s="11">
        <f>+BM5+BK6-BL6</f>
        <v>199490</v>
      </c>
      <c r="BO6" s="12">
        <v>43803</v>
      </c>
      <c r="BP6" s="82" t="s">
        <v>175</v>
      </c>
      <c r="BQ6" s="10"/>
      <c r="BR6" s="83">
        <v>6400</v>
      </c>
      <c r="BS6" s="11">
        <f>+BS5+BQ6-BR6</f>
        <v>231690</v>
      </c>
      <c r="BU6" s="12">
        <v>43834</v>
      </c>
      <c r="BV6" s="82" t="s">
        <v>15</v>
      </c>
      <c r="BW6" s="10"/>
      <c r="BX6" s="83">
        <v>500</v>
      </c>
      <c r="BY6" s="11">
        <f>+BY5+BW6-BX6</f>
        <v>110790</v>
      </c>
      <c r="CA6" s="12">
        <v>43863</v>
      </c>
      <c r="CB6" s="89" t="s">
        <v>11</v>
      </c>
      <c r="CC6" s="10">
        <v>8500</v>
      </c>
      <c r="CD6" s="83"/>
      <c r="CE6" s="11">
        <f>+CE5+CC6-CD6</f>
        <v>219000</v>
      </c>
      <c r="CG6" s="12">
        <v>43863</v>
      </c>
      <c r="CH6" s="89" t="s">
        <v>9</v>
      </c>
      <c r="CI6" s="10">
        <v>6000</v>
      </c>
      <c r="CJ6" s="83"/>
      <c r="CK6" s="11">
        <f>+CK5+CI6-CJ6</f>
        <v>267750</v>
      </c>
      <c r="CM6" s="12">
        <v>43923</v>
      </c>
      <c r="CN6" s="89" t="s">
        <v>14</v>
      </c>
      <c r="CO6" s="10"/>
      <c r="CP6" s="83">
        <v>27500</v>
      </c>
      <c r="CQ6" s="11">
        <f>+CQ5+CO6-CP6</f>
        <v>259150</v>
      </c>
      <c r="CS6" s="12">
        <v>43952</v>
      </c>
      <c r="CT6" s="89" t="s">
        <v>9</v>
      </c>
      <c r="CU6" s="10">
        <v>8500</v>
      </c>
      <c r="CV6" s="83"/>
      <c r="CW6" s="11">
        <f>+CW5+CU6-CV6</f>
        <v>330350</v>
      </c>
      <c r="CY6" s="12">
        <v>43984</v>
      </c>
      <c r="CZ6" s="89" t="s">
        <v>305</v>
      </c>
      <c r="DA6" s="83"/>
      <c r="DB6" s="83">
        <v>400</v>
      </c>
      <c r="DC6" s="11">
        <f>+DC5+DA6-DB6</f>
        <v>296000</v>
      </c>
      <c r="DE6" s="12">
        <v>44013</v>
      </c>
      <c r="DF6" s="89" t="s">
        <v>11</v>
      </c>
      <c r="DG6" s="90">
        <v>17500</v>
      </c>
      <c r="DH6" s="83">
        <v>3500</v>
      </c>
      <c r="DI6" s="11">
        <f>+DI5+DG6-DH6</f>
        <v>357375</v>
      </c>
      <c r="DK6" s="12">
        <v>44044</v>
      </c>
      <c r="DL6" s="89" t="s">
        <v>11</v>
      </c>
      <c r="DM6" s="90">
        <v>2000</v>
      </c>
      <c r="DN6" s="83"/>
      <c r="DO6" s="11">
        <f>+DO5+DM6-DN6</f>
        <v>382125</v>
      </c>
      <c r="DQ6" s="124">
        <v>44085</v>
      </c>
      <c r="DR6" s="53" t="s">
        <v>11</v>
      </c>
      <c r="DS6" s="54">
        <v>6000</v>
      </c>
      <c r="DT6" s="53"/>
      <c r="DU6" s="151">
        <f>+DU5+DS6-DT6</f>
        <v>423909</v>
      </c>
      <c r="DW6" s="124">
        <v>44109</v>
      </c>
      <c r="DX6" s="53" t="s">
        <v>11</v>
      </c>
      <c r="DY6" s="54">
        <v>3000</v>
      </c>
      <c r="DZ6" s="53"/>
      <c r="EA6" s="151">
        <f>+EA5+DY6-DZ6</f>
        <v>438334</v>
      </c>
    </row>
    <row r="7" spans="1:131" ht="18.75" customHeight="1" x14ac:dyDescent="0.25">
      <c r="A7" s="157"/>
      <c r="B7" s="9"/>
      <c r="C7" s="10"/>
      <c r="D7" s="10"/>
      <c r="E7" s="13"/>
      <c r="F7" s="28"/>
      <c r="G7" s="9"/>
      <c r="H7" s="9"/>
      <c r="I7" s="10"/>
      <c r="J7" s="10"/>
      <c r="K7" s="13"/>
      <c r="M7" s="9"/>
      <c r="N7" s="9"/>
      <c r="O7" s="10"/>
      <c r="P7" s="10"/>
      <c r="Q7" s="11"/>
      <c r="R7" s="36"/>
      <c r="S7" s="9"/>
      <c r="T7" s="9"/>
      <c r="U7" s="10"/>
      <c r="V7" s="10"/>
      <c r="W7" s="13"/>
      <c r="Y7" s="9">
        <v>43589</v>
      </c>
      <c r="Z7" s="82" t="s">
        <v>114</v>
      </c>
      <c r="AA7" s="10">
        <v>20000</v>
      </c>
      <c r="AB7" s="84">
        <v>20000</v>
      </c>
      <c r="AC7" s="13"/>
      <c r="AE7" s="12"/>
      <c r="AF7" s="9" t="s">
        <v>11</v>
      </c>
      <c r="AG7" s="10">
        <v>1500</v>
      </c>
      <c r="AH7" s="10"/>
      <c r="AI7" s="13">
        <f>+AI6+AG7-AH7</f>
        <v>87800</v>
      </c>
      <c r="AK7" s="20"/>
      <c r="AL7" s="82" t="s">
        <v>138</v>
      </c>
      <c r="AM7" s="10"/>
      <c r="AN7" s="83">
        <v>1850</v>
      </c>
      <c r="AO7" s="11"/>
      <c r="AQ7" s="156">
        <v>43684</v>
      </c>
      <c r="AR7" s="9" t="s">
        <v>11</v>
      </c>
      <c r="AS7" s="10">
        <v>6000</v>
      </c>
      <c r="AT7" s="10"/>
      <c r="AU7" s="11">
        <f>+AU6+AS7-AT7</f>
        <v>111800</v>
      </c>
      <c r="AW7" s="9">
        <v>43710</v>
      </c>
      <c r="AX7" s="9" t="s">
        <v>11</v>
      </c>
      <c r="AY7" s="10">
        <v>1500</v>
      </c>
      <c r="AZ7" s="10"/>
      <c r="BA7" s="11">
        <f>+BA6+AY7-AZ7</f>
        <v>136040</v>
      </c>
      <c r="BC7" s="38">
        <v>43744</v>
      </c>
      <c r="BD7" s="9"/>
      <c r="BE7" s="10"/>
      <c r="BF7" s="10"/>
      <c r="BG7" s="11"/>
      <c r="BI7" s="9"/>
      <c r="BJ7" s="9"/>
      <c r="BK7" s="10"/>
      <c r="BL7" s="10"/>
      <c r="BM7" s="11"/>
      <c r="BO7" s="12"/>
      <c r="BP7" s="82"/>
      <c r="BQ7" s="10"/>
      <c r="BR7" s="83"/>
      <c r="BS7" s="11"/>
      <c r="BU7" s="12"/>
      <c r="BV7" s="89" t="s">
        <v>11</v>
      </c>
      <c r="BW7" s="10">
        <v>3000</v>
      </c>
      <c r="BX7" s="83"/>
      <c r="BY7" s="11">
        <f>+BY6+BW7-BX7</f>
        <v>113790</v>
      </c>
      <c r="CA7" s="12"/>
      <c r="CB7" s="89" t="s">
        <v>11</v>
      </c>
      <c r="CC7" s="10">
        <v>13000</v>
      </c>
      <c r="CD7" s="83"/>
      <c r="CE7" s="11">
        <f t="shared" ref="CE7:CE29" si="0">+CE6+CC7-CD7</f>
        <v>232000</v>
      </c>
      <c r="CG7" s="12"/>
      <c r="CH7" s="89" t="s">
        <v>201</v>
      </c>
      <c r="CI7" s="10"/>
      <c r="CJ7" s="83">
        <v>500</v>
      </c>
      <c r="CK7" s="11">
        <f t="shared" ref="CK7:CK29" si="1">+CK6+CI7-CJ7</f>
        <v>267250</v>
      </c>
      <c r="CM7" s="12">
        <v>43925</v>
      </c>
      <c r="CN7" s="89" t="s">
        <v>9</v>
      </c>
      <c r="CO7" s="10">
        <v>15000</v>
      </c>
      <c r="CP7" s="83"/>
      <c r="CQ7" s="11">
        <f t="shared" ref="CQ7:CQ36" si="2">+CQ6+CO7-CP7</f>
        <v>274150</v>
      </c>
      <c r="CS7" s="12">
        <v>43953</v>
      </c>
      <c r="CT7" s="89" t="s">
        <v>9</v>
      </c>
      <c r="CU7" s="10">
        <v>12000</v>
      </c>
      <c r="CV7" s="83"/>
      <c r="CW7" s="11">
        <f t="shared" ref="CW7:CW34" si="3">+CW6+CU7-CV7</f>
        <v>342350</v>
      </c>
      <c r="CY7" s="12">
        <v>43985</v>
      </c>
      <c r="CZ7" s="89" t="s">
        <v>307</v>
      </c>
      <c r="DA7" s="10">
        <v>6000</v>
      </c>
      <c r="DB7" s="83"/>
      <c r="DC7" s="11">
        <f t="shared" ref="DC7:DC37" si="4">+DC6+DA7-DB7</f>
        <v>302000</v>
      </c>
      <c r="DE7" s="156">
        <v>44014</v>
      </c>
      <c r="DF7" s="89" t="s">
        <v>317</v>
      </c>
      <c r="DG7" s="10">
        <v>12000</v>
      </c>
      <c r="DH7" s="83">
        <v>6700</v>
      </c>
      <c r="DI7" s="11">
        <f t="shared" ref="DI7:DI46" si="5">+DI6+DG7-DH7</f>
        <v>362675</v>
      </c>
      <c r="DK7" s="145">
        <v>44045</v>
      </c>
      <c r="DL7" s="89" t="s">
        <v>333</v>
      </c>
      <c r="DM7" s="10">
        <v>1500</v>
      </c>
      <c r="DN7" s="83">
        <v>1000</v>
      </c>
      <c r="DO7" s="11">
        <f t="shared" ref="DO7:DO46" si="6">+DO6+DM7-DN7</f>
        <v>382625</v>
      </c>
      <c r="DQ7" s="124">
        <v>44086</v>
      </c>
      <c r="DR7" s="53" t="s">
        <v>11</v>
      </c>
      <c r="DS7" s="54">
        <v>6000</v>
      </c>
      <c r="DT7" s="53"/>
      <c r="DU7" s="151">
        <f t="shared" ref="DU7:DU46" si="7">+DU6+DS7-DT7</f>
        <v>429909</v>
      </c>
      <c r="DW7" s="124">
        <v>44107</v>
      </c>
      <c r="DX7" s="53" t="s">
        <v>167</v>
      </c>
      <c r="DY7" s="54"/>
      <c r="DZ7" s="53">
        <v>3500</v>
      </c>
      <c r="EA7" s="151">
        <f t="shared" ref="EA7:EA46" si="8">+EA6+DY7-DZ7</f>
        <v>434834</v>
      </c>
    </row>
    <row r="8" spans="1:131" ht="18.75" customHeight="1" x14ac:dyDescent="0.25">
      <c r="A8" s="157"/>
      <c r="B8" s="14" t="s">
        <v>9</v>
      </c>
      <c r="C8" s="15">
        <v>1000</v>
      </c>
      <c r="D8" s="15"/>
      <c r="E8" s="13">
        <f>C8-D8+E6</f>
        <v>61500</v>
      </c>
      <c r="F8" s="28"/>
      <c r="G8" s="14">
        <v>43500</v>
      </c>
      <c r="H8" s="14" t="s">
        <v>9</v>
      </c>
      <c r="I8" s="15">
        <v>3000</v>
      </c>
      <c r="J8" s="15"/>
      <c r="K8" s="13">
        <f>I8+K6-J8</f>
        <v>68030</v>
      </c>
      <c r="M8" s="9">
        <v>43526</v>
      </c>
      <c r="N8" s="47" t="s">
        <v>11</v>
      </c>
      <c r="O8" s="59">
        <v>1500</v>
      </c>
      <c r="P8" s="15"/>
      <c r="Q8" s="11">
        <f>O8-P8+Q6</f>
        <v>94330</v>
      </c>
      <c r="R8" s="36"/>
      <c r="S8" s="14">
        <v>43561</v>
      </c>
      <c r="T8" s="14" t="s">
        <v>11</v>
      </c>
      <c r="U8" s="15">
        <v>3000</v>
      </c>
      <c r="V8" s="15">
        <v>3200</v>
      </c>
      <c r="W8" s="13">
        <f>+W6+U8-V8</f>
        <v>125800</v>
      </c>
      <c r="Y8" s="14">
        <v>43589</v>
      </c>
      <c r="Z8" s="17" t="s">
        <v>104</v>
      </c>
      <c r="AA8" s="15"/>
      <c r="AB8" s="18">
        <v>2400</v>
      </c>
      <c r="AC8" s="13">
        <f>+AC6+AA8-AB8</f>
        <v>78900</v>
      </c>
      <c r="AE8" s="16">
        <v>43623</v>
      </c>
      <c r="AF8" s="14" t="s">
        <v>11</v>
      </c>
      <c r="AG8" s="15">
        <v>20000</v>
      </c>
      <c r="AH8" s="15"/>
      <c r="AI8" s="13">
        <f>+AI7+AG8-AH8</f>
        <v>107800</v>
      </c>
      <c r="AK8" s="156"/>
      <c r="AL8" s="17" t="s">
        <v>135</v>
      </c>
      <c r="AM8" s="15"/>
      <c r="AN8" s="18">
        <v>575</v>
      </c>
      <c r="AO8" s="11">
        <f>+AO6+AM8-AN8</f>
        <v>123325</v>
      </c>
      <c r="AQ8" s="157"/>
      <c r="AR8" s="14" t="s">
        <v>11</v>
      </c>
      <c r="AS8" s="15">
        <v>4000</v>
      </c>
      <c r="AT8" s="15"/>
      <c r="AU8" s="11">
        <f>+AU7+AS8-AT8</f>
        <v>115800</v>
      </c>
      <c r="AW8" s="9">
        <v>43711</v>
      </c>
      <c r="AX8" s="14" t="s">
        <v>11</v>
      </c>
      <c r="AY8" s="15">
        <v>2000</v>
      </c>
      <c r="AZ8" s="15"/>
      <c r="BA8" s="11">
        <f>+BA7+AY8-AZ8</f>
        <v>138040</v>
      </c>
      <c r="BC8" s="171">
        <v>43744</v>
      </c>
      <c r="BD8" s="14" t="s">
        <v>11</v>
      </c>
      <c r="BE8" s="15">
        <v>9000</v>
      </c>
      <c r="BF8" s="15"/>
      <c r="BG8" s="13">
        <f>+BG6+BE8-BF8</f>
        <v>170990</v>
      </c>
      <c r="BI8" s="14">
        <v>43778</v>
      </c>
      <c r="BJ8" s="14" t="s">
        <v>138</v>
      </c>
      <c r="BK8" s="15"/>
      <c r="BL8" s="15">
        <v>1000</v>
      </c>
      <c r="BM8" s="13">
        <f>+BM6+BK8-BL8</f>
        <v>198490</v>
      </c>
      <c r="BO8" s="16"/>
      <c r="BP8" s="14" t="s">
        <v>176</v>
      </c>
      <c r="BQ8" s="15"/>
      <c r="BR8" s="18">
        <v>1000</v>
      </c>
      <c r="BS8" s="13">
        <f>+BS6+BQ8-BR8</f>
        <v>230690</v>
      </c>
      <c r="BU8" s="16">
        <v>43846</v>
      </c>
      <c r="BV8" s="14" t="s">
        <v>11</v>
      </c>
      <c r="BW8" s="15">
        <v>2000</v>
      </c>
      <c r="BX8" s="18"/>
      <c r="BY8" s="11">
        <f>+BY7+BW8-BX8</f>
        <v>115790</v>
      </c>
      <c r="CA8" s="16"/>
      <c r="CB8" s="14" t="s">
        <v>11</v>
      </c>
      <c r="CC8" s="15">
        <v>2000</v>
      </c>
      <c r="CD8" s="18"/>
      <c r="CE8" s="11">
        <f t="shared" si="0"/>
        <v>234000</v>
      </c>
      <c r="CG8" s="16">
        <v>43897</v>
      </c>
      <c r="CH8" s="14" t="s">
        <v>203</v>
      </c>
      <c r="CI8" s="15"/>
      <c r="CJ8" s="18">
        <v>1900</v>
      </c>
      <c r="CK8" s="11">
        <f t="shared" si="1"/>
        <v>265350</v>
      </c>
      <c r="CM8" s="156">
        <v>43925</v>
      </c>
      <c r="CN8" s="89" t="s">
        <v>205</v>
      </c>
      <c r="CO8" s="15"/>
      <c r="CP8" s="18">
        <v>500</v>
      </c>
      <c r="CQ8" s="11">
        <f t="shared" si="2"/>
        <v>273650</v>
      </c>
      <c r="CS8" s="16"/>
      <c r="CT8" s="17"/>
      <c r="CU8" s="15"/>
      <c r="CV8" s="18"/>
      <c r="CW8" s="11">
        <f t="shared" si="3"/>
        <v>342350</v>
      </c>
      <c r="CY8" s="12">
        <v>43986</v>
      </c>
      <c r="CZ8" s="47" t="s">
        <v>11</v>
      </c>
      <c r="DA8" s="15">
        <v>3500</v>
      </c>
      <c r="DB8" s="18"/>
      <c r="DC8" s="11">
        <f t="shared" si="4"/>
        <v>305500</v>
      </c>
      <c r="DE8" s="158"/>
      <c r="DF8" s="140" t="s">
        <v>318</v>
      </c>
      <c r="DG8" s="85">
        <v>14250</v>
      </c>
      <c r="DH8" s="83"/>
      <c r="DI8" s="11">
        <f t="shared" si="5"/>
        <v>376925</v>
      </c>
      <c r="DK8" s="146">
        <v>44046</v>
      </c>
      <c r="DL8" s="89" t="s">
        <v>334</v>
      </c>
      <c r="DM8" s="90">
        <v>6000</v>
      </c>
      <c r="DN8" s="83"/>
      <c r="DO8" s="11">
        <f t="shared" si="6"/>
        <v>388625</v>
      </c>
      <c r="DQ8" s="124">
        <v>44090</v>
      </c>
      <c r="DR8" s="53" t="s">
        <v>349</v>
      </c>
      <c r="DS8" s="54">
        <v>2000</v>
      </c>
      <c r="DT8" s="53"/>
      <c r="DU8" s="151">
        <f t="shared" si="7"/>
        <v>431909</v>
      </c>
      <c r="DW8" s="124"/>
      <c r="DX8" s="53" t="s">
        <v>352</v>
      </c>
      <c r="DY8" s="54"/>
      <c r="DZ8" s="53">
        <v>500</v>
      </c>
      <c r="EA8" s="151">
        <f t="shared" si="8"/>
        <v>434334</v>
      </c>
    </row>
    <row r="9" spans="1:131" ht="18.75" customHeight="1" x14ac:dyDescent="0.25">
      <c r="A9" s="157">
        <v>43468</v>
      </c>
      <c r="B9" s="14" t="s">
        <v>9</v>
      </c>
      <c r="C9" s="15">
        <v>5000</v>
      </c>
      <c r="D9" s="167">
        <v>1200</v>
      </c>
      <c r="E9" s="13">
        <f t="shared" ref="E9:E26" si="9">C9-D9+E8</f>
        <v>65300</v>
      </c>
      <c r="F9" s="28"/>
      <c r="G9" s="14">
        <v>43503</v>
      </c>
      <c r="H9" s="14" t="s">
        <v>11</v>
      </c>
      <c r="I9" s="15">
        <v>3000</v>
      </c>
      <c r="J9" s="15"/>
      <c r="K9" s="13">
        <f t="shared" ref="K9:K27" si="10">I9+K8-J9</f>
        <v>71030</v>
      </c>
      <c r="M9" s="14">
        <v>43527</v>
      </c>
      <c r="N9" s="17" t="s">
        <v>37</v>
      </c>
      <c r="O9" s="15"/>
      <c r="P9" s="15">
        <v>14500</v>
      </c>
      <c r="Q9" s="11">
        <f t="shared" ref="Q9:Q58" si="11">O9-P9+Q8</f>
        <v>79830</v>
      </c>
      <c r="R9" s="36"/>
      <c r="S9" s="14">
        <v>43565</v>
      </c>
      <c r="T9" s="14" t="s">
        <v>11</v>
      </c>
      <c r="U9" s="15">
        <v>6000</v>
      </c>
      <c r="V9" s="15"/>
      <c r="W9" s="13">
        <f t="shared" ref="W9:W16" si="12">+W8+U9-V9</f>
        <v>131800</v>
      </c>
      <c r="Y9" s="14">
        <v>43590</v>
      </c>
      <c r="Z9" s="14" t="s">
        <v>9</v>
      </c>
      <c r="AA9" s="15">
        <v>14500</v>
      </c>
      <c r="AB9" s="15"/>
      <c r="AC9" s="13">
        <f t="shared" ref="AC9:AC16" si="13">+AC8+AA9-AB9</f>
        <v>93400</v>
      </c>
      <c r="AE9" s="16">
        <v>43625</v>
      </c>
      <c r="AF9" s="14" t="s">
        <v>122</v>
      </c>
      <c r="AG9" s="15">
        <v>10000</v>
      </c>
      <c r="AH9" s="86">
        <v>200</v>
      </c>
      <c r="AI9" s="13">
        <f t="shared" ref="AI9:AI29" si="14">+AI8+AG9-AH9</f>
        <v>117600</v>
      </c>
      <c r="AK9" s="157"/>
      <c r="AL9" s="17" t="s">
        <v>139</v>
      </c>
      <c r="AM9" s="15"/>
      <c r="AN9" s="18">
        <v>14400</v>
      </c>
      <c r="AO9" s="11">
        <f t="shared" ref="AO9:AO28" si="15">+AO8+AM9-AN9</f>
        <v>108925</v>
      </c>
      <c r="AQ9" s="158"/>
      <c r="AR9" s="14" t="s">
        <v>11</v>
      </c>
      <c r="AS9" s="15">
        <v>1200</v>
      </c>
      <c r="AT9" s="15"/>
      <c r="AU9" s="13">
        <f t="shared" ref="AU9:AU28" si="16">+AU8+AS9-AT9</f>
        <v>117000</v>
      </c>
      <c r="AW9" s="14">
        <v>43712</v>
      </c>
      <c r="AX9" s="14" t="s">
        <v>11</v>
      </c>
      <c r="AY9" s="15">
        <v>4500</v>
      </c>
      <c r="AZ9" s="18">
        <v>1200</v>
      </c>
      <c r="BA9" s="13">
        <f t="shared" ref="BA9:BA28" si="17">+BA8+AY9-AZ9</f>
        <v>141340</v>
      </c>
      <c r="BC9" s="172"/>
      <c r="BD9" s="14"/>
      <c r="BE9" s="15">
        <v>1000</v>
      </c>
      <c r="BF9" s="15"/>
      <c r="BG9" s="13">
        <f t="shared" ref="BG9:BG16" si="18">+BG8+BE9-BF9</f>
        <v>171990</v>
      </c>
      <c r="BI9" s="14">
        <v>43778</v>
      </c>
      <c r="BJ9" s="14" t="s">
        <v>168</v>
      </c>
      <c r="BK9" s="15">
        <v>10000</v>
      </c>
      <c r="BL9" s="15"/>
      <c r="BM9" s="13">
        <f t="shared" ref="BM9:BM16" si="19">+BM8+BK9-BL9</f>
        <v>208490</v>
      </c>
      <c r="BO9" s="16"/>
      <c r="BP9" s="17" t="s">
        <v>177</v>
      </c>
      <c r="BQ9" s="15"/>
      <c r="BR9" s="18">
        <v>4500</v>
      </c>
      <c r="BS9" s="13">
        <f t="shared" ref="BS9:BS29" si="20">+BS8+BQ9-BR9</f>
        <v>226190</v>
      </c>
      <c r="BU9" s="16"/>
      <c r="BV9" s="47" t="s">
        <v>11</v>
      </c>
      <c r="BW9" s="15">
        <v>5500</v>
      </c>
      <c r="BX9" s="18"/>
      <c r="BY9" s="13">
        <f t="shared" ref="BY9:BY13" si="21">+BY8+BW9-BX9</f>
        <v>121290</v>
      </c>
      <c r="CA9" s="16"/>
      <c r="CB9" s="17" t="s">
        <v>194</v>
      </c>
      <c r="CC9" s="15"/>
      <c r="CD9" s="18">
        <v>4000</v>
      </c>
      <c r="CE9" s="11">
        <f t="shared" si="0"/>
        <v>230000</v>
      </c>
      <c r="CG9" s="16">
        <v>43898</v>
      </c>
      <c r="CH9" s="47" t="s">
        <v>9</v>
      </c>
      <c r="CI9" s="15">
        <v>6000</v>
      </c>
      <c r="CJ9" s="18"/>
      <c r="CK9" s="11">
        <f t="shared" si="1"/>
        <v>271350</v>
      </c>
      <c r="CM9" s="157"/>
      <c r="CN9" s="89" t="s">
        <v>209</v>
      </c>
      <c r="CO9" s="15">
        <v>4000</v>
      </c>
      <c r="CP9" s="18"/>
      <c r="CQ9" s="11">
        <f t="shared" si="2"/>
        <v>277650</v>
      </c>
      <c r="CS9" s="16">
        <v>43955</v>
      </c>
      <c r="CT9" s="47" t="s">
        <v>9</v>
      </c>
      <c r="CU9" s="15">
        <v>2000</v>
      </c>
      <c r="CV9" s="18"/>
      <c r="CW9" s="11">
        <f t="shared" si="3"/>
        <v>344350</v>
      </c>
      <c r="CY9" s="12">
        <v>43987</v>
      </c>
      <c r="CZ9" s="47" t="s">
        <v>77</v>
      </c>
      <c r="DA9" s="15">
        <v>5500</v>
      </c>
      <c r="DB9" s="18"/>
      <c r="DC9" s="11">
        <f t="shared" si="4"/>
        <v>311000</v>
      </c>
      <c r="DE9" s="12">
        <v>44016</v>
      </c>
      <c r="DF9" s="89" t="s">
        <v>319</v>
      </c>
      <c r="DG9" s="10">
        <v>5000</v>
      </c>
      <c r="DH9" s="83"/>
      <c r="DI9" s="11">
        <f t="shared" si="5"/>
        <v>381925</v>
      </c>
      <c r="DK9" s="12">
        <v>44047</v>
      </c>
      <c r="DL9" s="89" t="s">
        <v>335</v>
      </c>
      <c r="DM9" s="10"/>
      <c r="DN9" s="83">
        <v>500</v>
      </c>
      <c r="DO9" s="11">
        <f t="shared" si="6"/>
        <v>388125</v>
      </c>
      <c r="DQ9" s="124">
        <v>44091</v>
      </c>
      <c r="DR9" s="53" t="s">
        <v>11</v>
      </c>
      <c r="DS9" s="54">
        <v>1500</v>
      </c>
      <c r="DT9" s="53"/>
      <c r="DU9" s="151">
        <f t="shared" si="7"/>
        <v>433409</v>
      </c>
      <c r="DW9" s="124"/>
      <c r="DX9" s="53"/>
      <c r="DY9" s="54"/>
      <c r="DZ9" s="53"/>
      <c r="EA9" s="151">
        <f t="shared" si="8"/>
        <v>434334</v>
      </c>
    </row>
    <row r="10" spans="1:131" ht="18.75" customHeight="1" x14ac:dyDescent="0.25">
      <c r="A10" s="158"/>
      <c r="B10" s="47" t="s">
        <v>9</v>
      </c>
      <c r="C10" s="15">
        <v>3000</v>
      </c>
      <c r="D10" s="168"/>
      <c r="E10" s="13">
        <f t="shared" si="9"/>
        <v>68300</v>
      </c>
      <c r="F10" s="28"/>
      <c r="G10" s="14">
        <v>43507</v>
      </c>
      <c r="H10" s="14" t="s">
        <v>11</v>
      </c>
      <c r="I10" s="15">
        <v>1500</v>
      </c>
      <c r="J10" s="15"/>
      <c r="K10" s="13">
        <f t="shared" si="10"/>
        <v>72530</v>
      </c>
      <c r="M10" s="14"/>
      <c r="N10" s="14" t="s">
        <v>15</v>
      </c>
      <c r="O10" s="15"/>
      <c r="P10" s="15">
        <v>200</v>
      </c>
      <c r="Q10" s="11">
        <f t="shared" si="11"/>
        <v>79630</v>
      </c>
      <c r="R10" s="36"/>
      <c r="S10" s="14">
        <v>43565</v>
      </c>
      <c r="T10" s="14" t="s">
        <v>11</v>
      </c>
      <c r="U10" s="15">
        <v>1000</v>
      </c>
      <c r="V10" s="15"/>
      <c r="W10" s="13">
        <f t="shared" si="12"/>
        <v>132800</v>
      </c>
      <c r="Y10" s="14">
        <v>43590</v>
      </c>
      <c r="Z10" s="17" t="s">
        <v>105</v>
      </c>
      <c r="AA10" s="15"/>
      <c r="AB10" s="18">
        <v>21350</v>
      </c>
      <c r="AC10" s="13">
        <f t="shared" si="13"/>
        <v>72050</v>
      </c>
      <c r="AE10" s="16"/>
      <c r="AF10" s="17" t="s">
        <v>117</v>
      </c>
      <c r="AG10" s="15"/>
      <c r="AH10" s="18">
        <v>3600</v>
      </c>
      <c r="AI10" s="13">
        <f t="shared" si="14"/>
        <v>114000</v>
      </c>
      <c r="AK10" s="158"/>
      <c r="AL10" s="17" t="s">
        <v>142</v>
      </c>
      <c r="AM10" s="15"/>
      <c r="AN10" s="18">
        <v>1630</v>
      </c>
      <c r="AO10" s="11">
        <f t="shared" si="15"/>
        <v>107295</v>
      </c>
      <c r="AQ10" s="14">
        <v>43685</v>
      </c>
      <c r="AR10" s="14" t="s">
        <v>11</v>
      </c>
      <c r="AS10" s="15">
        <v>20000</v>
      </c>
      <c r="AT10" s="15"/>
      <c r="AU10" s="13">
        <f>+AU8+AS10-AT10</f>
        <v>135800</v>
      </c>
      <c r="AW10" s="14">
        <v>43713</v>
      </c>
      <c r="AX10" s="14" t="s">
        <v>11</v>
      </c>
      <c r="AY10" s="15">
        <v>5500</v>
      </c>
      <c r="AZ10" s="15"/>
      <c r="BA10" s="13">
        <f t="shared" si="17"/>
        <v>146840</v>
      </c>
      <c r="BC10" s="39">
        <v>43746</v>
      </c>
      <c r="BD10" s="14" t="s">
        <v>11</v>
      </c>
      <c r="BE10" s="15">
        <v>2000</v>
      </c>
      <c r="BF10" s="15"/>
      <c r="BG10" s="13">
        <f t="shared" si="18"/>
        <v>173990</v>
      </c>
      <c r="BI10" s="14">
        <v>43778</v>
      </c>
      <c r="BJ10" s="14" t="s">
        <v>169</v>
      </c>
      <c r="BK10" s="15"/>
      <c r="BL10" s="15">
        <v>5000</v>
      </c>
      <c r="BM10" s="13">
        <f t="shared" si="19"/>
        <v>203490</v>
      </c>
      <c r="BO10" s="16" t="s">
        <v>178</v>
      </c>
      <c r="BP10" s="14" t="s">
        <v>9</v>
      </c>
      <c r="BQ10" s="15">
        <v>6300</v>
      </c>
      <c r="BR10" s="15"/>
      <c r="BS10" s="13">
        <f t="shared" si="20"/>
        <v>232490</v>
      </c>
      <c r="BU10" s="16"/>
      <c r="BV10" s="14" t="s">
        <v>11</v>
      </c>
      <c r="BW10" s="15">
        <v>2000</v>
      </c>
      <c r="BX10" s="15"/>
      <c r="BY10" s="13">
        <f t="shared" si="21"/>
        <v>123290</v>
      </c>
      <c r="CA10" s="16"/>
      <c r="CB10" s="17" t="s">
        <v>74</v>
      </c>
      <c r="CC10" s="15"/>
      <c r="CD10" s="18">
        <v>300</v>
      </c>
      <c r="CE10" s="11">
        <f t="shared" si="0"/>
        <v>229700</v>
      </c>
      <c r="CG10" s="16"/>
      <c r="CH10" s="47" t="s">
        <v>11</v>
      </c>
      <c r="CI10" s="15">
        <v>1500</v>
      </c>
      <c r="CJ10" s="18"/>
      <c r="CK10" s="11">
        <f t="shared" si="1"/>
        <v>272850</v>
      </c>
      <c r="CM10" s="158"/>
      <c r="CN10" s="89" t="s">
        <v>11</v>
      </c>
      <c r="CO10" s="15">
        <v>2500</v>
      </c>
      <c r="CP10" s="18"/>
      <c r="CQ10" s="11">
        <f t="shared" si="2"/>
        <v>280150</v>
      </c>
      <c r="CS10" s="16">
        <v>43958</v>
      </c>
      <c r="CT10" s="47" t="s">
        <v>9</v>
      </c>
      <c r="CU10" s="15">
        <v>3000</v>
      </c>
      <c r="CV10" s="18"/>
      <c r="CW10" s="11">
        <f t="shared" si="3"/>
        <v>347350</v>
      </c>
      <c r="CY10" s="12">
        <v>43988</v>
      </c>
      <c r="CZ10" s="47" t="s">
        <v>177</v>
      </c>
      <c r="DA10" s="15"/>
      <c r="DB10" s="18">
        <v>25500</v>
      </c>
      <c r="DC10" s="11">
        <f t="shared" si="4"/>
        <v>285500</v>
      </c>
      <c r="DE10" s="12">
        <v>44017</v>
      </c>
      <c r="DF10" s="89" t="s">
        <v>266</v>
      </c>
      <c r="DG10" s="10"/>
      <c r="DH10" s="83">
        <v>30404</v>
      </c>
      <c r="DI10" s="11">
        <f t="shared" si="5"/>
        <v>351521</v>
      </c>
      <c r="DK10" s="12">
        <v>44048</v>
      </c>
      <c r="DL10" s="89"/>
      <c r="DM10" s="10"/>
      <c r="DN10" s="83"/>
      <c r="DO10" s="11">
        <f t="shared" si="6"/>
        <v>388125</v>
      </c>
      <c r="DQ10" s="54"/>
      <c r="DR10" s="62" t="s">
        <v>348</v>
      </c>
      <c r="DS10" s="54">
        <v>500</v>
      </c>
      <c r="DT10" s="62">
        <v>500</v>
      </c>
      <c r="DU10" s="151">
        <f t="shared" si="7"/>
        <v>433409</v>
      </c>
      <c r="DW10" s="54"/>
      <c r="DX10" s="62"/>
      <c r="DY10" s="54"/>
      <c r="DZ10" s="62"/>
      <c r="EA10" s="151">
        <f t="shared" si="8"/>
        <v>434334</v>
      </c>
    </row>
    <row r="11" spans="1:131" ht="18.75" customHeight="1" x14ac:dyDescent="0.25">
      <c r="A11" s="14">
        <v>43469</v>
      </c>
      <c r="B11" s="14" t="s">
        <v>9</v>
      </c>
      <c r="C11" s="15">
        <v>1000</v>
      </c>
      <c r="D11" s="15"/>
      <c r="E11" s="13">
        <f t="shared" si="9"/>
        <v>69300</v>
      </c>
      <c r="F11" s="28"/>
      <c r="G11" s="14">
        <v>43507</v>
      </c>
      <c r="H11" s="14" t="s">
        <v>15</v>
      </c>
      <c r="I11" s="15"/>
      <c r="J11" s="15">
        <v>500</v>
      </c>
      <c r="K11" s="13">
        <f t="shared" si="10"/>
        <v>72030</v>
      </c>
      <c r="M11" s="14">
        <v>43528</v>
      </c>
      <c r="N11" s="14" t="s">
        <v>11</v>
      </c>
      <c r="O11" s="15">
        <v>3000</v>
      </c>
      <c r="P11" s="32"/>
      <c r="Q11" s="11">
        <f t="shared" si="11"/>
        <v>82630</v>
      </c>
      <c r="R11" s="36"/>
      <c r="S11" s="14">
        <v>43565</v>
      </c>
      <c r="T11" s="17" t="s">
        <v>99</v>
      </c>
      <c r="U11" s="15"/>
      <c r="V11" s="18">
        <v>500</v>
      </c>
      <c r="W11" s="13">
        <f t="shared" si="12"/>
        <v>132300</v>
      </c>
      <c r="Y11" s="14">
        <v>43590</v>
      </c>
      <c r="Z11" s="17" t="s">
        <v>106</v>
      </c>
      <c r="AA11" s="15"/>
      <c r="AB11" s="18">
        <v>10000</v>
      </c>
      <c r="AC11" s="13">
        <f t="shared" si="13"/>
        <v>62050</v>
      </c>
      <c r="AE11" s="16">
        <v>43629</v>
      </c>
      <c r="AF11" s="17" t="s">
        <v>84</v>
      </c>
      <c r="AG11" s="15"/>
      <c r="AH11" s="18">
        <v>5000</v>
      </c>
      <c r="AI11" s="13">
        <f t="shared" si="14"/>
        <v>109000</v>
      </c>
      <c r="AK11" s="14">
        <v>43648</v>
      </c>
      <c r="AL11" s="14" t="s">
        <v>145</v>
      </c>
      <c r="AM11" s="15">
        <v>5000</v>
      </c>
      <c r="AN11" s="18">
        <v>245</v>
      </c>
      <c r="AO11" s="11">
        <f t="shared" si="15"/>
        <v>112050</v>
      </c>
      <c r="AQ11" s="14"/>
      <c r="AR11" s="47" t="s">
        <v>154</v>
      </c>
      <c r="AS11" s="15"/>
      <c r="AT11" s="59">
        <v>7000</v>
      </c>
      <c r="AU11" s="13">
        <f>+AU9+AS11-AT11</f>
        <v>110000</v>
      </c>
      <c r="AW11" s="14">
        <v>43714</v>
      </c>
      <c r="AX11" s="14" t="s">
        <v>11</v>
      </c>
      <c r="AY11" s="15">
        <v>18000</v>
      </c>
      <c r="AZ11" s="32"/>
      <c r="BA11" s="13">
        <f>+BA10+AY11-AZ11</f>
        <v>164840</v>
      </c>
      <c r="BC11" s="39">
        <v>43749</v>
      </c>
      <c r="BD11" s="14" t="s">
        <v>11</v>
      </c>
      <c r="BE11" s="15">
        <v>15000</v>
      </c>
      <c r="BF11" s="15"/>
      <c r="BG11" s="13">
        <f t="shared" si="18"/>
        <v>188990</v>
      </c>
      <c r="BI11" s="14">
        <v>43783</v>
      </c>
      <c r="BJ11" s="47" t="s">
        <v>77</v>
      </c>
      <c r="BK11" s="59">
        <v>3500</v>
      </c>
      <c r="BL11" s="15"/>
      <c r="BM11" s="13">
        <f t="shared" si="19"/>
        <v>206990</v>
      </c>
      <c r="BO11" s="16">
        <v>43805</v>
      </c>
      <c r="BP11" s="14" t="s">
        <v>11</v>
      </c>
      <c r="BQ11" s="15">
        <v>15000</v>
      </c>
      <c r="BR11" s="15"/>
      <c r="BS11" s="13">
        <f t="shared" si="20"/>
        <v>247490</v>
      </c>
      <c r="BU11" s="16"/>
      <c r="BV11" s="17" t="s">
        <v>185</v>
      </c>
      <c r="BW11" s="15"/>
      <c r="BX11" s="18">
        <v>500</v>
      </c>
      <c r="BY11" s="13">
        <f t="shared" si="21"/>
        <v>122790</v>
      </c>
      <c r="CA11" s="16"/>
      <c r="CB11" s="14" t="s">
        <v>195</v>
      </c>
      <c r="CC11" s="15">
        <v>15000</v>
      </c>
      <c r="CD11" s="15"/>
      <c r="CE11" s="11">
        <f t="shared" si="0"/>
        <v>244700</v>
      </c>
      <c r="CG11" s="16"/>
      <c r="CH11" s="14" t="s">
        <v>11</v>
      </c>
      <c r="CI11" s="15">
        <v>2000</v>
      </c>
      <c r="CJ11" s="15"/>
      <c r="CK11" s="11">
        <f t="shared" si="1"/>
        <v>274850</v>
      </c>
      <c r="CM11" s="16">
        <v>43895</v>
      </c>
      <c r="CN11" s="89" t="s">
        <v>208</v>
      </c>
      <c r="CO11" s="15"/>
      <c r="CP11" s="18">
        <v>10000</v>
      </c>
      <c r="CQ11" s="11">
        <f t="shared" si="2"/>
        <v>270150</v>
      </c>
      <c r="CS11" s="16">
        <v>43958</v>
      </c>
      <c r="CT11" s="47" t="s">
        <v>276</v>
      </c>
      <c r="CU11" s="59">
        <v>2000</v>
      </c>
      <c r="CV11" s="15"/>
      <c r="CW11" s="11">
        <f t="shared" si="3"/>
        <v>349350</v>
      </c>
      <c r="CY11" s="12">
        <v>43989</v>
      </c>
      <c r="CZ11" s="47" t="s">
        <v>11</v>
      </c>
      <c r="DA11" s="59">
        <v>7000</v>
      </c>
      <c r="DB11" s="15"/>
      <c r="DC11" s="11">
        <f t="shared" si="4"/>
        <v>292500</v>
      </c>
      <c r="DE11" s="12">
        <v>44018</v>
      </c>
      <c r="DF11" s="89" t="s">
        <v>321</v>
      </c>
      <c r="DG11" s="10">
        <v>8000</v>
      </c>
      <c r="DH11" s="83"/>
      <c r="DI11" s="11">
        <f t="shared" si="5"/>
        <v>359521</v>
      </c>
      <c r="DK11" s="12">
        <v>44049</v>
      </c>
      <c r="DL11" s="89"/>
      <c r="DM11" s="10"/>
      <c r="DN11" s="83"/>
      <c r="DO11" s="11">
        <f t="shared" si="6"/>
        <v>388125</v>
      </c>
      <c r="DQ11" s="124">
        <v>44094</v>
      </c>
      <c r="DR11" s="53" t="s">
        <v>350</v>
      </c>
      <c r="DS11" s="54">
        <v>15000</v>
      </c>
      <c r="DT11" s="53">
        <v>400</v>
      </c>
      <c r="DU11" s="151">
        <f t="shared" si="7"/>
        <v>448009</v>
      </c>
      <c r="DW11" s="124"/>
      <c r="DX11" s="53"/>
      <c r="DY11" s="54"/>
      <c r="DZ11" s="53"/>
      <c r="EA11" s="151">
        <f t="shared" si="8"/>
        <v>434334</v>
      </c>
    </row>
    <row r="12" spans="1:131" ht="18.75" customHeight="1" x14ac:dyDescent="0.25">
      <c r="A12" s="14">
        <v>43470</v>
      </c>
      <c r="B12" s="14" t="s">
        <v>9</v>
      </c>
      <c r="C12" s="15">
        <v>3000</v>
      </c>
      <c r="D12" s="15">
        <v>28170</v>
      </c>
      <c r="E12" s="13">
        <f t="shared" si="9"/>
        <v>44130</v>
      </c>
      <c r="F12" s="28"/>
      <c r="G12" s="14">
        <v>43509</v>
      </c>
      <c r="H12" s="14" t="s">
        <v>11</v>
      </c>
      <c r="I12" s="15">
        <v>3000</v>
      </c>
      <c r="J12" s="15"/>
      <c r="K12" s="13">
        <f t="shared" si="10"/>
        <v>75030</v>
      </c>
      <c r="M12" s="14">
        <v>43528</v>
      </c>
      <c r="N12" s="14" t="s">
        <v>11</v>
      </c>
      <c r="O12" s="15">
        <v>1500</v>
      </c>
      <c r="P12" s="32"/>
      <c r="Q12" s="11">
        <f t="shared" si="11"/>
        <v>84130</v>
      </c>
      <c r="R12" s="36"/>
      <c r="S12" s="14">
        <v>43567</v>
      </c>
      <c r="T12" s="14" t="s">
        <v>11</v>
      </c>
      <c r="U12" s="15">
        <v>1500</v>
      </c>
      <c r="V12" s="15"/>
      <c r="W12" s="13">
        <f t="shared" si="12"/>
        <v>133800</v>
      </c>
      <c r="Y12" s="14">
        <v>43591</v>
      </c>
      <c r="Z12" s="14" t="s">
        <v>11</v>
      </c>
      <c r="AA12" s="15">
        <v>1500</v>
      </c>
      <c r="AB12" s="15"/>
      <c r="AC12" s="13">
        <f t="shared" si="13"/>
        <v>63550</v>
      </c>
      <c r="AE12" s="16">
        <v>43632</v>
      </c>
      <c r="AF12" s="17" t="s">
        <v>118</v>
      </c>
      <c r="AG12" s="15"/>
      <c r="AH12" s="18">
        <v>3500</v>
      </c>
      <c r="AI12" s="13">
        <f t="shared" si="14"/>
        <v>105500</v>
      </c>
      <c r="AK12" s="14">
        <v>43655</v>
      </c>
      <c r="AL12" s="14" t="s">
        <v>11</v>
      </c>
      <c r="AM12" s="15">
        <v>1500</v>
      </c>
      <c r="AN12" s="15"/>
      <c r="AO12" s="11">
        <f t="shared" si="15"/>
        <v>113550</v>
      </c>
      <c r="AQ12" s="14">
        <v>43693</v>
      </c>
      <c r="AR12" s="17" t="s">
        <v>153</v>
      </c>
      <c r="AS12" s="15"/>
      <c r="AT12" s="18">
        <v>3500</v>
      </c>
      <c r="AU12" s="13">
        <f t="shared" si="16"/>
        <v>106500</v>
      </c>
      <c r="AW12" s="14"/>
      <c r="AX12" s="17" t="s">
        <v>162</v>
      </c>
      <c r="AY12" s="15"/>
      <c r="AZ12" s="98">
        <v>3000</v>
      </c>
      <c r="BA12" s="13">
        <f t="shared" si="17"/>
        <v>161840</v>
      </c>
      <c r="BC12" s="39">
        <v>43752</v>
      </c>
      <c r="BD12" s="14" t="s">
        <v>11</v>
      </c>
      <c r="BE12" s="15">
        <v>3000</v>
      </c>
      <c r="BF12" s="15"/>
      <c r="BG12" s="13">
        <f t="shared" si="18"/>
        <v>191990</v>
      </c>
      <c r="BI12" s="14">
        <v>43785</v>
      </c>
      <c r="BJ12" s="14" t="s">
        <v>11</v>
      </c>
      <c r="BK12" s="15">
        <v>3500</v>
      </c>
      <c r="BL12" s="15"/>
      <c r="BM12" s="13">
        <f t="shared" si="19"/>
        <v>210490</v>
      </c>
      <c r="BO12" s="16">
        <v>43813</v>
      </c>
      <c r="BP12" s="14" t="s">
        <v>179</v>
      </c>
      <c r="BQ12" s="15"/>
      <c r="BR12" s="15">
        <v>4000</v>
      </c>
      <c r="BS12" s="13">
        <f t="shared" si="20"/>
        <v>243490</v>
      </c>
      <c r="BU12" s="16"/>
      <c r="BV12" s="17" t="s">
        <v>12</v>
      </c>
      <c r="BW12" s="15"/>
      <c r="BX12" s="18">
        <v>500</v>
      </c>
      <c r="BY12" s="13">
        <f t="shared" si="21"/>
        <v>122290</v>
      </c>
      <c r="CA12" s="16"/>
      <c r="CB12" s="14" t="s">
        <v>196</v>
      </c>
      <c r="CC12" s="15">
        <v>2000</v>
      </c>
      <c r="CD12" s="15"/>
      <c r="CE12" s="11">
        <f t="shared" si="0"/>
        <v>246700</v>
      </c>
      <c r="CG12" s="16"/>
      <c r="CH12" s="14" t="s">
        <v>84</v>
      </c>
      <c r="CI12" s="15"/>
      <c r="CJ12" s="15">
        <v>5000</v>
      </c>
      <c r="CK12" s="11">
        <f t="shared" si="1"/>
        <v>269850</v>
      </c>
      <c r="CM12" s="16">
        <v>43928</v>
      </c>
      <c r="CN12" s="89" t="s">
        <v>9</v>
      </c>
      <c r="CO12" s="15">
        <v>3000</v>
      </c>
      <c r="CP12" s="18"/>
      <c r="CQ12" s="11">
        <f t="shared" si="2"/>
        <v>273150</v>
      </c>
      <c r="CS12" s="16">
        <v>43958</v>
      </c>
      <c r="CT12" s="14" t="s">
        <v>277</v>
      </c>
      <c r="CU12" s="15"/>
      <c r="CV12" s="18">
        <v>2500</v>
      </c>
      <c r="CW12" s="11">
        <f t="shared" si="3"/>
        <v>346850</v>
      </c>
      <c r="CY12" s="12">
        <v>43990</v>
      </c>
      <c r="CZ12" s="14"/>
      <c r="DA12" s="15"/>
      <c r="DB12" s="18"/>
      <c r="DC12" s="11">
        <f t="shared" si="4"/>
        <v>292500</v>
      </c>
      <c r="DE12" s="12">
        <v>44019</v>
      </c>
      <c r="DF12" s="89" t="s">
        <v>11</v>
      </c>
      <c r="DG12" s="10">
        <v>6000</v>
      </c>
      <c r="DH12" s="83"/>
      <c r="DI12" s="11">
        <f t="shared" si="5"/>
        <v>365521</v>
      </c>
      <c r="DK12" s="12">
        <v>44050</v>
      </c>
      <c r="DL12" s="89" t="s">
        <v>336</v>
      </c>
      <c r="DM12" s="10">
        <v>5500</v>
      </c>
      <c r="DN12" s="83"/>
      <c r="DO12" s="11">
        <f t="shared" si="6"/>
        <v>393625</v>
      </c>
      <c r="DQ12" s="124">
        <v>44098</v>
      </c>
      <c r="DR12" s="53" t="s">
        <v>11</v>
      </c>
      <c r="DS12" s="54">
        <v>2000</v>
      </c>
      <c r="DT12" s="53"/>
      <c r="DU12" s="151">
        <f t="shared" si="7"/>
        <v>450009</v>
      </c>
      <c r="DW12" s="124"/>
      <c r="DX12" s="53"/>
      <c r="DY12" s="54"/>
      <c r="DZ12" s="53"/>
      <c r="EA12" s="151">
        <f t="shared" si="8"/>
        <v>434334</v>
      </c>
    </row>
    <row r="13" spans="1:131" ht="18.75" customHeight="1" x14ac:dyDescent="0.25">
      <c r="A13" s="14">
        <v>43470</v>
      </c>
      <c r="B13" s="14" t="s">
        <v>10</v>
      </c>
      <c r="C13" s="15"/>
      <c r="D13" s="15">
        <v>5000</v>
      </c>
      <c r="E13" s="13">
        <f t="shared" si="9"/>
        <v>39130</v>
      </c>
      <c r="F13" s="28"/>
      <c r="G13" s="14">
        <v>43510</v>
      </c>
      <c r="H13" s="14" t="s">
        <v>12</v>
      </c>
      <c r="I13" s="15"/>
      <c r="J13" s="15">
        <v>2000</v>
      </c>
      <c r="K13" s="13">
        <f t="shared" si="10"/>
        <v>73030</v>
      </c>
      <c r="M13" s="14">
        <v>43529</v>
      </c>
      <c r="N13" s="14" t="s">
        <v>11</v>
      </c>
      <c r="O13" s="15">
        <v>3500</v>
      </c>
      <c r="P13" s="32"/>
      <c r="Q13" s="11">
        <f t="shared" si="11"/>
        <v>87630</v>
      </c>
      <c r="R13" s="36"/>
      <c r="S13" s="14">
        <v>43567</v>
      </c>
      <c r="T13" s="17" t="s">
        <v>15</v>
      </c>
      <c r="U13" s="15"/>
      <c r="V13" s="18">
        <v>200</v>
      </c>
      <c r="W13" s="13">
        <f t="shared" si="12"/>
        <v>133600</v>
      </c>
      <c r="Y13" s="14">
        <v>43596</v>
      </c>
      <c r="Z13" s="14" t="s">
        <v>115</v>
      </c>
      <c r="AA13" s="15">
        <v>7000</v>
      </c>
      <c r="AB13" s="15">
        <v>2000</v>
      </c>
      <c r="AC13" s="13">
        <f t="shared" si="13"/>
        <v>68550</v>
      </c>
      <c r="AE13" s="16"/>
      <c r="AF13" s="14" t="s">
        <v>11</v>
      </c>
      <c r="AG13" s="15">
        <v>4000</v>
      </c>
      <c r="AH13" s="15"/>
      <c r="AI13" s="13">
        <f t="shared" si="14"/>
        <v>109500</v>
      </c>
      <c r="AK13" s="14">
        <v>43660</v>
      </c>
      <c r="AL13" s="14" t="s">
        <v>147</v>
      </c>
      <c r="AM13" s="15">
        <v>7000</v>
      </c>
      <c r="AN13" s="18">
        <v>2650</v>
      </c>
      <c r="AO13" s="11">
        <f t="shared" si="15"/>
        <v>117900</v>
      </c>
      <c r="AQ13" s="14"/>
      <c r="AR13" s="14" t="s">
        <v>11</v>
      </c>
      <c r="AS13" s="15">
        <v>6000</v>
      </c>
      <c r="AT13" s="15"/>
      <c r="AU13" s="13">
        <f t="shared" si="16"/>
        <v>112500</v>
      </c>
      <c r="AW13" s="14">
        <v>43715</v>
      </c>
      <c r="AX13" s="14" t="s">
        <v>11</v>
      </c>
      <c r="AY13" s="15">
        <v>2000</v>
      </c>
      <c r="AZ13" s="32"/>
      <c r="BA13" s="13">
        <f t="shared" si="17"/>
        <v>163840</v>
      </c>
      <c r="BC13" s="39">
        <v>43750</v>
      </c>
      <c r="BD13" s="14" t="s">
        <v>138</v>
      </c>
      <c r="BE13" s="15"/>
      <c r="BF13" s="15">
        <v>500</v>
      </c>
      <c r="BG13" s="13">
        <f t="shared" si="18"/>
        <v>191490</v>
      </c>
      <c r="BI13" s="14">
        <v>43786</v>
      </c>
      <c r="BJ13" s="14" t="s">
        <v>170</v>
      </c>
      <c r="BK13" s="15">
        <v>6000</v>
      </c>
      <c r="BL13" s="15"/>
      <c r="BM13" s="13">
        <f t="shared" si="19"/>
        <v>216490</v>
      </c>
      <c r="BO13" s="16"/>
      <c r="BP13" s="14" t="s">
        <v>180</v>
      </c>
      <c r="BQ13" s="15"/>
      <c r="BR13" s="15">
        <v>10000</v>
      </c>
      <c r="BS13" s="13">
        <f t="shared" si="20"/>
        <v>233490</v>
      </c>
      <c r="BU13" s="16">
        <v>43841</v>
      </c>
      <c r="BV13" s="17" t="s">
        <v>12</v>
      </c>
      <c r="BW13" s="15"/>
      <c r="BX13" s="18">
        <v>15755</v>
      </c>
      <c r="BY13" s="13">
        <f t="shared" si="21"/>
        <v>106535</v>
      </c>
      <c r="CA13" s="16"/>
      <c r="CB13" s="17" t="s">
        <v>197</v>
      </c>
      <c r="CC13" s="15"/>
      <c r="CD13" s="18">
        <v>1000</v>
      </c>
      <c r="CE13" s="11">
        <f t="shared" si="0"/>
        <v>245700</v>
      </c>
      <c r="CG13" s="16">
        <v>43901</v>
      </c>
      <c r="CH13" s="47" t="s">
        <v>11</v>
      </c>
      <c r="CI13" s="15">
        <v>3000</v>
      </c>
      <c r="CJ13" s="18"/>
      <c r="CK13" s="11">
        <f t="shared" si="1"/>
        <v>272850</v>
      </c>
      <c r="CM13" s="16"/>
      <c r="CN13" s="89"/>
      <c r="CO13" s="15">
        <v>6000</v>
      </c>
      <c r="CP13" s="18"/>
      <c r="CQ13" s="11">
        <f t="shared" si="2"/>
        <v>279150</v>
      </c>
      <c r="CS13" s="16">
        <v>43960</v>
      </c>
      <c r="CT13" s="47" t="s">
        <v>9</v>
      </c>
      <c r="CU13" s="15">
        <v>6000</v>
      </c>
      <c r="CV13" s="18"/>
      <c r="CW13" s="11">
        <f t="shared" si="3"/>
        <v>352850</v>
      </c>
      <c r="CY13" s="12">
        <v>43991</v>
      </c>
      <c r="CZ13" s="47"/>
      <c r="DA13" s="15"/>
      <c r="DB13" s="18"/>
      <c r="DC13" s="11">
        <f t="shared" si="4"/>
        <v>292500</v>
      </c>
      <c r="DE13" s="12">
        <v>44021</v>
      </c>
      <c r="DF13" s="89"/>
      <c r="DG13" s="10"/>
      <c r="DH13" s="83"/>
      <c r="DI13" s="11">
        <f t="shared" si="5"/>
        <v>365521</v>
      </c>
      <c r="DK13" s="12">
        <v>44052</v>
      </c>
      <c r="DL13" s="89" t="s">
        <v>155</v>
      </c>
      <c r="DM13" s="10"/>
      <c r="DN13" s="83">
        <v>6000</v>
      </c>
      <c r="DO13" s="11">
        <f t="shared" si="6"/>
        <v>387625</v>
      </c>
      <c r="DQ13" s="124">
        <v>44101</v>
      </c>
      <c r="DR13" s="53" t="s">
        <v>266</v>
      </c>
      <c r="DS13" s="54"/>
      <c r="DT13" s="53">
        <v>15950</v>
      </c>
      <c r="DU13" s="151">
        <f t="shared" si="7"/>
        <v>434059</v>
      </c>
      <c r="DW13" s="124"/>
      <c r="DX13" s="53"/>
      <c r="DY13" s="54"/>
      <c r="DZ13" s="53"/>
      <c r="EA13" s="151">
        <f t="shared" si="8"/>
        <v>434334</v>
      </c>
    </row>
    <row r="14" spans="1:131" ht="18.75" customHeight="1" x14ac:dyDescent="0.25">
      <c r="A14" s="14"/>
      <c r="B14" s="14" t="s">
        <v>11</v>
      </c>
      <c r="C14" s="15">
        <v>3000</v>
      </c>
      <c r="D14" s="18"/>
      <c r="E14" s="13">
        <f t="shared" si="9"/>
        <v>42130</v>
      </c>
      <c r="F14" s="28"/>
      <c r="G14" s="14">
        <v>43510</v>
      </c>
      <c r="H14" s="14" t="s">
        <v>11</v>
      </c>
      <c r="I14" s="15">
        <v>5000</v>
      </c>
      <c r="J14" s="15"/>
      <c r="K14" s="13">
        <f t="shared" si="10"/>
        <v>78030</v>
      </c>
      <c r="M14" s="14">
        <v>43534</v>
      </c>
      <c r="N14" s="14" t="s">
        <v>11</v>
      </c>
      <c r="O14" s="15">
        <v>9000</v>
      </c>
      <c r="P14" s="32"/>
      <c r="Q14" s="11">
        <f t="shared" si="11"/>
        <v>96630</v>
      </c>
      <c r="R14" s="36"/>
      <c r="S14" s="14">
        <v>43538</v>
      </c>
      <c r="T14" s="14" t="s">
        <v>11</v>
      </c>
      <c r="U14" s="15">
        <v>6000</v>
      </c>
      <c r="V14" s="15"/>
      <c r="W14" s="13">
        <f t="shared" si="12"/>
        <v>139600</v>
      </c>
      <c r="Y14" s="14"/>
      <c r="Z14" s="14" t="s">
        <v>98</v>
      </c>
      <c r="AA14" s="15">
        <v>6000</v>
      </c>
      <c r="AB14" s="15"/>
      <c r="AC14" s="13">
        <f t="shared" si="13"/>
        <v>74550</v>
      </c>
      <c r="AE14" s="16">
        <v>43634</v>
      </c>
      <c r="AF14" s="17" t="s">
        <v>119</v>
      </c>
      <c r="AG14" s="15"/>
      <c r="AH14" s="18">
        <v>4000</v>
      </c>
      <c r="AI14" s="13">
        <f t="shared" si="14"/>
        <v>105500</v>
      </c>
      <c r="AK14" s="14">
        <v>43664</v>
      </c>
      <c r="AL14" s="14" t="s">
        <v>11</v>
      </c>
      <c r="AM14" s="15">
        <v>2000</v>
      </c>
      <c r="AN14" s="15"/>
      <c r="AO14" s="11">
        <f t="shared" si="15"/>
        <v>119900</v>
      </c>
      <c r="AQ14" s="14">
        <v>43696</v>
      </c>
      <c r="AR14" s="14" t="s">
        <v>11</v>
      </c>
      <c r="AS14" s="15">
        <v>3500</v>
      </c>
      <c r="AT14" s="15"/>
      <c r="AU14" s="13">
        <f t="shared" si="16"/>
        <v>116000</v>
      </c>
      <c r="AW14" s="14"/>
      <c r="AX14" s="17" t="s">
        <v>163</v>
      </c>
      <c r="AY14" s="15"/>
      <c r="AZ14" s="98">
        <v>11250</v>
      </c>
      <c r="BA14" s="13">
        <f t="shared" si="17"/>
        <v>152590</v>
      </c>
      <c r="BC14" s="39">
        <v>43757</v>
      </c>
      <c r="BD14" s="14" t="s">
        <v>11</v>
      </c>
      <c r="BE14" s="15">
        <v>2000</v>
      </c>
      <c r="BF14" s="15"/>
      <c r="BG14" s="13">
        <f t="shared" si="18"/>
        <v>193490</v>
      </c>
      <c r="BI14" s="14" t="s">
        <v>171</v>
      </c>
      <c r="BJ14" s="14" t="s">
        <v>11</v>
      </c>
      <c r="BK14" s="15">
        <v>4500</v>
      </c>
      <c r="BL14" s="15"/>
      <c r="BM14" s="13">
        <f t="shared" si="19"/>
        <v>220990</v>
      </c>
      <c r="BO14" s="16"/>
      <c r="BP14" s="14" t="s">
        <v>11</v>
      </c>
      <c r="BQ14" s="15">
        <v>1500</v>
      </c>
      <c r="BR14" s="15"/>
      <c r="BS14" s="13">
        <f>+BS13+BQ14-BR14</f>
        <v>234990</v>
      </c>
      <c r="BU14" s="16">
        <v>43854</v>
      </c>
      <c r="BV14" s="14" t="s">
        <v>11</v>
      </c>
      <c r="BW14" s="15">
        <v>2000</v>
      </c>
      <c r="BX14" s="15"/>
      <c r="BY14" s="13">
        <f>+BY13+BW14-BX14</f>
        <v>108535</v>
      </c>
      <c r="CA14" s="16"/>
      <c r="CB14" s="14" t="s">
        <v>191</v>
      </c>
      <c r="CC14" s="15">
        <v>2000</v>
      </c>
      <c r="CD14" s="15"/>
      <c r="CE14" s="11">
        <f t="shared" si="0"/>
        <v>247700</v>
      </c>
      <c r="CG14" s="16">
        <v>43906</v>
      </c>
      <c r="CH14" s="17" t="s">
        <v>155</v>
      </c>
      <c r="CI14" s="15"/>
      <c r="CJ14" s="15">
        <v>5000</v>
      </c>
      <c r="CK14" s="11">
        <f t="shared" si="1"/>
        <v>267850</v>
      </c>
      <c r="CM14" s="156">
        <v>43929</v>
      </c>
      <c r="CN14" s="89" t="s">
        <v>206</v>
      </c>
      <c r="CO14" s="15"/>
      <c r="CP14" s="18">
        <v>3500</v>
      </c>
      <c r="CQ14" s="11">
        <f t="shared" si="2"/>
        <v>275650</v>
      </c>
      <c r="CS14" s="16">
        <v>43960</v>
      </c>
      <c r="CT14" s="17" t="s">
        <v>279</v>
      </c>
      <c r="CU14" s="15"/>
      <c r="CV14" s="18">
        <v>1700</v>
      </c>
      <c r="CW14" s="11">
        <f t="shared" si="3"/>
        <v>351150</v>
      </c>
      <c r="CY14" s="12">
        <v>43992</v>
      </c>
      <c r="CZ14" s="17"/>
      <c r="DA14" s="15"/>
      <c r="DB14" s="18"/>
      <c r="DC14" s="11">
        <f t="shared" si="4"/>
        <v>292500</v>
      </c>
      <c r="DE14" s="12">
        <v>44023</v>
      </c>
      <c r="DF14" s="89"/>
      <c r="DG14" s="10"/>
      <c r="DH14" s="83"/>
      <c r="DI14" s="11">
        <f t="shared" si="5"/>
        <v>365521</v>
      </c>
      <c r="DK14" s="12">
        <v>44054</v>
      </c>
      <c r="DL14" s="89" t="s">
        <v>337</v>
      </c>
      <c r="DM14" s="10">
        <v>1000</v>
      </c>
      <c r="DN14" s="83"/>
      <c r="DO14" s="11">
        <f t="shared" si="6"/>
        <v>388625</v>
      </c>
      <c r="DQ14" s="124">
        <v>44104</v>
      </c>
      <c r="DR14" s="53" t="s">
        <v>351</v>
      </c>
      <c r="DS14" s="54">
        <v>1775</v>
      </c>
      <c r="DT14" s="53">
        <v>500</v>
      </c>
      <c r="DU14" s="151">
        <f t="shared" si="7"/>
        <v>435334</v>
      </c>
      <c r="DW14" s="124"/>
      <c r="DX14" s="53"/>
      <c r="DY14" s="54"/>
      <c r="DZ14" s="53"/>
      <c r="EA14" s="151">
        <f t="shared" si="8"/>
        <v>434334</v>
      </c>
    </row>
    <row r="15" spans="1:131" ht="18.75" customHeight="1" x14ac:dyDescent="0.25">
      <c r="A15" s="14">
        <v>43473</v>
      </c>
      <c r="B15" s="14" t="s">
        <v>11</v>
      </c>
      <c r="C15" s="15">
        <v>3500</v>
      </c>
      <c r="D15" s="15"/>
      <c r="E15" s="13">
        <f t="shared" si="9"/>
        <v>45630</v>
      </c>
      <c r="F15" s="28"/>
      <c r="G15" s="19">
        <v>43511</v>
      </c>
      <c r="H15" s="14" t="s">
        <v>11</v>
      </c>
      <c r="I15" s="15">
        <v>1500</v>
      </c>
      <c r="J15" s="15"/>
      <c r="K15" s="13">
        <f t="shared" si="10"/>
        <v>79530</v>
      </c>
      <c r="M15" s="14">
        <v>43534</v>
      </c>
      <c r="N15" s="17" t="s">
        <v>38</v>
      </c>
      <c r="O15" s="18">
        <v>1000</v>
      </c>
      <c r="P15" s="32"/>
      <c r="Q15" s="11">
        <f t="shared" si="11"/>
        <v>97630</v>
      </c>
      <c r="R15" s="36"/>
      <c r="S15" s="14">
        <v>43565</v>
      </c>
      <c r="T15" s="17" t="s">
        <v>100</v>
      </c>
      <c r="U15" s="15"/>
      <c r="V15" s="18">
        <v>60000</v>
      </c>
      <c r="W15" s="13">
        <f t="shared" si="12"/>
        <v>79600</v>
      </c>
      <c r="Y15" s="14">
        <v>43597</v>
      </c>
      <c r="Z15" s="14" t="s">
        <v>116</v>
      </c>
      <c r="AA15" s="15">
        <v>11000</v>
      </c>
      <c r="AB15" s="15"/>
      <c r="AC15" s="13">
        <f t="shared" si="13"/>
        <v>85550</v>
      </c>
      <c r="AE15" s="16"/>
      <c r="AF15" s="14" t="s">
        <v>11</v>
      </c>
      <c r="AG15" s="15">
        <v>14000</v>
      </c>
      <c r="AH15" s="15"/>
      <c r="AI15" s="13">
        <f t="shared" si="14"/>
        <v>119500</v>
      </c>
      <c r="AK15" s="14">
        <v>43667</v>
      </c>
      <c r="AL15" s="14" t="s">
        <v>11</v>
      </c>
      <c r="AM15" s="15">
        <v>1500</v>
      </c>
      <c r="AN15" s="15"/>
      <c r="AO15" s="11">
        <f t="shared" si="15"/>
        <v>121400</v>
      </c>
      <c r="AQ15" s="19"/>
      <c r="AR15" s="17" t="s">
        <v>155</v>
      </c>
      <c r="AS15" s="15"/>
      <c r="AT15" s="18">
        <v>1000</v>
      </c>
      <c r="AU15" s="13">
        <f t="shared" si="16"/>
        <v>115000</v>
      </c>
      <c r="AW15" s="14"/>
      <c r="AX15" s="14" t="s">
        <v>11</v>
      </c>
      <c r="AY15" s="15">
        <v>3000</v>
      </c>
      <c r="AZ15" s="32"/>
      <c r="BA15" s="13">
        <f t="shared" si="17"/>
        <v>155590</v>
      </c>
      <c r="BC15" s="39">
        <v>43766</v>
      </c>
      <c r="BD15" s="14" t="s">
        <v>11</v>
      </c>
      <c r="BE15" s="15">
        <v>1500</v>
      </c>
      <c r="BF15" s="15"/>
      <c r="BG15" s="13">
        <f t="shared" si="18"/>
        <v>194990</v>
      </c>
      <c r="BI15" s="14"/>
      <c r="BJ15" s="14" t="s">
        <v>11</v>
      </c>
      <c r="BK15" s="15">
        <v>7000</v>
      </c>
      <c r="BL15" s="15"/>
      <c r="BM15" s="13">
        <f t="shared" si="19"/>
        <v>227990</v>
      </c>
      <c r="BO15" s="16"/>
      <c r="BP15" s="14" t="s">
        <v>11</v>
      </c>
      <c r="BQ15" s="15">
        <v>2000</v>
      </c>
      <c r="BR15" s="15"/>
      <c r="BS15" s="13">
        <f t="shared" si="20"/>
        <v>236990</v>
      </c>
      <c r="BU15" s="16"/>
      <c r="BV15" s="14" t="s">
        <v>142</v>
      </c>
      <c r="BW15" s="15"/>
      <c r="BX15" s="15">
        <v>600</v>
      </c>
      <c r="BY15" s="13">
        <f t="shared" ref="BY15:BY29" si="22">+BY14+BW15-BX15</f>
        <v>107935</v>
      </c>
      <c r="CA15" s="16">
        <v>43866</v>
      </c>
      <c r="CB15" s="14" t="s">
        <v>11</v>
      </c>
      <c r="CC15" s="15">
        <v>4000</v>
      </c>
      <c r="CD15" s="15"/>
      <c r="CE15" s="11">
        <f t="shared" si="0"/>
        <v>251700</v>
      </c>
      <c r="CG15" s="16"/>
      <c r="CH15" s="17" t="s">
        <v>135</v>
      </c>
      <c r="CI15" s="15"/>
      <c r="CJ15" s="15">
        <v>1800</v>
      </c>
      <c r="CK15" s="11">
        <f t="shared" si="1"/>
        <v>266050</v>
      </c>
      <c r="CM15" s="157"/>
      <c r="CN15" s="89" t="s">
        <v>207</v>
      </c>
      <c r="CO15" s="15"/>
      <c r="CP15" s="18">
        <v>10000</v>
      </c>
      <c r="CQ15" s="11">
        <f t="shared" si="2"/>
        <v>265650</v>
      </c>
      <c r="CS15" s="16">
        <v>43962</v>
      </c>
      <c r="CT15" s="47" t="s">
        <v>9</v>
      </c>
      <c r="CU15" s="15">
        <v>3000</v>
      </c>
      <c r="CV15" s="15"/>
      <c r="CW15" s="11">
        <f t="shared" si="3"/>
        <v>354150</v>
      </c>
      <c r="CY15" s="12">
        <v>43993</v>
      </c>
      <c r="CZ15" s="47" t="s">
        <v>11</v>
      </c>
      <c r="DA15" s="15">
        <v>1500</v>
      </c>
      <c r="DB15" s="15"/>
      <c r="DC15" s="11">
        <f t="shared" si="4"/>
        <v>294000</v>
      </c>
      <c r="DE15" s="12">
        <v>44023</v>
      </c>
      <c r="DF15" s="143" t="s">
        <v>322</v>
      </c>
      <c r="DG15" s="10"/>
      <c r="DH15" s="83">
        <v>15500</v>
      </c>
      <c r="DI15" s="11">
        <f t="shared" si="5"/>
        <v>350021</v>
      </c>
      <c r="DK15" s="12">
        <v>44056</v>
      </c>
      <c r="DL15" s="143" t="s">
        <v>121</v>
      </c>
      <c r="DM15" s="10"/>
      <c r="DN15" s="83">
        <v>1000</v>
      </c>
      <c r="DO15" s="11">
        <f t="shared" si="6"/>
        <v>387625</v>
      </c>
      <c r="DQ15" s="54"/>
      <c r="DR15" s="53"/>
      <c r="DS15" s="54"/>
      <c r="DT15" s="53"/>
      <c r="DU15" s="151">
        <f t="shared" si="7"/>
        <v>435334</v>
      </c>
      <c r="DW15" s="54"/>
      <c r="DX15" s="53"/>
      <c r="DY15" s="54"/>
      <c r="DZ15" s="53"/>
      <c r="EA15" s="151">
        <f t="shared" si="8"/>
        <v>434334</v>
      </c>
    </row>
    <row r="16" spans="1:131" ht="18.75" customHeight="1" x14ac:dyDescent="0.25">
      <c r="A16" s="14">
        <v>43476</v>
      </c>
      <c r="B16" s="14" t="s">
        <v>11</v>
      </c>
      <c r="C16" s="15">
        <v>7500</v>
      </c>
      <c r="D16" s="15"/>
      <c r="E16" s="13">
        <f t="shared" si="9"/>
        <v>53130</v>
      </c>
      <c r="F16" s="28"/>
      <c r="G16" s="19">
        <v>43511</v>
      </c>
      <c r="H16" s="14" t="s">
        <v>16</v>
      </c>
      <c r="I16" s="15"/>
      <c r="J16" s="15">
        <v>250</v>
      </c>
      <c r="K16" s="13">
        <f t="shared" si="10"/>
        <v>79280</v>
      </c>
      <c r="M16" s="14">
        <v>43535</v>
      </c>
      <c r="N16" s="14" t="s">
        <v>39</v>
      </c>
      <c r="O16" s="15"/>
      <c r="P16" s="32">
        <v>500</v>
      </c>
      <c r="Q16" s="11">
        <f t="shared" si="11"/>
        <v>97130</v>
      </c>
      <c r="R16" s="36"/>
      <c r="S16" s="14">
        <v>43571</v>
      </c>
      <c r="T16" s="14" t="s">
        <v>11</v>
      </c>
      <c r="U16" s="15">
        <v>2000</v>
      </c>
      <c r="V16" s="15"/>
      <c r="W16" s="13">
        <f t="shared" si="12"/>
        <v>81600</v>
      </c>
      <c r="Y16" s="14"/>
      <c r="Z16" s="17" t="s">
        <v>15</v>
      </c>
      <c r="AA16" s="15"/>
      <c r="AB16" s="18">
        <v>200</v>
      </c>
      <c r="AC16" s="13">
        <f t="shared" si="13"/>
        <v>85350</v>
      </c>
      <c r="AE16" s="16">
        <v>43635</v>
      </c>
      <c r="AF16" s="17" t="s">
        <v>120</v>
      </c>
      <c r="AG16" s="15"/>
      <c r="AH16" s="18">
        <v>1400</v>
      </c>
      <c r="AI16" s="13">
        <f t="shared" si="14"/>
        <v>118100</v>
      </c>
      <c r="AK16" s="14">
        <v>43670</v>
      </c>
      <c r="AL16" s="14" t="s">
        <v>149</v>
      </c>
      <c r="AM16" s="15">
        <v>3500</v>
      </c>
      <c r="AN16" s="18">
        <v>2550</v>
      </c>
      <c r="AO16" s="11">
        <f t="shared" si="15"/>
        <v>122350</v>
      </c>
      <c r="AQ16" s="19">
        <v>43702</v>
      </c>
      <c r="AR16" s="14" t="s">
        <v>156</v>
      </c>
      <c r="AS16" s="15">
        <v>2000</v>
      </c>
      <c r="AT16" s="15">
        <v>2000</v>
      </c>
      <c r="AU16" s="13">
        <f t="shared" si="16"/>
        <v>115000</v>
      </c>
      <c r="AW16" s="14">
        <v>43719</v>
      </c>
      <c r="AX16" s="14" t="s">
        <v>11</v>
      </c>
      <c r="AY16" s="15">
        <v>3000</v>
      </c>
      <c r="AZ16" s="32"/>
      <c r="BA16" s="13">
        <f t="shared" si="17"/>
        <v>158590</v>
      </c>
      <c r="BC16" s="39"/>
      <c r="BD16" s="14"/>
      <c r="BE16" s="15"/>
      <c r="BF16" s="15"/>
      <c r="BG16" s="13">
        <f t="shared" si="18"/>
        <v>194990</v>
      </c>
      <c r="BI16" s="14"/>
      <c r="BJ16" s="14" t="s">
        <v>84</v>
      </c>
      <c r="BK16" s="15"/>
      <c r="BL16" s="15">
        <v>2000</v>
      </c>
      <c r="BM16" s="13">
        <f t="shared" si="19"/>
        <v>225990</v>
      </c>
      <c r="BO16" s="103"/>
      <c r="BP16" s="104" t="s">
        <v>181</v>
      </c>
      <c r="BQ16" s="98"/>
      <c r="BR16" s="32">
        <v>3000</v>
      </c>
      <c r="BS16" s="107">
        <f t="shared" si="20"/>
        <v>233990</v>
      </c>
      <c r="BU16" s="103">
        <v>43857</v>
      </c>
      <c r="BV16" s="114" t="s">
        <v>11</v>
      </c>
      <c r="BW16" s="115">
        <v>2000</v>
      </c>
      <c r="BX16" s="32"/>
      <c r="BY16" s="107">
        <f t="shared" si="22"/>
        <v>109935</v>
      </c>
      <c r="CA16" s="103"/>
      <c r="CB16" s="104" t="s">
        <v>84</v>
      </c>
      <c r="CC16" s="98"/>
      <c r="CD16" s="32">
        <v>5000</v>
      </c>
      <c r="CE16" s="11">
        <f t="shared" si="0"/>
        <v>246700</v>
      </c>
      <c r="CG16" s="103"/>
      <c r="CH16" s="104" t="s">
        <v>204</v>
      </c>
      <c r="CI16" s="98"/>
      <c r="CJ16" s="32">
        <v>1700</v>
      </c>
      <c r="CK16" s="11">
        <f t="shared" si="1"/>
        <v>264350</v>
      </c>
      <c r="CM16" s="158"/>
      <c r="CN16" s="89" t="s">
        <v>208</v>
      </c>
      <c r="CO16" s="15"/>
      <c r="CP16" s="18">
        <v>10000</v>
      </c>
      <c r="CQ16" s="11">
        <f t="shared" si="2"/>
        <v>255650</v>
      </c>
      <c r="CS16" s="103">
        <v>43964</v>
      </c>
      <c r="CT16" s="114" t="s">
        <v>9</v>
      </c>
      <c r="CU16" s="115">
        <v>8000</v>
      </c>
      <c r="CV16" s="32"/>
      <c r="CW16" s="11">
        <f t="shared" si="3"/>
        <v>362150</v>
      </c>
      <c r="CY16" s="12">
        <v>43994</v>
      </c>
      <c r="CZ16" s="114"/>
      <c r="DA16" s="115"/>
      <c r="DB16" s="32"/>
      <c r="DC16" s="11">
        <f t="shared" si="4"/>
        <v>294000</v>
      </c>
      <c r="DE16" s="12">
        <v>44023</v>
      </c>
      <c r="DF16" s="89" t="s">
        <v>211</v>
      </c>
      <c r="DG16" s="10">
        <v>18000</v>
      </c>
      <c r="DH16" s="83"/>
      <c r="DI16" s="11">
        <f t="shared" si="5"/>
        <v>368021</v>
      </c>
      <c r="DK16" s="12">
        <v>44054</v>
      </c>
      <c r="DL16" s="89" t="s">
        <v>328</v>
      </c>
      <c r="DM16" s="10">
        <v>6000</v>
      </c>
      <c r="DN16" s="83"/>
      <c r="DO16" s="11">
        <f t="shared" si="6"/>
        <v>393625</v>
      </c>
      <c r="DQ16" s="54"/>
      <c r="DR16" s="53"/>
      <c r="DS16" s="54"/>
      <c r="DT16" s="53"/>
      <c r="DU16" s="151">
        <f t="shared" si="7"/>
        <v>435334</v>
      </c>
      <c r="DW16" s="54"/>
      <c r="DX16" s="53"/>
      <c r="DY16" s="54"/>
      <c r="DZ16" s="53"/>
      <c r="EA16" s="151">
        <f t="shared" si="8"/>
        <v>434334</v>
      </c>
    </row>
    <row r="17" spans="1:131" ht="18.75" customHeight="1" x14ac:dyDescent="0.25">
      <c r="A17" s="14">
        <v>43477</v>
      </c>
      <c r="B17" s="14" t="s">
        <v>11</v>
      </c>
      <c r="C17" s="15">
        <v>5000</v>
      </c>
      <c r="D17" s="15"/>
      <c r="E17" s="13">
        <f t="shared" si="9"/>
        <v>58130</v>
      </c>
      <c r="F17" s="28"/>
      <c r="G17" s="19"/>
      <c r="H17" s="14" t="s">
        <v>17</v>
      </c>
      <c r="I17" s="15"/>
      <c r="J17" s="15">
        <v>2250</v>
      </c>
      <c r="K17" s="13">
        <f t="shared" si="10"/>
        <v>77030</v>
      </c>
      <c r="M17" s="14">
        <v>43535</v>
      </c>
      <c r="N17" s="14" t="s">
        <v>11</v>
      </c>
      <c r="O17" s="15">
        <v>2300</v>
      </c>
      <c r="P17" s="32"/>
      <c r="Q17" s="11">
        <f t="shared" si="11"/>
        <v>99430</v>
      </c>
      <c r="R17" s="36"/>
      <c r="S17" s="14">
        <v>43584</v>
      </c>
      <c r="T17" s="14" t="s">
        <v>11</v>
      </c>
      <c r="U17" s="15">
        <v>1500</v>
      </c>
      <c r="V17" s="15"/>
      <c r="W17" s="13">
        <f>+W16+U17-V17</f>
        <v>83100</v>
      </c>
      <c r="Y17" s="14">
        <v>43616</v>
      </c>
      <c r="Z17" s="14" t="s">
        <v>11</v>
      </c>
      <c r="AA17" s="15">
        <v>1500</v>
      </c>
      <c r="AB17" s="15"/>
      <c r="AC17" s="13">
        <f>+AC16+AA17-AB17</f>
        <v>86850</v>
      </c>
      <c r="AE17" s="16"/>
      <c r="AF17" s="14" t="s">
        <v>11</v>
      </c>
      <c r="AG17" s="15">
        <v>4000</v>
      </c>
      <c r="AH17" s="15"/>
      <c r="AI17" s="13">
        <f t="shared" si="14"/>
        <v>122100</v>
      </c>
      <c r="AK17" s="14">
        <v>43674</v>
      </c>
      <c r="AL17" s="14" t="s">
        <v>15</v>
      </c>
      <c r="AM17" s="15"/>
      <c r="AN17" s="18">
        <v>400</v>
      </c>
      <c r="AO17" s="11">
        <f t="shared" si="15"/>
        <v>121950</v>
      </c>
      <c r="AQ17" s="169">
        <v>43704</v>
      </c>
      <c r="AR17" s="17" t="s">
        <v>155</v>
      </c>
      <c r="AS17" s="15"/>
      <c r="AT17" s="18">
        <v>1000</v>
      </c>
      <c r="AU17" s="13">
        <f t="shared" si="16"/>
        <v>114000</v>
      </c>
      <c r="AW17" s="14"/>
      <c r="AX17" s="14" t="s">
        <v>11</v>
      </c>
      <c r="AY17" s="15">
        <v>1500</v>
      </c>
      <c r="AZ17" s="32"/>
      <c r="BA17" s="13">
        <f t="shared" si="17"/>
        <v>160090</v>
      </c>
      <c r="BC17" s="39"/>
      <c r="BD17" s="14"/>
      <c r="BE17" s="15"/>
      <c r="BF17" s="15"/>
      <c r="BG17" s="13">
        <f>+BG16+BE17-BF17</f>
        <v>194990</v>
      </c>
      <c r="BI17" s="14"/>
      <c r="BJ17" s="14" t="s">
        <v>172</v>
      </c>
      <c r="BK17" s="15"/>
      <c r="BL17" s="15">
        <v>2000</v>
      </c>
      <c r="BM17" s="13">
        <f>+BM16+BK17-BL17</f>
        <v>223990</v>
      </c>
      <c r="BO17" s="103"/>
      <c r="BP17" s="105" t="s">
        <v>182</v>
      </c>
      <c r="BQ17" s="106"/>
      <c r="BR17" s="106">
        <v>20000</v>
      </c>
      <c r="BS17" s="107">
        <f t="shared" si="20"/>
        <v>213990</v>
      </c>
      <c r="BU17" s="103">
        <v>43859</v>
      </c>
      <c r="BV17" s="116" t="s">
        <v>11</v>
      </c>
      <c r="BW17" s="117">
        <v>1500</v>
      </c>
      <c r="BX17" s="106"/>
      <c r="BY17" s="107">
        <f t="shared" si="22"/>
        <v>111435</v>
      </c>
      <c r="CA17" s="103">
        <v>43870</v>
      </c>
      <c r="CB17" s="105" t="s">
        <v>135</v>
      </c>
      <c r="CC17" s="106"/>
      <c r="CD17" s="106">
        <v>600</v>
      </c>
      <c r="CE17" s="11">
        <f t="shared" si="0"/>
        <v>246100</v>
      </c>
      <c r="CG17" s="103"/>
      <c r="CH17" s="105" t="s">
        <v>15</v>
      </c>
      <c r="CI17" s="106"/>
      <c r="CJ17" s="106">
        <v>200</v>
      </c>
      <c r="CK17" s="11">
        <f t="shared" si="1"/>
        <v>264150</v>
      </c>
      <c r="CM17" s="16">
        <v>43932</v>
      </c>
      <c r="CN17" s="89" t="s">
        <v>9</v>
      </c>
      <c r="CO17" s="15">
        <v>6000</v>
      </c>
      <c r="CP17" s="18"/>
      <c r="CQ17" s="11">
        <f t="shared" si="2"/>
        <v>261650</v>
      </c>
      <c r="CS17" s="103">
        <v>43965</v>
      </c>
      <c r="CT17" s="136" t="s">
        <v>11</v>
      </c>
      <c r="CU17" s="137">
        <v>10000</v>
      </c>
      <c r="CV17" s="106"/>
      <c r="CW17" s="11">
        <f t="shared" si="3"/>
        <v>372150</v>
      </c>
      <c r="CY17" s="12">
        <v>43995</v>
      </c>
      <c r="CZ17" s="114" t="s">
        <v>11</v>
      </c>
      <c r="DA17" s="137">
        <v>12000</v>
      </c>
      <c r="DB17" s="106"/>
      <c r="DC17" s="11">
        <f t="shared" si="4"/>
        <v>306000</v>
      </c>
      <c r="DE17" s="12">
        <v>44024</v>
      </c>
      <c r="DF17" s="89" t="s">
        <v>323</v>
      </c>
      <c r="DG17" s="10">
        <v>7500</v>
      </c>
      <c r="DH17" s="83"/>
      <c r="DI17" s="11">
        <f t="shared" si="5"/>
        <v>375521</v>
      </c>
      <c r="DK17" s="12">
        <v>44059</v>
      </c>
      <c r="DL17" s="89" t="s">
        <v>11</v>
      </c>
      <c r="DM17" s="10">
        <v>5000</v>
      </c>
      <c r="DN17" s="83"/>
      <c r="DO17" s="11">
        <f t="shared" si="6"/>
        <v>398625</v>
      </c>
      <c r="DQ17" s="54"/>
      <c r="DR17" s="53"/>
      <c r="DS17" s="54"/>
      <c r="DT17" s="53"/>
      <c r="DU17" s="151">
        <f t="shared" si="7"/>
        <v>435334</v>
      </c>
      <c r="DW17" s="54"/>
      <c r="DX17" s="53"/>
      <c r="DY17" s="54"/>
      <c r="DZ17" s="53"/>
      <c r="EA17" s="151">
        <f t="shared" si="8"/>
        <v>434334</v>
      </c>
    </row>
    <row r="18" spans="1:131" ht="18.75" customHeight="1" x14ac:dyDescent="0.25">
      <c r="A18" s="20">
        <v>36904</v>
      </c>
      <c r="B18" s="20" t="s">
        <v>11</v>
      </c>
      <c r="C18" s="21">
        <v>2000</v>
      </c>
      <c r="D18" s="21"/>
      <c r="E18" s="13">
        <f t="shared" si="9"/>
        <v>60130</v>
      </c>
      <c r="F18" s="28"/>
      <c r="G18" s="19">
        <v>43512</v>
      </c>
      <c r="H18" s="14" t="s">
        <v>11</v>
      </c>
      <c r="I18" s="15">
        <v>6000</v>
      </c>
      <c r="J18" s="15"/>
      <c r="K18" s="13">
        <f t="shared" si="10"/>
        <v>83030</v>
      </c>
      <c r="M18" s="14"/>
      <c r="N18" s="49" t="s">
        <v>40</v>
      </c>
      <c r="O18" s="50">
        <v>1700</v>
      </c>
      <c r="P18" s="35"/>
      <c r="Q18" s="11">
        <f t="shared" si="11"/>
        <v>101130</v>
      </c>
      <c r="R18" s="36"/>
      <c r="S18" s="20"/>
      <c r="T18" s="20"/>
      <c r="U18" s="21"/>
      <c r="V18" s="21"/>
      <c r="W18" s="13">
        <f t="shared" ref="W18:W29" si="23">+W17+U18-V18</f>
        <v>83100</v>
      </c>
      <c r="Y18" s="20">
        <v>43616</v>
      </c>
      <c r="Z18" s="20" t="s">
        <v>11</v>
      </c>
      <c r="AA18" s="21">
        <v>3000</v>
      </c>
      <c r="AB18" s="21"/>
      <c r="AC18" s="13">
        <f t="shared" ref="AC18:AC29" si="24">+AC17+AA18-AB18</f>
        <v>89850</v>
      </c>
      <c r="AE18" s="22">
        <v>43637</v>
      </c>
      <c r="AF18" s="49" t="s">
        <v>121</v>
      </c>
      <c r="AG18" s="21"/>
      <c r="AH18" s="50">
        <v>1100</v>
      </c>
      <c r="AI18" s="13">
        <f t="shared" si="14"/>
        <v>121000</v>
      </c>
      <c r="AK18" s="20">
        <v>43675</v>
      </c>
      <c r="AL18" s="20" t="s">
        <v>11</v>
      </c>
      <c r="AM18" s="21">
        <v>5000</v>
      </c>
      <c r="AN18" s="21"/>
      <c r="AO18" s="11">
        <f t="shared" si="15"/>
        <v>126950</v>
      </c>
      <c r="AQ18" s="170"/>
      <c r="AR18" s="14" t="s">
        <v>11</v>
      </c>
      <c r="AS18" s="15">
        <v>6000</v>
      </c>
      <c r="AT18" s="15"/>
      <c r="AU18" s="13">
        <f t="shared" si="16"/>
        <v>120000</v>
      </c>
      <c r="AW18" s="14"/>
      <c r="AX18" s="20" t="s">
        <v>11</v>
      </c>
      <c r="AY18" s="21">
        <v>3000</v>
      </c>
      <c r="AZ18" s="35"/>
      <c r="BA18" s="13">
        <f t="shared" si="17"/>
        <v>163090</v>
      </c>
      <c r="BC18" s="40"/>
      <c r="BD18" s="20"/>
      <c r="BE18" s="21"/>
      <c r="BF18" s="21"/>
      <c r="BG18" s="13">
        <f t="shared" ref="BG18:BG29" si="25">+BG17+BE18-BF18</f>
        <v>194990</v>
      </c>
      <c r="BI18" s="20">
        <v>43789</v>
      </c>
      <c r="BJ18" s="20" t="s">
        <v>11</v>
      </c>
      <c r="BK18" s="21">
        <v>5000</v>
      </c>
      <c r="BL18" s="21"/>
      <c r="BM18" s="13">
        <f t="shared" ref="BM18:BM29" si="26">+BM17+BK18-BL18</f>
        <v>228990</v>
      </c>
      <c r="BO18" s="22">
        <v>43827</v>
      </c>
      <c r="BP18" s="20" t="s">
        <v>183</v>
      </c>
      <c r="BQ18" s="21"/>
      <c r="BR18" s="21">
        <v>27700</v>
      </c>
      <c r="BS18" s="13">
        <f t="shared" si="20"/>
        <v>186290</v>
      </c>
      <c r="BU18" s="22">
        <v>43857</v>
      </c>
      <c r="BV18" s="20" t="s">
        <v>186</v>
      </c>
      <c r="BW18" s="21"/>
      <c r="BX18" s="21">
        <v>4000</v>
      </c>
      <c r="BY18" s="13">
        <f t="shared" si="22"/>
        <v>107435</v>
      </c>
      <c r="CA18" s="108"/>
      <c r="CB18" s="109" t="s">
        <v>11</v>
      </c>
      <c r="CC18" s="110">
        <v>10000</v>
      </c>
      <c r="CD18" s="110"/>
      <c r="CE18" s="11">
        <f t="shared" si="0"/>
        <v>256100</v>
      </c>
      <c r="CG18" s="108">
        <v>43907</v>
      </c>
      <c r="CH18" s="109" t="s">
        <v>11</v>
      </c>
      <c r="CI18" s="110">
        <v>6000</v>
      </c>
      <c r="CJ18" s="110"/>
      <c r="CK18" s="11">
        <f t="shared" si="1"/>
        <v>270150</v>
      </c>
      <c r="CM18" s="16">
        <v>43934</v>
      </c>
      <c r="CN18" s="89" t="s">
        <v>210</v>
      </c>
      <c r="CO18" s="15">
        <v>2000</v>
      </c>
      <c r="CP18" s="18"/>
      <c r="CQ18" s="11">
        <f t="shared" si="2"/>
        <v>263650</v>
      </c>
      <c r="CS18" s="108"/>
      <c r="CT18" s="109" t="s">
        <v>281</v>
      </c>
      <c r="CU18" s="110"/>
      <c r="CV18" s="135">
        <v>51000</v>
      </c>
      <c r="CW18" s="11">
        <f t="shared" si="3"/>
        <v>321150</v>
      </c>
      <c r="CY18" s="12">
        <v>43996</v>
      </c>
      <c r="CZ18" s="109"/>
      <c r="DA18" s="110"/>
      <c r="DB18" s="135"/>
      <c r="DC18" s="11">
        <f t="shared" si="4"/>
        <v>306000</v>
      </c>
      <c r="DE18" s="12">
        <v>44026</v>
      </c>
      <c r="DF18" s="144" t="s">
        <v>325</v>
      </c>
      <c r="DG18" s="10">
        <v>3000</v>
      </c>
      <c r="DH18" s="83"/>
      <c r="DI18" s="11">
        <f t="shared" si="5"/>
        <v>378521</v>
      </c>
      <c r="DK18" s="12">
        <v>44061</v>
      </c>
      <c r="DL18" s="147" t="s">
        <v>338</v>
      </c>
      <c r="DM18" s="10">
        <v>4000</v>
      </c>
      <c r="DN18" s="148">
        <v>1000</v>
      </c>
      <c r="DO18" s="11">
        <f t="shared" si="6"/>
        <v>401625</v>
      </c>
      <c r="DQ18" s="54"/>
      <c r="DR18" s="53"/>
      <c r="DS18" s="54"/>
      <c r="DT18" s="53"/>
      <c r="DU18" s="151">
        <f t="shared" si="7"/>
        <v>435334</v>
      </c>
      <c r="DW18" s="54"/>
      <c r="DX18" s="53"/>
      <c r="DY18" s="54"/>
      <c r="DZ18" s="53"/>
      <c r="EA18" s="151">
        <f t="shared" si="8"/>
        <v>434334</v>
      </c>
    </row>
    <row r="19" spans="1:131" ht="18.75" customHeight="1" x14ac:dyDescent="0.25">
      <c r="A19" s="20">
        <v>43479</v>
      </c>
      <c r="B19" s="20" t="s">
        <v>11</v>
      </c>
      <c r="C19" s="21">
        <v>3000</v>
      </c>
      <c r="D19" s="21"/>
      <c r="E19" s="13">
        <f t="shared" si="9"/>
        <v>63130</v>
      </c>
      <c r="F19" s="28"/>
      <c r="G19" s="19"/>
      <c r="H19" s="74" t="s">
        <v>18</v>
      </c>
      <c r="I19" s="75">
        <v>1000</v>
      </c>
      <c r="J19" s="21"/>
      <c r="K19" s="13">
        <f t="shared" si="10"/>
        <v>84030</v>
      </c>
      <c r="M19" s="20">
        <v>43536</v>
      </c>
      <c r="N19" s="20" t="s">
        <v>11</v>
      </c>
      <c r="O19" s="21">
        <v>1500</v>
      </c>
      <c r="P19" s="35"/>
      <c r="Q19" s="11">
        <f t="shared" si="11"/>
        <v>102630</v>
      </c>
      <c r="R19" s="36"/>
      <c r="S19" s="20"/>
      <c r="T19" s="20"/>
      <c r="U19" s="21"/>
      <c r="V19" s="21"/>
      <c r="W19" s="13">
        <f t="shared" si="23"/>
        <v>83100</v>
      </c>
      <c r="Y19" s="20"/>
      <c r="Z19" s="20"/>
      <c r="AA19" s="21"/>
      <c r="AB19" s="21"/>
      <c r="AC19" s="13">
        <f t="shared" si="24"/>
        <v>89850</v>
      </c>
      <c r="AE19" s="22">
        <v>43639</v>
      </c>
      <c r="AF19" s="49" t="s">
        <v>133</v>
      </c>
      <c r="AG19" s="21"/>
      <c r="AH19" s="50">
        <v>2500</v>
      </c>
      <c r="AI19" s="13">
        <f t="shared" si="14"/>
        <v>118500</v>
      </c>
      <c r="AK19" s="20">
        <v>43664</v>
      </c>
      <c r="AL19" s="20" t="s">
        <v>11</v>
      </c>
      <c r="AM19" s="21">
        <v>2000</v>
      </c>
      <c r="AN19" s="21"/>
      <c r="AO19" s="11">
        <f t="shared" si="15"/>
        <v>128950</v>
      </c>
      <c r="AQ19" s="169">
        <v>43706</v>
      </c>
      <c r="AR19" s="49" t="s">
        <v>155</v>
      </c>
      <c r="AS19" s="21"/>
      <c r="AT19" s="50">
        <v>7200</v>
      </c>
      <c r="AU19" s="13">
        <f t="shared" si="16"/>
        <v>112800</v>
      </c>
      <c r="AW19" s="20"/>
      <c r="AX19" s="49" t="s">
        <v>164</v>
      </c>
      <c r="AY19" s="21"/>
      <c r="AZ19" s="99">
        <v>5200</v>
      </c>
      <c r="BA19" s="13">
        <f t="shared" si="17"/>
        <v>157890</v>
      </c>
      <c r="BC19" s="40"/>
      <c r="BD19" s="20"/>
      <c r="BE19" s="21"/>
      <c r="BF19" s="21"/>
      <c r="BG19" s="13">
        <f t="shared" si="25"/>
        <v>194990</v>
      </c>
      <c r="BI19" s="20">
        <v>43792</v>
      </c>
      <c r="BJ19" s="20" t="s">
        <v>11</v>
      </c>
      <c r="BK19" s="21">
        <v>2000</v>
      </c>
      <c r="BL19" s="21"/>
      <c r="BM19" s="13">
        <f t="shared" si="26"/>
        <v>230990</v>
      </c>
      <c r="BO19" s="22"/>
      <c r="BP19" s="20" t="s">
        <v>184</v>
      </c>
      <c r="BQ19" s="21"/>
      <c r="BR19" s="21">
        <v>80000</v>
      </c>
      <c r="BS19" s="13">
        <f t="shared" si="20"/>
        <v>106290</v>
      </c>
      <c r="BU19" s="22"/>
      <c r="BV19" s="20" t="s">
        <v>187</v>
      </c>
      <c r="BW19" s="21"/>
      <c r="BX19" s="21">
        <v>5000</v>
      </c>
      <c r="BY19" s="13">
        <f t="shared" si="22"/>
        <v>102435</v>
      </c>
      <c r="CA19" s="108">
        <v>43872</v>
      </c>
      <c r="CB19" s="109" t="s">
        <v>11</v>
      </c>
      <c r="CC19" s="110">
        <v>7000</v>
      </c>
      <c r="CD19" s="110"/>
      <c r="CE19" s="11">
        <f t="shared" si="0"/>
        <v>263100</v>
      </c>
      <c r="CG19" s="108"/>
      <c r="CH19" s="109"/>
      <c r="CI19" s="110"/>
      <c r="CJ19" s="110"/>
      <c r="CK19" s="11">
        <f t="shared" si="1"/>
        <v>270150</v>
      </c>
      <c r="CM19" s="16">
        <v>43935</v>
      </c>
      <c r="CN19" s="89" t="s">
        <v>211</v>
      </c>
      <c r="CO19" s="15">
        <v>4500</v>
      </c>
      <c r="CP19" s="18">
        <v>500</v>
      </c>
      <c r="CQ19" s="11">
        <f t="shared" si="2"/>
        <v>267650</v>
      </c>
      <c r="CS19" s="108"/>
      <c r="CT19" s="109" t="s">
        <v>155</v>
      </c>
      <c r="CU19" s="110"/>
      <c r="CV19" s="135">
        <v>45000</v>
      </c>
      <c r="CW19" s="11">
        <f t="shared" si="3"/>
        <v>276150</v>
      </c>
      <c r="CY19" s="12">
        <v>43997</v>
      </c>
      <c r="CZ19" s="141" t="s">
        <v>310</v>
      </c>
      <c r="DA19" s="110"/>
      <c r="DB19" s="135">
        <v>4950</v>
      </c>
      <c r="DC19" s="11">
        <f t="shared" si="4"/>
        <v>301050</v>
      </c>
      <c r="DE19" s="12">
        <v>44027</v>
      </c>
      <c r="DF19" s="89"/>
      <c r="DG19" s="10"/>
      <c r="DH19" s="83"/>
      <c r="DI19" s="11">
        <f t="shared" si="5"/>
        <v>378521</v>
      </c>
      <c r="DK19" s="12">
        <v>44062</v>
      </c>
      <c r="DL19" s="89" t="s">
        <v>339</v>
      </c>
      <c r="DM19" s="10"/>
      <c r="DN19" s="83">
        <v>5000</v>
      </c>
      <c r="DO19" s="11">
        <f t="shared" si="6"/>
        <v>396625</v>
      </c>
      <c r="DQ19" s="54"/>
      <c r="DR19" s="53"/>
      <c r="DS19" s="54"/>
      <c r="DT19" s="53"/>
      <c r="DU19" s="151">
        <f t="shared" si="7"/>
        <v>435334</v>
      </c>
      <c r="DW19" s="54"/>
      <c r="DX19" s="53"/>
      <c r="DY19" s="54"/>
      <c r="DZ19" s="53"/>
      <c r="EA19" s="151">
        <f t="shared" si="8"/>
        <v>434334</v>
      </c>
    </row>
    <row r="20" spans="1:131" ht="18.75" customHeight="1" x14ac:dyDescent="0.25">
      <c r="A20" s="20">
        <v>43485</v>
      </c>
      <c r="B20" s="20" t="s">
        <v>11</v>
      </c>
      <c r="C20" s="21">
        <v>5000</v>
      </c>
      <c r="D20" s="21"/>
      <c r="E20" s="13">
        <f t="shared" si="9"/>
        <v>68130</v>
      </c>
      <c r="F20" s="28"/>
      <c r="G20" s="20"/>
      <c r="H20" s="20" t="s">
        <v>11</v>
      </c>
      <c r="I20" s="21">
        <v>3000</v>
      </c>
      <c r="J20" s="21"/>
      <c r="K20" s="13">
        <f t="shared" si="10"/>
        <v>87030</v>
      </c>
      <c r="M20" s="20">
        <v>43537</v>
      </c>
      <c r="N20" s="49" t="s">
        <v>62</v>
      </c>
      <c r="O20" s="21"/>
      <c r="P20" s="35">
        <v>10000</v>
      </c>
      <c r="Q20" s="11">
        <f t="shared" si="11"/>
        <v>92630</v>
      </c>
      <c r="R20" s="36"/>
      <c r="S20" s="20"/>
      <c r="T20" s="20"/>
      <c r="U20" s="21"/>
      <c r="V20" s="21"/>
      <c r="W20" s="13">
        <f t="shared" si="23"/>
        <v>83100</v>
      </c>
      <c r="Y20" s="20"/>
      <c r="Z20" s="20"/>
      <c r="AA20" s="21"/>
      <c r="AB20" s="21"/>
      <c r="AC20" s="13">
        <f t="shared" si="24"/>
        <v>89850</v>
      </c>
      <c r="AE20" s="22"/>
      <c r="AF20" s="20" t="s">
        <v>11</v>
      </c>
      <c r="AG20" s="21">
        <v>8000</v>
      </c>
      <c r="AH20" s="21"/>
      <c r="AI20" s="13">
        <f t="shared" si="14"/>
        <v>126500</v>
      </c>
      <c r="AK20" s="20"/>
      <c r="AL20" s="20"/>
      <c r="AM20" s="21"/>
      <c r="AN20" s="21"/>
      <c r="AO20" s="11">
        <f t="shared" si="15"/>
        <v>128950</v>
      </c>
      <c r="AQ20" s="170"/>
      <c r="AR20" s="20" t="s">
        <v>11</v>
      </c>
      <c r="AS20" s="75">
        <v>5000</v>
      </c>
      <c r="AT20" s="21"/>
      <c r="AU20" s="13">
        <f t="shared" si="16"/>
        <v>117800</v>
      </c>
      <c r="AW20" s="20">
        <v>43721</v>
      </c>
      <c r="AX20" s="20" t="s">
        <v>11</v>
      </c>
      <c r="AY20" s="21">
        <v>5000</v>
      </c>
      <c r="AZ20" s="35"/>
      <c r="BA20" s="13">
        <f t="shared" si="17"/>
        <v>162890</v>
      </c>
      <c r="BC20" s="40"/>
      <c r="BD20" s="20"/>
      <c r="BE20" s="21"/>
      <c r="BF20" s="21"/>
      <c r="BG20" s="13">
        <f t="shared" si="25"/>
        <v>194990</v>
      </c>
      <c r="BI20" s="20"/>
      <c r="BJ20" s="20" t="s">
        <v>173</v>
      </c>
      <c r="BK20" s="21"/>
      <c r="BL20" s="21">
        <v>500</v>
      </c>
      <c r="BM20" s="13">
        <f t="shared" si="26"/>
        <v>230490</v>
      </c>
      <c r="BO20" s="22">
        <v>43828</v>
      </c>
      <c r="BP20" s="20" t="s">
        <v>9</v>
      </c>
      <c r="BQ20" s="21">
        <v>5000</v>
      </c>
      <c r="BR20" s="21"/>
      <c r="BS20" s="13">
        <f t="shared" si="20"/>
        <v>111290</v>
      </c>
      <c r="BU20" s="22"/>
      <c r="BV20" s="20" t="s">
        <v>188</v>
      </c>
      <c r="BW20" s="21"/>
      <c r="BX20" s="21">
        <v>200</v>
      </c>
      <c r="BY20" s="13">
        <f t="shared" si="22"/>
        <v>102235</v>
      </c>
      <c r="CA20" s="22">
        <v>43874</v>
      </c>
      <c r="CB20" s="20" t="s">
        <v>150</v>
      </c>
      <c r="CC20" s="21"/>
      <c r="CD20" s="21">
        <v>10000</v>
      </c>
      <c r="CE20" s="11">
        <f t="shared" si="0"/>
        <v>253100</v>
      </c>
      <c r="CG20" s="22">
        <v>43913</v>
      </c>
      <c r="CH20" s="20" t="s">
        <v>9</v>
      </c>
      <c r="CI20" s="21">
        <v>3000</v>
      </c>
      <c r="CJ20" s="21"/>
      <c r="CK20" s="11">
        <f t="shared" si="1"/>
        <v>273150</v>
      </c>
      <c r="CM20" s="16">
        <v>43935</v>
      </c>
      <c r="CN20" s="89" t="s">
        <v>9</v>
      </c>
      <c r="CO20" s="15">
        <v>6000</v>
      </c>
      <c r="CP20" s="18"/>
      <c r="CQ20" s="11">
        <f t="shared" si="2"/>
        <v>273650</v>
      </c>
      <c r="CS20" s="22"/>
      <c r="CT20" s="20" t="s">
        <v>135</v>
      </c>
      <c r="CU20" s="21"/>
      <c r="CV20" s="50">
        <v>3000</v>
      </c>
      <c r="CW20" s="11">
        <f t="shared" si="3"/>
        <v>273150</v>
      </c>
      <c r="CY20" s="12">
        <v>43998</v>
      </c>
      <c r="CZ20" s="20"/>
      <c r="DA20" s="21"/>
      <c r="DB20" s="50"/>
      <c r="DC20" s="11">
        <f t="shared" si="4"/>
        <v>301050</v>
      </c>
      <c r="DE20" s="12">
        <v>44028</v>
      </c>
      <c r="DF20" s="89"/>
      <c r="DG20" s="10"/>
      <c r="DH20" s="83"/>
      <c r="DI20" s="11">
        <f t="shared" si="5"/>
        <v>378521</v>
      </c>
      <c r="DK20" s="12">
        <v>44065</v>
      </c>
      <c r="DL20" s="82" t="s">
        <v>340</v>
      </c>
      <c r="DM20" s="10">
        <v>12000</v>
      </c>
      <c r="DN20" s="83"/>
      <c r="DO20" s="11">
        <f t="shared" si="6"/>
        <v>408625</v>
      </c>
      <c r="DQ20" s="54"/>
      <c r="DR20" s="53"/>
      <c r="DS20" s="54"/>
      <c r="DT20" s="53"/>
      <c r="DU20" s="151">
        <f t="shared" si="7"/>
        <v>435334</v>
      </c>
      <c r="DW20" s="54"/>
      <c r="DX20" s="53"/>
      <c r="DY20" s="54"/>
      <c r="DZ20" s="53"/>
      <c r="EA20" s="151">
        <f t="shared" si="8"/>
        <v>434334</v>
      </c>
    </row>
    <row r="21" spans="1:131" ht="16.5" customHeight="1" x14ac:dyDescent="0.25">
      <c r="A21" s="20">
        <v>43491</v>
      </c>
      <c r="B21" s="20" t="s">
        <v>11</v>
      </c>
      <c r="C21" s="21">
        <v>6000</v>
      </c>
      <c r="D21" s="21">
        <v>2000</v>
      </c>
      <c r="E21" s="13">
        <f t="shared" si="9"/>
        <v>72130</v>
      </c>
      <c r="F21" s="28"/>
      <c r="G21" s="20">
        <v>43516</v>
      </c>
      <c r="H21" s="20" t="s">
        <v>36</v>
      </c>
      <c r="I21" s="21"/>
      <c r="J21" s="21">
        <v>2200</v>
      </c>
      <c r="K21" s="13">
        <f t="shared" si="10"/>
        <v>84830</v>
      </c>
      <c r="M21" s="20">
        <v>43537</v>
      </c>
      <c r="N21" s="20" t="s">
        <v>11</v>
      </c>
      <c r="O21" s="21">
        <v>5000</v>
      </c>
      <c r="P21" s="35"/>
      <c r="Q21" s="11">
        <f t="shared" si="11"/>
        <v>97630</v>
      </c>
      <c r="R21" s="36"/>
      <c r="S21" s="20"/>
      <c r="T21" s="26"/>
      <c r="U21" s="21"/>
      <c r="V21" s="21"/>
      <c r="W21" s="13">
        <f t="shared" si="23"/>
        <v>83100</v>
      </c>
      <c r="Y21" s="20"/>
      <c r="Z21" s="26"/>
      <c r="AA21" s="21"/>
      <c r="AB21" s="21"/>
      <c r="AC21" s="13">
        <f t="shared" si="24"/>
        <v>89850</v>
      </c>
      <c r="AE21" s="22">
        <v>43641</v>
      </c>
      <c r="AF21" s="49" t="s">
        <v>135</v>
      </c>
      <c r="AG21" s="21"/>
      <c r="AH21" s="50">
        <v>600</v>
      </c>
      <c r="AI21" s="13">
        <f t="shared" si="14"/>
        <v>125900</v>
      </c>
      <c r="AK21" s="156">
        <v>43676</v>
      </c>
      <c r="AL21" s="20" t="s">
        <v>11</v>
      </c>
      <c r="AM21" s="21">
        <v>1500</v>
      </c>
      <c r="AN21" s="21"/>
      <c r="AO21" s="11">
        <f t="shared" si="15"/>
        <v>130450</v>
      </c>
      <c r="AQ21" s="20">
        <v>43707</v>
      </c>
      <c r="AR21" s="20" t="s">
        <v>11</v>
      </c>
      <c r="AS21" s="21">
        <v>5000</v>
      </c>
      <c r="AT21" s="21"/>
      <c r="AU21" s="13">
        <f t="shared" si="16"/>
        <v>122800</v>
      </c>
      <c r="AW21" s="20">
        <v>43723</v>
      </c>
      <c r="AX21" s="20" t="s">
        <v>11</v>
      </c>
      <c r="AY21" s="21">
        <v>9000</v>
      </c>
      <c r="AZ21" s="35"/>
      <c r="BA21" s="13">
        <f t="shared" si="17"/>
        <v>171890</v>
      </c>
      <c r="BC21" s="40"/>
      <c r="BD21" s="26"/>
      <c r="BE21" s="21"/>
      <c r="BF21" s="21"/>
      <c r="BG21" s="13">
        <f t="shared" si="25"/>
        <v>194990</v>
      </c>
      <c r="BI21" s="20">
        <v>43795</v>
      </c>
      <c r="BJ21" s="26" t="s">
        <v>77</v>
      </c>
      <c r="BK21" s="21">
        <v>11000</v>
      </c>
      <c r="BL21" s="21"/>
      <c r="BM21" s="13">
        <f t="shared" si="26"/>
        <v>241490</v>
      </c>
      <c r="BO21" s="22"/>
      <c r="BP21" s="20"/>
      <c r="BQ21" s="21"/>
      <c r="BR21" s="21"/>
      <c r="BS21" s="13">
        <f t="shared" si="20"/>
        <v>111290</v>
      </c>
      <c r="BU21" s="22">
        <v>43858</v>
      </c>
      <c r="BV21" s="20" t="s">
        <v>189</v>
      </c>
      <c r="BW21" s="21">
        <v>100000</v>
      </c>
      <c r="BX21" s="21"/>
      <c r="BY21" s="13">
        <f t="shared" si="22"/>
        <v>202235</v>
      </c>
      <c r="CA21" s="22">
        <v>43876</v>
      </c>
      <c r="CB21" s="20" t="s">
        <v>84</v>
      </c>
      <c r="CC21" s="21"/>
      <c r="CD21" s="21">
        <v>5000</v>
      </c>
      <c r="CE21" s="11">
        <f t="shared" si="0"/>
        <v>248100</v>
      </c>
      <c r="CG21" s="22">
        <v>43918</v>
      </c>
      <c r="CH21" s="20" t="s">
        <v>11</v>
      </c>
      <c r="CI21" s="21">
        <v>4500</v>
      </c>
      <c r="CJ21" s="21"/>
      <c r="CK21" s="11">
        <f t="shared" si="1"/>
        <v>277650</v>
      </c>
      <c r="CM21" s="16">
        <v>43936</v>
      </c>
      <c r="CN21" s="89" t="s">
        <v>9</v>
      </c>
      <c r="CO21" s="15">
        <v>1700</v>
      </c>
      <c r="CP21" s="18"/>
      <c r="CQ21" s="11">
        <f t="shared" si="2"/>
        <v>275350</v>
      </c>
      <c r="CS21" s="22"/>
      <c r="CT21" s="20" t="s">
        <v>282</v>
      </c>
      <c r="CU21" s="21">
        <v>2500</v>
      </c>
      <c r="CV21" s="21"/>
      <c r="CW21" s="11">
        <f t="shared" si="3"/>
        <v>275650</v>
      </c>
      <c r="CY21" s="12">
        <v>43999</v>
      </c>
      <c r="CZ21" s="20"/>
      <c r="DA21" s="21"/>
      <c r="DB21" s="21"/>
      <c r="DC21" s="11">
        <f t="shared" si="4"/>
        <v>301050</v>
      </c>
      <c r="DE21" s="12">
        <v>44029</v>
      </c>
      <c r="DF21" s="82" t="s">
        <v>327</v>
      </c>
      <c r="DG21" s="10">
        <v>5000</v>
      </c>
      <c r="DH21" s="83"/>
      <c r="DI21" s="11">
        <f t="shared" si="5"/>
        <v>383521</v>
      </c>
      <c r="DK21" s="12">
        <v>44066</v>
      </c>
      <c r="DL21" s="82" t="s">
        <v>341</v>
      </c>
      <c r="DM21" s="10">
        <v>35000</v>
      </c>
      <c r="DN21" s="83">
        <v>35000</v>
      </c>
      <c r="DO21" s="11">
        <f t="shared" si="6"/>
        <v>408625</v>
      </c>
      <c r="DQ21" s="54"/>
      <c r="DR21" s="53"/>
      <c r="DS21" s="54"/>
      <c r="DT21" s="53"/>
      <c r="DU21" s="151">
        <f t="shared" si="7"/>
        <v>435334</v>
      </c>
      <c r="DW21" s="54"/>
      <c r="DX21" s="53"/>
      <c r="DY21" s="54"/>
      <c r="DZ21" s="53"/>
      <c r="EA21" s="151">
        <f t="shared" si="8"/>
        <v>434334</v>
      </c>
    </row>
    <row r="22" spans="1:131" ht="18.75" customHeight="1" x14ac:dyDescent="0.25">
      <c r="A22" s="20">
        <v>43491</v>
      </c>
      <c r="B22" s="20" t="s">
        <v>11</v>
      </c>
      <c r="C22" s="21">
        <v>1500</v>
      </c>
      <c r="D22" s="21">
        <v>2000</v>
      </c>
      <c r="E22" s="13">
        <f t="shared" si="9"/>
        <v>71630</v>
      </c>
      <c r="F22" s="28"/>
      <c r="G22" s="20">
        <v>43523</v>
      </c>
      <c r="H22" s="20" t="s">
        <v>11</v>
      </c>
      <c r="I22" s="21">
        <v>2000</v>
      </c>
      <c r="J22" s="21"/>
      <c r="K22" s="13">
        <f t="shared" si="10"/>
        <v>86830</v>
      </c>
      <c r="M22" s="20">
        <v>43538</v>
      </c>
      <c r="N22" s="20" t="s">
        <v>11</v>
      </c>
      <c r="O22" s="21">
        <v>1500</v>
      </c>
      <c r="P22" s="21"/>
      <c r="Q22" s="11">
        <f t="shared" si="11"/>
        <v>99130</v>
      </c>
      <c r="R22" s="36"/>
      <c r="S22" s="20"/>
      <c r="T22" s="20"/>
      <c r="U22" s="21"/>
      <c r="V22" s="21"/>
      <c r="W22" s="13">
        <f t="shared" si="23"/>
        <v>83100</v>
      </c>
      <c r="Y22" s="20"/>
      <c r="Z22" s="20"/>
      <c r="AA22" s="21"/>
      <c r="AB22" s="21"/>
      <c r="AC22" s="13">
        <f t="shared" si="24"/>
        <v>89850</v>
      </c>
      <c r="AE22" s="22"/>
      <c r="AF22" s="20" t="s">
        <v>11</v>
      </c>
      <c r="AG22" s="21">
        <v>2000</v>
      </c>
      <c r="AH22" s="21"/>
      <c r="AI22" s="13">
        <f t="shared" si="14"/>
        <v>127900</v>
      </c>
      <c r="AK22" s="157"/>
      <c r="AL22" s="49" t="s">
        <v>151</v>
      </c>
      <c r="AM22" s="21"/>
      <c r="AN22" s="50">
        <v>5800</v>
      </c>
      <c r="AO22" s="11">
        <f t="shared" si="15"/>
        <v>124650</v>
      </c>
      <c r="AQ22" s="20">
        <v>43708</v>
      </c>
      <c r="AR22" s="20" t="s">
        <v>11</v>
      </c>
      <c r="AS22" s="21">
        <v>10000</v>
      </c>
      <c r="AT22" s="21"/>
      <c r="AU22" s="13">
        <f t="shared" si="16"/>
        <v>132800</v>
      </c>
      <c r="AW22" s="20">
        <v>43725</v>
      </c>
      <c r="AX22" s="20" t="s">
        <v>11</v>
      </c>
      <c r="AY22" s="21">
        <v>6000</v>
      </c>
      <c r="AZ22" s="21"/>
      <c r="BA22" s="13">
        <f t="shared" si="17"/>
        <v>177890</v>
      </c>
      <c r="BC22" s="40"/>
      <c r="BD22" s="26"/>
      <c r="BE22" s="21"/>
      <c r="BF22" s="21"/>
      <c r="BG22" s="13">
        <f t="shared" si="25"/>
        <v>194990</v>
      </c>
      <c r="BI22" s="20"/>
      <c r="BJ22" s="20" t="s">
        <v>174</v>
      </c>
      <c r="BK22" s="21"/>
      <c r="BL22" s="21">
        <v>2900</v>
      </c>
      <c r="BM22" s="13">
        <f t="shared" si="26"/>
        <v>238590</v>
      </c>
      <c r="BO22" s="22"/>
      <c r="BP22" s="20"/>
      <c r="BQ22" s="21"/>
      <c r="BR22" s="21"/>
      <c r="BS22" s="13">
        <f t="shared" si="20"/>
        <v>111290</v>
      </c>
      <c r="BU22" s="22"/>
      <c r="BV22" s="20" t="s">
        <v>11</v>
      </c>
      <c r="BW22" s="21">
        <v>9000</v>
      </c>
      <c r="BX22" s="21"/>
      <c r="BY22" s="13">
        <f t="shared" si="22"/>
        <v>211235</v>
      </c>
      <c r="CA22" s="22"/>
      <c r="CB22" s="20" t="s">
        <v>11</v>
      </c>
      <c r="CC22" s="21">
        <v>3500</v>
      </c>
      <c r="CD22" s="21"/>
      <c r="CE22" s="11">
        <f t="shared" si="0"/>
        <v>251600</v>
      </c>
      <c r="CG22" s="22">
        <v>43920</v>
      </c>
      <c r="CH22" s="20" t="s">
        <v>11</v>
      </c>
      <c r="CI22" s="21">
        <v>6000</v>
      </c>
      <c r="CJ22" s="21"/>
      <c r="CK22" s="11">
        <f t="shared" si="1"/>
        <v>283650</v>
      </c>
      <c r="CM22" s="16">
        <v>43938</v>
      </c>
      <c r="CN22" s="89" t="s">
        <v>9</v>
      </c>
      <c r="CO22" s="15">
        <v>4000</v>
      </c>
      <c r="CP22" s="18"/>
      <c r="CQ22" s="11">
        <f t="shared" si="2"/>
        <v>279350</v>
      </c>
      <c r="CS22" s="22">
        <v>43967</v>
      </c>
      <c r="CT22" s="20" t="s">
        <v>284</v>
      </c>
      <c r="CU22" s="21">
        <v>3000</v>
      </c>
      <c r="CV22" s="21"/>
      <c r="CW22" s="11">
        <f t="shared" si="3"/>
        <v>278650</v>
      </c>
      <c r="CY22" s="12">
        <v>44000</v>
      </c>
      <c r="CZ22" s="20" t="s">
        <v>11</v>
      </c>
      <c r="DA22" s="21">
        <v>10000</v>
      </c>
      <c r="DB22" s="21"/>
      <c r="DC22" s="11">
        <f t="shared" si="4"/>
        <v>311050</v>
      </c>
      <c r="DE22" s="12">
        <v>44030</v>
      </c>
      <c r="DF22" s="89"/>
      <c r="DG22" s="10"/>
      <c r="DH22" s="83"/>
      <c r="DI22" s="11">
        <f t="shared" si="5"/>
        <v>383521</v>
      </c>
      <c r="DK22" s="12">
        <v>44068</v>
      </c>
      <c r="DL22" s="82" t="s">
        <v>344</v>
      </c>
      <c r="DM22" s="10">
        <v>8000</v>
      </c>
      <c r="DN22" s="83"/>
      <c r="DO22" s="11">
        <f t="shared" si="6"/>
        <v>416625</v>
      </c>
      <c r="DQ22" s="54"/>
      <c r="DR22" s="53"/>
      <c r="DS22" s="54"/>
      <c r="DT22" s="53"/>
      <c r="DU22" s="151">
        <f t="shared" si="7"/>
        <v>435334</v>
      </c>
      <c r="DW22" s="54"/>
      <c r="DX22" s="53"/>
      <c r="DY22" s="54"/>
      <c r="DZ22" s="53"/>
      <c r="EA22" s="151">
        <f t="shared" si="8"/>
        <v>434334</v>
      </c>
    </row>
    <row r="23" spans="1:131" ht="18.75" customHeight="1" x14ac:dyDescent="0.25">
      <c r="A23" s="20">
        <v>43493</v>
      </c>
      <c r="B23" s="20" t="s">
        <v>11</v>
      </c>
      <c r="C23" s="21">
        <v>5000</v>
      </c>
      <c r="D23" s="21"/>
      <c r="E23" s="13">
        <f t="shared" si="9"/>
        <v>76630</v>
      </c>
      <c r="F23" s="28"/>
      <c r="G23" s="20">
        <v>43524</v>
      </c>
      <c r="H23" s="20" t="s">
        <v>9</v>
      </c>
      <c r="I23" s="21">
        <v>3000</v>
      </c>
      <c r="J23" s="21"/>
      <c r="K23" s="13">
        <f t="shared" si="10"/>
        <v>89830</v>
      </c>
      <c r="M23" s="20">
        <v>43538</v>
      </c>
      <c r="N23" s="49" t="s">
        <v>71</v>
      </c>
      <c r="O23" s="21"/>
      <c r="P23" s="21">
        <v>13630</v>
      </c>
      <c r="Q23" s="11">
        <f t="shared" si="11"/>
        <v>85500</v>
      </c>
      <c r="R23" s="36"/>
      <c r="S23" s="20"/>
      <c r="T23" s="20"/>
      <c r="U23" s="21"/>
      <c r="V23" s="21"/>
      <c r="W23" s="13">
        <f t="shared" si="23"/>
        <v>83100</v>
      </c>
      <c r="Y23" s="20"/>
      <c r="Z23" s="20"/>
      <c r="AA23" s="21"/>
      <c r="AB23" s="21"/>
      <c r="AC23" s="13">
        <f t="shared" si="24"/>
        <v>89850</v>
      </c>
      <c r="AE23" s="22">
        <v>43643</v>
      </c>
      <c r="AF23" s="20" t="s">
        <v>137</v>
      </c>
      <c r="AG23" s="21"/>
      <c r="AH23" s="21">
        <v>2250</v>
      </c>
      <c r="AI23" s="13">
        <f t="shared" si="14"/>
        <v>125650</v>
      </c>
      <c r="AK23" s="158"/>
      <c r="AL23" s="49" t="s">
        <v>150</v>
      </c>
      <c r="AM23" s="21"/>
      <c r="AN23" s="50">
        <v>10000</v>
      </c>
      <c r="AO23" s="11">
        <f t="shared" si="15"/>
        <v>114650</v>
      </c>
      <c r="AQ23" s="20">
        <v>43708</v>
      </c>
      <c r="AR23" s="49" t="s">
        <v>102</v>
      </c>
      <c r="AS23" s="21"/>
      <c r="AT23" s="50">
        <v>500</v>
      </c>
      <c r="AU23" s="13">
        <f t="shared" si="16"/>
        <v>132300</v>
      </c>
      <c r="AW23" s="20"/>
      <c r="AX23" s="49" t="s">
        <v>167</v>
      </c>
      <c r="AY23" s="21"/>
      <c r="AZ23" s="50">
        <v>3500</v>
      </c>
      <c r="BA23" s="13">
        <f t="shared" si="17"/>
        <v>174390</v>
      </c>
      <c r="BC23" s="40"/>
      <c r="BD23" s="26"/>
      <c r="BE23" s="21"/>
      <c r="BF23" s="21"/>
      <c r="BG23" s="13">
        <f t="shared" si="25"/>
        <v>194990</v>
      </c>
      <c r="BI23" s="20"/>
      <c r="BJ23" s="20" t="s">
        <v>173</v>
      </c>
      <c r="BK23" s="21"/>
      <c r="BL23" s="21">
        <v>500</v>
      </c>
      <c r="BM23" s="13">
        <f t="shared" si="26"/>
        <v>238090</v>
      </c>
      <c r="BO23" s="22"/>
      <c r="BP23" s="20"/>
      <c r="BQ23" s="21"/>
      <c r="BR23" s="21"/>
      <c r="BS23" s="13">
        <f t="shared" si="20"/>
        <v>111290</v>
      </c>
      <c r="BU23" s="22"/>
      <c r="BV23" s="49" t="s">
        <v>190</v>
      </c>
      <c r="BW23" s="21"/>
      <c r="BX23" s="50">
        <v>3000</v>
      </c>
      <c r="BY23" s="13">
        <f t="shared" si="22"/>
        <v>208235</v>
      </c>
      <c r="CA23" s="22">
        <v>43876</v>
      </c>
      <c r="CB23" s="49" t="s">
        <v>12</v>
      </c>
      <c r="CC23" s="21"/>
      <c r="CD23" s="50">
        <v>22350</v>
      </c>
      <c r="CE23" s="11">
        <f t="shared" si="0"/>
        <v>229250</v>
      </c>
      <c r="CG23" s="22">
        <v>43921</v>
      </c>
      <c r="CH23" s="74" t="s">
        <v>11</v>
      </c>
      <c r="CI23" s="21">
        <v>3000</v>
      </c>
      <c r="CJ23" s="50"/>
      <c r="CK23" s="11">
        <f t="shared" si="1"/>
        <v>286650</v>
      </c>
      <c r="CM23" s="16">
        <v>43939</v>
      </c>
      <c r="CN23" s="89" t="s">
        <v>9</v>
      </c>
      <c r="CO23" s="15">
        <v>16000</v>
      </c>
      <c r="CP23" s="18"/>
      <c r="CQ23" s="11">
        <f t="shared" si="2"/>
        <v>295350</v>
      </c>
      <c r="CS23" s="22">
        <v>43967</v>
      </c>
      <c r="CT23" s="138" t="s">
        <v>11</v>
      </c>
      <c r="CU23" s="21">
        <v>4000</v>
      </c>
      <c r="CV23" s="50"/>
      <c r="CW23" s="11">
        <f t="shared" si="3"/>
        <v>282650</v>
      </c>
      <c r="CY23" s="12">
        <v>44001</v>
      </c>
      <c r="CZ23" s="138" t="s">
        <v>11</v>
      </c>
      <c r="DA23" s="21">
        <v>3000</v>
      </c>
      <c r="DB23" s="50"/>
      <c r="DC23" s="11">
        <f t="shared" si="4"/>
        <v>314050</v>
      </c>
      <c r="DE23" s="12">
        <v>44031</v>
      </c>
      <c r="DF23" s="89" t="s">
        <v>9</v>
      </c>
      <c r="DG23" s="10">
        <v>10000</v>
      </c>
      <c r="DH23" s="83"/>
      <c r="DI23" s="11">
        <f t="shared" si="5"/>
        <v>393521</v>
      </c>
      <c r="DK23" s="12">
        <v>44069</v>
      </c>
      <c r="DL23" s="149" t="s">
        <v>342</v>
      </c>
      <c r="DM23" s="10">
        <v>20000</v>
      </c>
      <c r="DN23" s="83">
        <v>10900</v>
      </c>
      <c r="DO23" s="11">
        <f t="shared" si="6"/>
        <v>425725</v>
      </c>
      <c r="DQ23" s="54"/>
      <c r="DR23" s="53"/>
      <c r="DS23" s="54"/>
      <c r="DT23" s="53"/>
      <c r="DU23" s="151">
        <f t="shared" si="7"/>
        <v>435334</v>
      </c>
      <c r="DW23" s="54"/>
      <c r="DX23" s="53"/>
      <c r="DY23" s="54"/>
      <c r="DZ23" s="53"/>
      <c r="EA23" s="151">
        <f t="shared" si="8"/>
        <v>434334</v>
      </c>
    </row>
    <row r="24" spans="1:131" ht="18.75" customHeight="1" x14ac:dyDescent="0.25">
      <c r="A24" s="20">
        <v>43496</v>
      </c>
      <c r="B24" s="20" t="s">
        <v>13</v>
      </c>
      <c r="C24" s="21"/>
      <c r="D24" s="21">
        <v>6000</v>
      </c>
      <c r="E24" s="13">
        <f t="shared" si="9"/>
        <v>70630</v>
      </c>
      <c r="F24" s="28"/>
      <c r="G24" s="20"/>
      <c r="H24" s="20"/>
      <c r="I24" s="21"/>
      <c r="J24" s="50"/>
      <c r="K24" s="13">
        <f t="shared" si="10"/>
        <v>89830</v>
      </c>
      <c r="M24" s="20"/>
      <c r="N24" s="20" t="s">
        <v>74</v>
      </c>
      <c r="O24" s="21"/>
      <c r="P24" s="21">
        <v>200</v>
      </c>
      <c r="Q24" s="11">
        <f t="shared" si="11"/>
        <v>85300</v>
      </c>
      <c r="R24" s="36"/>
      <c r="S24" s="23"/>
      <c r="T24" s="23"/>
      <c r="U24" s="24"/>
      <c r="V24" s="24"/>
      <c r="W24" s="25">
        <f t="shared" si="23"/>
        <v>83100</v>
      </c>
      <c r="Y24" s="23"/>
      <c r="Z24" s="23"/>
      <c r="AA24" s="24"/>
      <c r="AB24" s="24"/>
      <c r="AC24" s="25">
        <f t="shared" si="24"/>
        <v>89850</v>
      </c>
      <c r="AE24" s="22"/>
      <c r="AF24" s="20"/>
      <c r="AG24" s="21"/>
      <c r="AH24" s="21"/>
      <c r="AI24" s="13">
        <f t="shared" si="14"/>
        <v>125650</v>
      </c>
      <c r="AK24" s="20"/>
      <c r="AL24" s="20"/>
      <c r="AM24" s="21"/>
      <c r="AN24" s="21"/>
      <c r="AO24" s="11">
        <f t="shared" si="15"/>
        <v>114650</v>
      </c>
      <c r="AQ24" s="20"/>
      <c r="AR24" s="20"/>
      <c r="AS24" s="21"/>
      <c r="AT24" s="21"/>
      <c r="AU24" s="13">
        <f t="shared" si="16"/>
        <v>132300</v>
      </c>
      <c r="AW24" s="20">
        <v>43727</v>
      </c>
      <c r="AX24" s="20"/>
      <c r="AY24" s="21">
        <v>3000</v>
      </c>
      <c r="AZ24" s="21"/>
      <c r="BA24" s="13">
        <f t="shared" si="17"/>
        <v>177390</v>
      </c>
      <c r="BC24" s="40"/>
      <c r="BD24" s="26"/>
      <c r="BE24" s="21"/>
      <c r="BF24" s="21"/>
      <c r="BG24" s="13">
        <f t="shared" si="25"/>
        <v>194990</v>
      </c>
      <c r="BI24" s="20"/>
      <c r="BJ24" s="20"/>
      <c r="BK24" s="21"/>
      <c r="BL24" s="21"/>
      <c r="BM24" s="13">
        <f t="shared" si="26"/>
        <v>238090</v>
      </c>
      <c r="BO24" s="22"/>
      <c r="BP24" s="20"/>
      <c r="BQ24" s="21"/>
      <c r="BR24" s="21"/>
      <c r="BS24" s="13">
        <f t="shared" si="20"/>
        <v>111290</v>
      </c>
      <c r="BU24" s="22"/>
      <c r="BV24" s="20" t="s">
        <v>191</v>
      </c>
      <c r="BW24" s="21">
        <v>2765</v>
      </c>
      <c r="BX24" s="21"/>
      <c r="BY24" s="13">
        <f t="shared" si="22"/>
        <v>211000</v>
      </c>
      <c r="CA24" s="22" t="s">
        <v>198</v>
      </c>
      <c r="CB24" s="20" t="s">
        <v>11</v>
      </c>
      <c r="CC24" s="21">
        <v>8000</v>
      </c>
      <c r="CD24" s="21"/>
      <c r="CE24" s="11">
        <f t="shared" si="0"/>
        <v>237250</v>
      </c>
      <c r="CG24" s="22"/>
      <c r="CH24" s="20"/>
      <c r="CI24" s="21"/>
      <c r="CJ24" s="21"/>
      <c r="CK24" s="11">
        <f t="shared" si="1"/>
        <v>286650</v>
      </c>
      <c r="CM24" s="16">
        <v>43940</v>
      </c>
      <c r="CN24" s="89" t="s">
        <v>9</v>
      </c>
      <c r="CO24" s="15">
        <v>8000</v>
      </c>
      <c r="CP24" s="21"/>
      <c r="CQ24" s="11">
        <f t="shared" si="2"/>
        <v>303350</v>
      </c>
      <c r="CS24" s="22">
        <v>43969</v>
      </c>
      <c r="CT24" s="20" t="s">
        <v>11</v>
      </c>
      <c r="CU24" s="21">
        <v>9000</v>
      </c>
      <c r="CV24" s="21"/>
      <c r="CW24" s="11">
        <f t="shared" si="3"/>
        <v>291650</v>
      </c>
      <c r="CY24" s="12">
        <v>44002</v>
      </c>
      <c r="CZ24" s="20" t="s">
        <v>138</v>
      </c>
      <c r="DA24" s="21"/>
      <c r="DB24" s="21">
        <v>2000</v>
      </c>
      <c r="DC24" s="11">
        <f t="shared" si="4"/>
        <v>312050</v>
      </c>
      <c r="DE24" s="12">
        <v>44032</v>
      </c>
      <c r="DF24" s="89" t="s">
        <v>266</v>
      </c>
      <c r="DG24" s="10"/>
      <c r="DH24" s="83">
        <v>28500</v>
      </c>
      <c r="DI24" s="11">
        <f t="shared" si="5"/>
        <v>365021</v>
      </c>
      <c r="DK24" s="156">
        <v>44070</v>
      </c>
      <c r="DL24" s="89" t="s">
        <v>266</v>
      </c>
      <c r="DM24" s="90"/>
      <c r="DN24" s="83">
        <v>26000</v>
      </c>
      <c r="DO24" s="11">
        <f t="shared" si="6"/>
        <v>399725</v>
      </c>
      <c r="DQ24" s="54"/>
      <c r="DR24" s="53"/>
      <c r="DS24" s="54"/>
      <c r="DT24" s="53"/>
      <c r="DU24" s="151">
        <f t="shared" si="7"/>
        <v>435334</v>
      </c>
      <c r="DW24" s="54"/>
      <c r="DX24" s="53"/>
      <c r="DY24" s="54"/>
      <c r="DZ24" s="53"/>
      <c r="EA24" s="151">
        <f t="shared" si="8"/>
        <v>434334</v>
      </c>
    </row>
    <row r="25" spans="1:131" ht="18.75" customHeight="1" x14ac:dyDescent="0.25">
      <c r="A25" s="20">
        <v>43496</v>
      </c>
      <c r="B25" s="20"/>
      <c r="C25" s="48">
        <v>4900</v>
      </c>
      <c r="D25" s="21"/>
      <c r="E25" s="13">
        <f t="shared" si="9"/>
        <v>75530</v>
      </c>
      <c r="F25" s="28"/>
      <c r="G25" s="20"/>
      <c r="H25" s="20"/>
      <c r="I25" s="21"/>
      <c r="J25" s="21"/>
      <c r="K25" s="13">
        <f t="shared" si="10"/>
        <v>89830</v>
      </c>
      <c r="M25" s="23">
        <v>43538</v>
      </c>
      <c r="N25" s="23" t="s">
        <v>11</v>
      </c>
      <c r="O25" s="24">
        <v>6000</v>
      </c>
      <c r="P25" s="24"/>
      <c r="Q25" s="11">
        <f t="shared" si="11"/>
        <v>91300</v>
      </c>
      <c r="R25" s="36"/>
      <c r="S25" s="64"/>
      <c r="T25" s="64"/>
      <c r="U25" s="58"/>
      <c r="V25" s="58"/>
      <c r="W25" s="25">
        <f t="shared" si="23"/>
        <v>83100</v>
      </c>
      <c r="Y25" s="64"/>
      <c r="Z25" s="64"/>
      <c r="AA25" s="58"/>
      <c r="AB25" s="58"/>
      <c r="AC25" s="25">
        <f t="shared" si="24"/>
        <v>89850</v>
      </c>
      <c r="AE25" s="22"/>
      <c r="AF25" s="20"/>
      <c r="AG25" s="21"/>
      <c r="AH25" s="21"/>
      <c r="AI25" s="13">
        <f t="shared" si="14"/>
        <v>125650</v>
      </c>
      <c r="AK25" s="20"/>
      <c r="AL25" s="20"/>
      <c r="AM25" s="21"/>
      <c r="AN25" s="21"/>
      <c r="AO25" s="11">
        <f t="shared" si="15"/>
        <v>114650</v>
      </c>
      <c r="AQ25" s="20"/>
      <c r="AR25" s="20"/>
      <c r="AS25" s="21"/>
      <c r="AT25" s="21"/>
      <c r="AU25" s="13">
        <f t="shared" si="16"/>
        <v>132300</v>
      </c>
      <c r="AW25" s="20">
        <v>43730</v>
      </c>
      <c r="AX25" s="20" t="s">
        <v>11</v>
      </c>
      <c r="AY25" s="21">
        <v>3000</v>
      </c>
      <c r="AZ25" s="21"/>
      <c r="BA25" s="13">
        <f t="shared" si="17"/>
        <v>180390</v>
      </c>
      <c r="BC25" s="40"/>
      <c r="BD25" s="26"/>
      <c r="BE25" s="21"/>
      <c r="BF25" s="21"/>
      <c r="BG25" s="13">
        <f t="shared" si="25"/>
        <v>194990</v>
      </c>
      <c r="BI25" s="20"/>
      <c r="BJ25" s="20"/>
      <c r="BK25" s="21"/>
      <c r="BL25" s="21"/>
      <c r="BM25" s="13">
        <f t="shared" si="26"/>
        <v>238090</v>
      </c>
      <c r="BO25" s="22"/>
      <c r="BP25" s="20"/>
      <c r="BQ25" s="21"/>
      <c r="BR25" s="21"/>
      <c r="BS25" s="13">
        <f t="shared" si="20"/>
        <v>111290</v>
      </c>
      <c r="BU25" s="22" t="s">
        <v>192</v>
      </c>
      <c r="BV25" s="20" t="s">
        <v>193</v>
      </c>
      <c r="BW25" s="21"/>
      <c r="BX25" s="21">
        <v>3500</v>
      </c>
      <c r="BY25" s="13">
        <f t="shared" si="22"/>
        <v>207500</v>
      </c>
      <c r="CA25" s="22"/>
      <c r="CB25" s="20"/>
      <c r="CC25" s="21">
        <v>3000</v>
      </c>
      <c r="CD25" s="21"/>
      <c r="CE25" s="11">
        <f t="shared" si="0"/>
        <v>240250</v>
      </c>
      <c r="CG25" s="22"/>
      <c r="CH25" s="20"/>
      <c r="CI25" s="21"/>
      <c r="CJ25" s="21"/>
      <c r="CK25" s="11">
        <f t="shared" si="1"/>
        <v>286650</v>
      </c>
      <c r="CM25" s="22">
        <v>43942</v>
      </c>
      <c r="CN25" s="20" t="s">
        <v>9</v>
      </c>
      <c r="CO25" s="15">
        <v>10000</v>
      </c>
      <c r="CP25" s="21"/>
      <c r="CQ25" s="11">
        <f t="shared" si="2"/>
        <v>313350</v>
      </c>
      <c r="CS25" s="22">
        <v>43969</v>
      </c>
      <c r="CT25" s="20" t="s">
        <v>281</v>
      </c>
      <c r="CU25" s="21"/>
      <c r="CV25" s="21">
        <v>26000</v>
      </c>
      <c r="CW25" s="11">
        <f t="shared" si="3"/>
        <v>265650</v>
      </c>
      <c r="CY25" s="12">
        <v>44003</v>
      </c>
      <c r="CZ25" s="20" t="s">
        <v>11</v>
      </c>
      <c r="DA25" s="21">
        <v>3000</v>
      </c>
      <c r="DB25" s="21"/>
      <c r="DC25" s="11">
        <f t="shared" si="4"/>
        <v>315050</v>
      </c>
      <c r="DE25" s="12">
        <v>44033</v>
      </c>
      <c r="DF25" s="89"/>
      <c r="DG25" s="10"/>
      <c r="DH25" s="83"/>
      <c r="DI25" s="11">
        <f t="shared" si="5"/>
        <v>365021</v>
      </c>
      <c r="DK25" s="157"/>
      <c r="DL25" s="89" t="s">
        <v>86</v>
      </c>
      <c r="DM25" s="10"/>
      <c r="DN25" s="83">
        <v>10000</v>
      </c>
      <c r="DO25" s="11">
        <f t="shared" si="6"/>
        <v>389725</v>
      </c>
      <c r="DQ25" s="54"/>
      <c r="DR25" s="53"/>
      <c r="DS25" s="54"/>
      <c r="DT25" s="53"/>
      <c r="DU25" s="151">
        <f t="shared" si="7"/>
        <v>435334</v>
      </c>
      <c r="DW25" s="54"/>
      <c r="DX25" s="53"/>
      <c r="DY25" s="54"/>
      <c r="DZ25" s="53"/>
      <c r="EA25" s="151">
        <f t="shared" si="8"/>
        <v>434334</v>
      </c>
    </row>
    <row r="26" spans="1:131" ht="18.75" customHeight="1" x14ac:dyDescent="0.25">
      <c r="A26" s="23">
        <v>43495</v>
      </c>
      <c r="B26" s="23" t="s">
        <v>12</v>
      </c>
      <c r="C26" s="24"/>
      <c r="D26" s="24">
        <v>4000</v>
      </c>
      <c r="E26" s="13">
        <f t="shared" si="9"/>
        <v>71530</v>
      </c>
      <c r="F26" s="28"/>
      <c r="G26" s="20"/>
      <c r="H26" s="20"/>
      <c r="I26" s="21"/>
      <c r="J26" s="21"/>
      <c r="K26" s="13">
        <f t="shared" si="10"/>
        <v>89830</v>
      </c>
      <c r="M26" s="65">
        <v>43539</v>
      </c>
      <c r="N26" s="67" t="s">
        <v>76</v>
      </c>
      <c r="O26" s="66">
        <v>1500</v>
      </c>
      <c r="P26" s="66"/>
      <c r="Q26" s="11">
        <f t="shared" si="11"/>
        <v>92800</v>
      </c>
      <c r="R26" s="36"/>
      <c r="S26" s="64"/>
      <c r="T26" s="64"/>
      <c r="U26" s="58"/>
      <c r="V26" s="58"/>
      <c r="W26" s="25">
        <f t="shared" si="23"/>
        <v>83100</v>
      </c>
      <c r="Y26" s="64"/>
      <c r="Z26" s="64"/>
      <c r="AA26" s="58"/>
      <c r="AB26" s="58"/>
      <c r="AC26" s="25">
        <f t="shared" si="24"/>
        <v>89850</v>
      </c>
      <c r="AE26" s="22"/>
      <c r="AF26" s="20"/>
      <c r="AG26" s="21"/>
      <c r="AH26" s="21"/>
      <c r="AI26" s="13">
        <f t="shared" si="14"/>
        <v>125650</v>
      </c>
      <c r="AK26" s="20"/>
      <c r="AL26" s="20"/>
      <c r="AM26" s="21"/>
      <c r="AN26" s="21"/>
      <c r="AO26" s="11">
        <f t="shared" si="15"/>
        <v>114650</v>
      </c>
      <c r="AQ26" s="20"/>
      <c r="AR26" s="20"/>
      <c r="AS26" s="21"/>
      <c r="AT26" s="21"/>
      <c r="AU26" s="13">
        <f t="shared" si="16"/>
        <v>132300</v>
      </c>
      <c r="AW26" s="20">
        <v>43731</v>
      </c>
      <c r="AX26" s="49" t="s">
        <v>167</v>
      </c>
      <c r="AY26" s="21"/>
      <c r="AZ26" s="50">
        <v>3500</v>
      </c>
      <c r="BA26" s="13">
        <f t="shared" si="17"/>
        <v>176890</v>
      </c>
      <c r="BC26" s="40"/>
      <c r="BD26" s="26"/>
      <c r="BE26" s="21"/>
      <c r="BF26" s="21"/>
      <c r="BG26" s="13">
        <f t="shared" si="25"/>
        <v>194990</v>
      </c>
      <c r="BI26" s="20"/>
      <c r="BJ26" s="20"/>
      <c r="BK26" s="21"/>
      <c r="BL26" s="21"/>
      <c r="BM26" s="13">
        <f t="shared" si="26"/>
        <v>238090</v>
      </c>
      <c r="BO26" s="22"/>
      <c r="BP26" s="20"/>
      <c r="BQ26" s="21"/>
      <c r="BR26" s="21"/>
      <c r="BS26" s="13">
        <f t="shared" si="20"/>
        <v>111290</v>
      </c>
      <c r="BU26" s="22"/>
      <c r="BV26" s="20" t="s">
        <v>11</v>
      </c>
      <c r="BW26" s="21">
        <v>3000</v>
      </c>
      <c r="BX26" s="21"/>
      <c r="BY26" s="13">
        <f t="shared" si="22"/>
        <v>210500</v>
      </c>
      <c r="CA26" s="22"/>
      <c r="CB26" s="20" t="s">
        <v>125</v>
      </c>
      <c r="CC26" s="21"/>
      <c r="CD26" s="50">
        <v>2000</v>
      </c>
      <c r="CE26" s="11">
        <f t="shared" si="0"/>
        <v>238250</v>
      </c>
      <c r="CG26" s="22"/>
      <c r="CH26" s="20"/>
      <c r="CI26" s="21"/>
      <c r="CJ26" s="50"/>
      <c r="CK26" s="11">
        <f t="shared" si="1"/>
        <v>286650</v>
      </c>
      <c r="CM26" s="22">
        <v>43942</v>
      </c>
      <c r="CN26" s="20" t="s">
        <v>266</v>
      </c>
      <c r="CO26" s="15"/>
      <c r="CP26" s="50">
        <v>18000</v>
      </c>
      <c r="CQ26" s="11">
        <f t="shared" si="2"/>
        <v>295350</v>
      </c>
      <c r="CS26" s="22">
        <v>43971</v>
      </c>
      <c r="CT26" s="49" t="s">
        <v>285</v>
      </c>
      <c r="CU26" s="21">
        <v>13000</v>
      </c>
      <c r="CV26" s="50"/>
      <c r="CW26" s="11">
        <f t="shared" si="3"/>
        <v>278650</v>
      </c>
      <c r="CY26" s="12">
        <v>44004</v>
      </c>
      <c r="CZ26" s="49"/>
      <c r="DA26" s="21"/>
      <c r="DB26" s="50"/>
      <c r="DC26" s="11">
        <f t="shared" si="4"/>
        <v>315050</v>
      </c>
      <c r="DE26" s="12">
        <v>44034</v>
      </c>
      <c r="DF26" s="89"/>
      <c r="DG26" s="10"/>
      <c r="DH26" s="83"/>
      <c r="DI26" s="11">
        <f t="shared" si="5"/>
        <v>365021</v>
      </c>
      <c r="DK26" s="158"/>
      <c r="DL26" s="140" t="s">
        <v>179</v>
      </c>
      <c r="DM26" s="85">
        <v>24000</v>
      </c>
      <c r="DN26" s="83">
        <v>1550</v>
      </c>
      <c r="DO26" s="11">
        <f t="shared" si="6"/>
        <v>412175</v>
      </c>
      <c r="DQ26" s="54"/>
      <c r="DR26" s="53"/>
      <c r="DS26" s="54"/>
      <c r="DT26" s="53"/>
      <c r="DU26" s="151">
        <f t="shared" si="7"/>
        <v>435334</v>
      </c>
      <c r="DW26" s="54"/>
      <c r="DX26" s="53"/>
      <c r="DY26" s="54"/>
      <c r="DZ26" s="53"/>
      <c r="EA26" s="151">
        <f t="shared" si="8"/>
        <v>434334</v>
      </c>
    </row>
    <row r="27" spans="1:131" s="1" customFormat="1" ht="18.75" customHeight="1" x14ac:dyDescent="0.25">
      <c r="A27" s="27"/>
      <c r="B27" s="27" t="s">
        <v>5</v>
      </c>
      <c r="C27" s="28">
        <f>+SUM(C5:C26)</f>
        <v>119900</v>
      </c>
      <c r="D27" s="28">
        <f>+SUM(D6:D26)</f>
        <v>48370</v>
      </c>
      <c r="E27" s="28">
        <f>C27-D27</f>
        <v>71530</v>
      </c>
      <c r="F27" s="28"/>
      <c r="G27" s="23"/>
      <c r="H27" s="23"/>
      <c r="I27" s="24"/>
      <c r="J27" s="24"/>
      <c r="K27" s="13">
        <f t="shared" si="10"/>
        <v>89830</v>
      </c>
      <c r="L27" s="36"/>
      <c r="M27" s="65">
        <v>43540</v>
      </c>
      <c r="N27" s="67" t="s">
        <v>37</v>
      </c>
      <c r="O27" s="66"/>
      <c r="P27" s="73">
        <v>25900</v>
      </c>
      <c r="Q27" s="11">
        <f t="shared" si="11"/>
        <v>66900</v>
      </c>
      <c r="S27" s="64"/>
      <c r="T27" s="64"/>
      <c r="U27" s="58"/>
      <c r="V27" s="58"/>
      <c r="W27" s="25">
        <f t="shared" si="23"/>
        <v>83100</v>
      </c>
      <c r="X27"/>
      <c r="Y27" s="64"/>
      <c r="Z27" s="64"/>
      <c r="AA27" s="58"/>
      <c r="AB27" s="58"/>
      <c r="AC27" s="25">
        <f t="shared" si="24"/>
        <v>89850</v>
      </c>
      <c r="AD27"/>
      <c r="AE27" s="22"/>
      <c r="AF27" s="20"/>
      <c r="AG27" s="21"/>
      <c r="AH27" s="21"/>
      <c r="AI27" s="13">
        <f t="shared" si="14"/>
        <v>125650</v>
      </c>
      <c r="AJ27"/>
      <c r="AK27" s="20"/>
      <c r="AL27" s="20"/>
      <c r="AM27" s="21"/>
      <c r="AN27" s="21"/>
      <c r="AO27" s="11">
        <f t="shared" si="15"/>
        <v>114650</v>
      </c>
      <c r="AP27"/>
      <c r="AQ27" s="20"/>
      <c r="AR27" s="20"/>
      <c r="AS27" s="21"/>
      <c r="AT27" s="21"/>
      <c r="AU27" s="13">
        <f t="shared" si="16"/>
        <v>132300</v>
      </c>
      <c r="AW27" s="20">
        <v>43732</v>
      </c>
      <c r="AX27" s="20" t="s">
        <v>11</v>
      </c>
      <c r="AY27" s="21">
        <v>3000</v>
      </c>
      <c r="AZ27" s="21"/>
      <c r="BA27" s="13">
        <f t="shared" si="17"/>
        <v>179890</v>
      </c>
      <c r="BB27"/>
      <c r="BC27" s="40"/>
      <c r="BD27" s="20"/>
      <c r="BE27" s="21"/>
      <c r="BF27" s="21"/>
      <c r="BG27" s="13">
        <f t="shared" si="25"/>
        <v>194990</v>
      </c>
      <c r="BH27"/>
      <c r="BI27" s="20"/>
      <c r="BJ27" s="20"/>
      <c r="BK27" s="21"/>
      <c r="BL27" s="21"/>
      <c r="BM27" s="13">
        <f t="shared" si="26"/>
        <v>238090</v>
      </c>
      <c r="BO27" s="22"/>
      <c r="BP27" s="20"/>
      <c r="BQ27" s="21"/>
      <c r="BR27" s="21"/>
      <c r="BS27" s="13">
        <f t="shared" si="20"/>
        <v>111290</v>
      </c>
      <c r="BU27" s="22"/>
      <c r="BV27" s="20"/>
      <c r="BW27" s="21"/>
      <c r="BX27" s="21"/>
      <c r="BY27" s="13">
        <f t="shared" si="22"/>
        <v>210500</v>
      </c>
      <c r="CA27" s="22">
        <v>43883</v>
      </c>
      <c r="CB27" s="20" t="s">
        <v>200</v>
      </c>
      <c r="CC27" s="21">
        <v>24500</v>
      </c>
      <c r="CD27" s="21"/>
      <c r="CE27" s="11">
        <f t="shared" si="0"/>
        <v>262750</v>
      </c>
      <c r="CG27" s="22"/>
      <c r="CH27" s="20"/>
      <c r="CI27" s="21"/>
      <c r="CJ27" s="21"/>
      <c r="CK27" s="11">
        <f t="shared" si="1"/>
        <v>286650</v>
      </c>
      <c r="CM27" s="156">
        <v>43943</v>
      </c>
      <c r="CN27" s="20" t="s">
        <v>267</v>
      </c>
      <c r="CO27" s="15"/>
      <c r="CP27" s="50">
        <v>6000</v>
      </c>
      <c r="CQ27" s="11">
        <f t="shared" si="2"/>
        <v>289350</v>
      </c>
      <c r="CS27" s="22">
        <v>43972</v>
      </c>
      <c r="CT27" s="49" t="s">
        <v>295</v>
      </c>
      <c r="CU27" s="21">
        <v>15000</v>
      </c>
      <c r="CV27" s="21"/>
      <c r="CW27" s="11">
        <f t="shared" si="3"/>
        <v>293650</v>
      </c>
      <c r="CY27" s="12">
        <v>44005</v>
      </c>
      <c r="CZ27" s="49"/>
      <c r="DA27" s="21"/>
      <c r="DB27" s="21"/>
      <c r="DC27" s="11">
        <f t="shared" si="4"/>
        <v>315050</v>
      </c>
      <c r="DE27" s="12">
        <v>44035</v>
      </c>
      <c r="DF27" s="89" t="s">
        <v>330</v>
      </c>
      <c r="DG27" s="10">
        <v>5000</v>
      </c>
      <c r="DH27" s="83">
        <v>5000</v>
      </c>
      <c r="DI27" s="11">
        <f t="shared" si="5"/>
        <v>365021</v>
      </c>
      <c r="DK27" s="12">
        <v>44070</v>
      </c>
      <c r="DL27" s="89" t="s">
        <v>150</v>
      </c>
      <c r="DM27" s="10"/>
      <c r="DN27" s="83">
        <v>10000</v>
      </c>
      <c r="DO27" s="11">
        <f t="shared" si="6"/>
        <v>402175</v>
      </c>
      <c r="DQ27" s="124"/>
      <c r="DR27" s="64"/>
      <c r="DS27" s="124"/>
      <c r="DT27" s="64"/>
      <c r="DU27" s="151">
        <f t="shared" si="7"/>
        <v>435334</v>
      </c>
      <c r="DW27" s="124"/>
      <c r="DX27" s="64"/>
      <c r="DY27" s="124"/>
      <c r="DZ27" s="64"/>
      <c r="EA27" s="151">
        <f t="shared" si="8"/>
        <v>434334</v>
      </c>
    </row>
    <row r="28" spans="1:131" x14ac:dyDescent="0.25">
      <c r="A28" s="27"/>
      <c r="B28" s="27"/>
      <c r="C28" s="28"/>
      <c r="D28" s="28"/>
      <c r="E28" s="28"/>
      <c r="G28" s="27"/>
      <c r="H28" s="27" t="s">
        <v>5</v>
      </c>
      <c r="I28" s="28">
        <f>SUM(I5:I27)</f>
        <v>103530</v>
      </c>
      <c r="J28" s="28">
        <f>+SUM(J6:J27)</f>
        <v>13700</v>
      </c>
      <c r="K28" s="28">
        <f>I28-J28</f>
        <v>89830</v>
      </c>
      <c r="M28" s="65">
        <v>43542</v>
      </c>
      <c r="N28" s="68" t="s">
        <v>77</v>
      </c>
      <c r="O28" s="66">
        <v>3500</v>
      </c>
      <c r="P28" s="66"/>
      <c r="Q28" s="11">
        <f t="shared" si="11"/>
        <v>70400</v>
      </c>
      <c r="S28" s="64"/>
      <c r="T28" s="64"/>
      <c r="U28" s="58"/>
      <c r="V28" s="58"/>
      <c r="W28" s="25">
        <f t="shared" si="23"/>
        <v>83100</v>
      </c>
      <c r="Y28" s="64"/>
      <c r="Z28" s="64"/>
      <c r="AA28" s="58"/>
      <c r="AB28" s="58"/>
      <c r="AC28" s="25">
        <f t="shared" si="24"/>
        <v>89850</v>
      </c>
      <c r="AE28" s="22"/>
      <c r="AF28" s="20"/>
      <c r="AG28" s="21"/>
      <c r="AH28" s="21"/>
      <c r="AI28" s="13">
        <f t="shared" si="14"/>
        <v>125650</v>
      </c>
      <c r="AK28" s="20"/>
      <c r="AL28" s="20"/>
      <c r="AM28" s="21"/>
      <c r="AN28" s="21"/>
      <c r="AO28" s="11">
        <f t="shared" si="15"/>
        <v>114650</v>
      </c>
      <c r="AQ28" s="20"/>
      <c r="AR28" s="20"/>
      <c r="AS28" s="21"/>
      <c r="AT28" s="21"/>
      <c r="AU28" s="13">
        <f t="shared" si="16"/>
        <v>132300</v>
      </c>
      <c r="AW28" s="156">
        <v>43735</v>
      </c>
      <c r="AX28" s="49" t="s">
        <v>167</v>
      </c>
      <c r="AY28" s="21"/>
      <c r="AZ28" s="50">
        <v>2700</v>
      </c>
      <c r="BA28" s="13">
        <f t="shared" si="17"/>
        <v>177190</v>
      </c>
      <c r="BC28" s="40"/>
      <c r="BD28" s="20"/>
      <c r="BE28" s="21"/>
      <c r="BF28" s="21"/>
      <c r="BG28" s="13">
        <f t="shared" si="25"/>
        <v>194990</v>
      </c>
      <c r="BI28" s="20"/>
      <c r="BJ28" s="20"/>
      <c r="BK28" s="21"/>
      <c r="BL28" s="21"/>
      <c r="BM28" s="13">
        <f t="shared" si="26"/>
        <v>238090</v>
      </c>
      <c r="BO28" s="22"/>
      <c r="BP28" s="20"/>
      <c r="BQ28" s="21"/>
      <c r="BR28" s="21"/>
      <c r="BS28" s="13">
        <f t="shared" si="20"/>
        <v>111290</v>
      </c>
      <c r="BU28" s="22"/>
      <c r="BV28" s="20"/>
      <c r="BW28" s="21"/>
      <c r="BX28" s="21"/>
      <c r="BY28" s="13">
        <f t="shared" si="22"/>
        <v>210500</v>
      </c>
      <c r="CA28" s="22"/>
      <c r="CB28" s="20" t="s">
        <v>12</v>
      </c>
      <c r="CC28" s="21"/>
      <c r="CD28" s="50">
        <v>1000</v>
      </c>
      <c r="CE28" s="11">
        <f t="shared" si="0"/>
        <v>261750</v>
      </c>
      <c r="CG28" s="22"/>
      <c r="CH28" s="20"/>
      <c r="CI28" s="21"/>
      <c r="CJ28" s="50"/>
      <c r="CK28" s="11">
        <f t="shared" si="1"/>
        <v>286650</v>
      </c>
      <c r="CM28" s="157"/>
      <c r="CN28" s="20" t="s">
        <v>11</v>
      </c>
      <c r="CO28" s="21">
        <v>6000</v>
      </c>
      <c r="CP28" s="50"/>
      <c r="CQ28" s="80">
        <f t="shared" si="2"/>
        <v>295350</v>
      </c>
      <c r="CS28" s="22"/>
      <c r="CT28" s="20" t="s">
        <v>135</v>
      </c>
      <c r="CU28" s="21"/>
      <c r="CV28" s="50">
        <v>1800</v>
      </c>
      <c r="CW28" s="80">
        <f t="shared" si="3"/>
        <v>291850</v>
      </c>
      <c r="CY28" s="12">
        <v>44006</v>
      </c>
      <c r="CZ28" s="20"/>
      <c r="DA28" s="21"/>
      <c r="DB28" s="50"/>
      <c r="DC28" s="11">
        <f t="shared" si="4"/>
        <v>315050</v>
      </c>
      <c r="DE28" s="12">
        <v>44036</v>
      </c>
      <c r="DF28" s="89" t="s">
        <v>11</v>
      </c>
      <c r="DG28" s="10">
        <v>1500</v>
      </c>
      <c r="DH28" s="83"/>
      <c r="DI28" s="11">
        <f t="shared" si="5"/>
        <v>366521</v>
      </c>
      <c r="DK28" s="12">
        <v>44071</v>
      </c>
      <c r="DL28" s="89" t="s">
        <v>343</v>
      </c>
      <c r="DM28" s="10"/>
      <c r="DN28" s="83">
        <v>1000</v>
      </c>
      <c r="DO28" s="11">
        <f t="shared" si="6"/>
        <v>401175</v>
      </c>
      <c r="DQ28" s="54"/>
      <c r="DR28" s="53"/>
      <c r="DS28" s="54"/>
      <c r="DT28" s="53"/>
      <c r="DU28" s="151">
        <f t="shared" si="7"/>
        <v>435334</v>
      </c>
      <c r="DW28" s="54"/>
      <c r="DX28" s="53"/>
      <c r="DY28" s="54"/>
      <c r="DZ28" s="53"/>
      <c r="EA28" s="151">
        <f t="shared" si="8"/>
        <v>434334</v>
      </c>
    </row>
    <row r="29" spans="1:131" x14ac:dyDescent="0.25">
      <c r="C29" s="27"/>
      <c r="D29" s="27"/>
      <c r="E29" s="28"/>
      <c r="G29" s="28"/>
      <c r="I29" s="27"/>
      <c r="J29" s="1"/>
      <c r="K29" s="27"/>
      <c r="M29" s="65">
        <v>43542</v>
      </c>
      <c r="N29" s="68" t="s">
        <v>11</v>
      </c>
      <c r="O29" s="66">
        <v>3000</v>
      </c>
      <c r="P29" s="66"/>
      <c r="Q29" s="11">
        <f t="shared" si="11"/>
        <v>73400</v>
      </c>
      <c r="S29" s="64"/>
      <c r="T29" s="64"/>
      <c r="U29" s="58"/>
      <c r="V29" s="58"/>
      <c r="W29" s="25">
        <f t="shared" si="23"/>
        <v>83100</v>
      </c>
      <c r="Y29" s="64"/>
      <c r="Z29" s="64"/>
      <c r="AA29" s="58"/>
      <c r="AB29" s="58"/>
      <c r="AC29" s="25">
        <f t="shared" si="24"/>
        <v>89850</v>
      </c>
      <c r="AE29" s="22"/>
      <c r="AF29" s="20"/>
      <c r="AG29" s="21"/>
      <c r="AH29" s="21"/>
      <c r="AI29" s="13">
        <f t="shared" si="14"/>
        <v>125650</v>
      </c>
      <c r="AK29" s="20"/>
      <c r="AL29" s="20"/>
      <c r="AM29" s="21"/>
      <c r="AN29" s="21"/>
      <c r="AO29" s="11">
        <f>+AO23+AM29-AN29</f>
        <v>114650</v>
      </c>
      <c r="AQ29" s="23"/>
      <c r="AR29" s="23"/>
      <c r="AS29" s="24"/>
      <c r="AT29" s="24"/>
      <c r="AU29" s="25">
        <f>+AU18+AS29-AT29</f>
        <v>120000</v>
      </c>
      <c r="AW29" s="163"/>
      <c r="AX29" s="23" t="s">
        <v>11</v>
      </c>
      <c r="AY29" s="24">
        <v>10000</v>
      </c>
      <c r="AZ29" s="24"/>
      <c r="BA29" s="25">
        <f>+BA17+AY29-AZ29</f>
        <v>170090</v>
      </c>
      <c r="BC29" s="40"/>
      <c r="BD29" s="20"/>
      <c r="BE29" s="21"/>
      <c r="BF29" s="21"/>
      <c r="BG29" s="13">
        <f t="shared" si="25"/>
        <v>194990</v>
      </c>
      <c r="BI29" s="20"/>
      <c r="BJ29" s="20"/>
      <c r="BK29" s="21"/>
      <c r="BL29" s="21"/>
      <c r="BM29" s="13">
        <f t="shared" si="26"/>
        <v>238090</v>
      </c>
      <c r="BO29" s="22"/>
      <c r="BP29" s="20"/>
      <c r="BQ29" s="21"/>
      <c r="BR29" s="21"/>
      <c r="BS29" s="13">
        <f t="shared" si="20"/>
        <v>111290</v>
      </c>
      <c r="BU29" s="22"/>
      <c r="BV29" s="20"/>
      <c r="BW29" s="21"/>
      <c r="BX29" s="21"/>
      <c r="BY29" s="13">
        <f t="shared" si="22"/>
        <v>210500</v>
      </c>
      <c r="CA29" s="22"/>
      <c r="CB29" s="20"/>
      <c r="CC29" s="21"/>
      <c r="CD29" s="21"/>
      <c r="CE29" s="11">
        <f t="shared" si="0"/>
        <v>261750</v>
      </c>
      <c r="CG29" s="22"/>
      <c r="CH29" s="20"/>
      <c r="CI29" s="21"/>
      <c r="CJ29" s="21"/>
      <c r="CK29" s="11">
        <f t="shared" si="1"/>
        <v>286650</v>
      </c>
      <c r="CM29" s="124">
        <v>43944</v>
      </c>
      <c r="CN29" s="64" t="s">
        <v>84</v>
      </c>
      <c r="CO29" s="58"/>
      <c r="CP29" s="101">
        <v>6000</v>
      </c>
      <c r="CQ29" s="58">
        <f t="shared" si="2"/>
        <v>289350</v>
      </c>
      <c r="CS29" s="124">
        <v>43973</v>
      </c>
      <c r="CT29" s="64" t="s">
        <v>9</v>
      </c>
      <c r="CU29" s="58">
        <v>3000</v>
      </c>
      <c r="CV29" s="58"/>
      <c r="CW29" s="58">
        <f t="shared" si="3"/>
        <v>294850</v>
      </c>
      <c r="CY29" s="12">
        <v>44007</v>
      </c>
      <c r="CZ29" s="64" t="s">
        <v>11</v>
      </c>
      <c r="DA29" s="58">
        <v>5000</v>
      </c>
      <c r="DB29" s="58"/>
      <c r="DC29" s="11">
        <f t="shared" si="4"/>
        <v>320050</v>
      </c>
      <c r="DE29" s="12">
        <v>44037</v>
      </c>
      <c r="DF29" s="89" t="s">
        <v>328</v>
      </c>
      <c r="DG29" s="10">
        <v>7000</v>
      </c>
      <c r="DH29" s="83"/>
      <c r="DI29" s="11">
        <f t="shared" si="5"/>
        <v>373521</v>
      </c>
      <c r="DK29" s="12">
        <v>44068</v>
      </c>
      <c r="DL29" s="89" t="s">
        <v>11</v>
      </c>
      <c r="DM29" s="10">
        <v>5000</v>
      </c>
      <c r="DN29" s="83"/>
      <c r="DO29" s="11">
        <f t="shared" si="6"/>
        <v>406175</v>
      </c>
      <c r="DQ29" s="54"/>
      <c r="DR29" s="53"/>
      <c r="DS29" s="54"/>
      <c r="DT29" s="53"/>
      <c r="DU29" s="151">
        <f t="shared" si="7"/>
        <v>435334</v>
      </c>
      <c r="DW29" s="54"/>
      <c r="DX29" s="53"/>
      <c r="DY29" s="54"/>
      <c r="DZ29" s="53"/>
      <c r="EA29" s="151">
        <f t="shared" si="8"/>
        <v>434334</v>
      </c>
    </row>
    <row r="30" spans="1:131" x14ac:dyDescent="0.25">
      <c r="C30" s="27"/>
      <c r="D30" s="27"/>
      <c r="E30" s="28"/>
      <c r="G30" s="28"/>
      <c r="I30" s="27"/>
      <c r="J30" s="1"/>
      <c r="K30" s="27"/>
      <c r="M30" s="65"/>
      <c r="N30" s="68"/>
      <c r="O30" s="66"/>
      <c r="P30" s="66"/>
      <c r="Q30" s="11"/>
      <c r="S30" s="27"/>
      <c r="T30" s="27"/>
      <c r="U30" s="28"/>
      <c r="V30" s="28"/>
      <c r="W30" s="28"/>
      <c r="Y30" s="27"/>
      <c r="Z30" s="27"/>
      <c r="AA30" s="28"/>
      <c r="AB30" s="28"/>
      <c r="AC30" s="28"/>
      <c r="AE30" s="29"/>
      <c r="AF30" s="27"/>
      <c r="AG30" s="28"/>
      <c r="AH30" s="28"/>
      <c r="AI30" s="28"/>
      <c r="AK30" s="27"/>
      <c r="AL30" s="27"/>
      <c r="AM30" s="28"/>
      <c r="AN30" s="28"/>
      <c r="AO30" s="28"/>
      <c r="AQ30" s="27"/>
      <c r="AR30" s="27"/>
      <c r="AS30" s="28"/>
      <c r="AT30" s="28"/>
      <c r="AU30" s="28"/>
      <c r="AW30" s="76">
        <v>43736</v>
      </c>
      <c r="AX30" s="64" t="s">
        <v>11</v>
      </c>
      <c r="AY30" s="58">
        <v>6000</v>
      </c>
      <c r="AZ30" s="58"/>
      <c r="BA30" s="25"/>
      <c r="BC30" s="27"/>
      <c r="BD30" s="27"/>
      <c r="BE30" s="28"/>
      <c r="BF30" s="28"/>
      <c r="BG30" s="28"/>
      <c r="BI30" s="27"/>
      <c r="BJ30" s="27"/>
      <c r="BK30" s="28"/>
      <c r="BL30" s="28"/>
      <c r="BM30" s="28"/>
      <c r="BO30" s="29"/>
      <c r="BP30" s="27"/>
      <c r="BQ30" s="28"/>
      <c r="BR30" s="28"/>
      <c r="BS30" s="28"/>
      <c r="BU30" s="29"/>
      <c r="BV30" s="27"/>
      <c r="BW30" s="28"/>
      <c r="BX30" s="28"/>
      <c r="BY30" s="28"/>
      <c r="CA30" s="29"/>
      <c r="CB30" s="27"/>
      <c r="CC30" s="28"/>
      <c r="CD30" s="28"/>
      <c r="CE30" s="11">
        <f>+CE29+CC30-CD30</f>
        <v>261750</v>
      </c>
      <c r="CG30" s="29"/>
      <c r="CH30" s="27"/>
      <c r="CI30" s="28"/>
      <c r="CJ30" s="28"/>
      <c r="CK30" s="11">
        <f>+CK29+CI30-CJ30</f>
        <v>286650</v>
      </c>
      <c r="CM30" s="124" t="s">
        <v>268</v>
      </c>
      <c r="CN30" s="64" t="s">
        <v>11</v>
      </c>
      <c r="CO30" s="58">
        <v>10000</v>
      </c>
      <c r="CP30" s="58"/>
      <c r="CQ30" s="58">
        <f>+CQ29+CO30-CP30</f>
        <v>299350</v>
      </c>
      <c r="CS30" s="124">
        <v>43973</v>
      </c>
      <c r="CT30" s="64" t="s">
        <v>294</v>
      </c>
      <c r="CU30" s="58"/>
      <c r="CV30" s="101">
        <v>6000</v>
      </c>
      <c r="CW30" s="58">
        <f t="shared" si="3"/>
        <v>288850</v>
      </c>
      <c r="CY30" s="12">
        <v>44008</v>
      </c>
      <c r="CZ30" s="64"/>
      <c r="DA30" s="58"/>
      <c r="DB30" s="101"/>
      <c r="DC30" s="11">
        <f t="shared" si="4"/>
        <v>320050</v>
      </c>
      <c r="DE30" s="12">
        <v>44038</v>
      </c>
      <c r="DF30" s="89" t="s">
        <v>331</v>
      </c>
      <c r="DG30" s="10"/>
      <c r="DH30" s="83">
        <v>500</v>
      </c>
      <c r="DI30" s="11">
        <f t="shared" si="5"/>
        <v>373021</v>
      </c>
      <c r="DK30" s="12">
        <v>44069</v>
      </c>
      <c r="DL30" s="89" t="s">
        <v>345</v>
      </c>
      <c r="DM30" s="10">
        <v>8000</v>
      </c>
      <c r="DN30" s="83"/>
      <c r="DO30" s="11">
        <f t="shared" si="6"/>
        <v>414175</v>
      </c>
      <c r="DQ30" s="54"/>
      <c r="DR30" s="53"/>
      <c r="DS30" s="54"/>
      <c r="DT30" s="53"/>
      <c r="DU30" s="151">
        <f t="shared" si="7"/>
        <v>435334</v>
      </c>
      <c r="DW30" s="54"/>
      <c r="DX30" s="53"/>
      <c r="DY30" s="54"/>
      <c r="DZ30" s="53"/>
      <c r="EA30" s="151">
        <f t="shared" si="8"/>
        <v>434334</v>
      </c>
    </row>
    <row r="31" spans="1:131" x14ac:dyDescent="0.25">
      <c r="M31" s="65">
        <v>43542</v>
      </c>
      <c r="N31" s="68" t="s">
        <v>11</v>
      </c>
      <c r="O31" s="66">
        <v>3000</v>
      </c>
      <c r="P31" s="66"/>
      <c r="Q31" s="11">
        <f>O31-P31+Q29</f>
        <v>76400</v>
      </c>
      <c r="S31" s="27"/>
      <c r="T31" s="27" t="s">
        <v>5</v>
      </c>
      <c r="U31" s="28">
        <f>+SUM(U5:U24)</f>
        <v>147000</v>
      </c>
      <c r="V31" s="28">
        <f>+SUM(V5:V24)</f>
        <v>63900</v>
      </c>
      <c r="W31" s="28">
        <f>U31-V31</f>
        <v>83100</v>
      </c>
      <c r="Y31" s="27"/>
      <c r="Z31" s="27" t="s">
        <v>5</v>
      </c>
      <c r="AA31" s="28">
        <f>+SUM(AA5:AA24)</f>
        <v>147600</v>
      </c>
      <c r="AB31" s="28">
        <f>+SUM(AB6:AB24)</f>
        <v>57750</v>
      </c>
      <c r="AC31" s="28">
        <f>AA31-AB31</f>
        <v>89850</v>
      </c>
      <c r="AE31" s="29"/>
      <c r="AF31" s="27" t="s">
        <v>5</v>
      </c>
      <c r="AG31" s="28">
        <f>+SUM(AG6:AG29)</f>
        <v>67000</v>
      </c>
      <c r="AH31" s="28">
        <f>+SUM(AH6:AH29)</f>
        <v>31200</v>
      </c>
      <c r="AI31" s="28">
        <f>AG31-AH31</f>
        <v>35800</v>
      </c>
      <c r="AK31" s="27"/>
      <c r="AL31" s="27" t="s">
        <v>5</v>
      </c>
      <c r="AM31" s="28">
        <f>+SUM(AM5:AM29)</f>
        <v>154650</v>
      </c>
      <c r="AN31" s="28">
        <f>+SUM(AN6:AN29)</f>
        <v>41850</v>
      </c>
      <c r="AO31" s="28">
        <f>AM31-AN31</f>
        <v>112800</v>
      </c>
      <c r="AQ31" s="27"/>
      <c r="AR31" s="27" t="s">
        <v>5</v>
      </c>
      <c r="AS31" s="28">
        <f>+SUM(AS4:AS29)</f>
        <v>181500</v>
      </c>
      <c r="AT31" s="28">
        <f>+SUM(AT6:AT29)</f>
        <v>29200</v>
      </c>
      <c r="AU31" s="28">
        <f>AS31-AT31</f>
        <v>152300</v>
      </c>
      <c r="AW31" s="76">
        <v>43737</v>
      </c>
      <c r="AX31" s="71" t="s">
        <v>157</v>
      </c>
      <c r="AY31" s="58"/>
      <c r="AZ31" s="101">
        <v>23200</v>
      </c>
      <c r="BA31" s="25"/>
      <c r="BC31" s="27"/>
      <c r="BD31" s="27" t="s">
        <v>5</v>
      </c>
      <c r="BE31" s="28">
        <f>+SUM(BE5:BE29)</f>
        <v>195490</v>
      </c>
      <c r="BF31" s="28">
        <f>+SUM(BF6:BF29)</f>
        <v>500</v>
      </c>
      <c r="BG31" s="28">
        <f>BE31-BF31</f>
        <v>194990</v>
      </c>
      <c r="BI31" s="27"/>
      <c r="BJ31" s="27" t="s">
        <v>5</v>
      </c>
      <c r="BK31" s="28">
        <f>SUM(BK5:BK28)</f>
        <v>251990</v>
      </c>
      <c r="BL31" s="28">
        <f>+SUM(BL6:BL29)</f>
        <v>13900</v>
      </c>
      <c r="BM31" s="28">
        <f>BK31-BL31</f>
        <v>238090</v>
      </c>
      <c r="BO31" s="29"/>
      <c r="BP31" s="27" t="s">
        <v>5</v>
      </c>
      <c r="BQ31" s="28">
        <f>+SUM(BQ5:BQ30)</f>
        <v>267890</v>
      </c>
      <c r="BR31" s="28">
        <f>+SUM(BR6:BR29)</f>
        <v>156600</v>
      </c>
      <c r="BS31" s="28">
        <f>BQ31-BR31</f>
        <v>111290</v>
      </c>
      <c r="BU31" s="29"/>
      <c r="BV31" s="27" t="s">
        <v>5</v>
      </c>
      <c r="BW31" s="28">
        <f>+SUM(BW5:BW30)</f>
        <v>244055</v>
      </c>
      <c r="BX31" s="28">
        <f>+SUM(BX6:BX29)</f>
        <v>33555</v>
      </c>
      <c r="BY31" s="28">
        <f>BW31-BX31</f>
        <v>210500</v>
      </c>
      <c r="CA31" s="29"/>
      <c r="CB31" s="27" t="s">
        <v>5</v>
      </c>
      <c r="CC31" s="28">
        <f>+SUM(CC5:CC30)</f>
        <v>313000</v>
      </c>
      <c r="CD31" s="28">
        <f>+SUM(CD6:CD29)</f>
        <v>51250</v>
      </c>
      <c r="CE31" s="28">
        <f>CC31-CD31</f>
        <v>261750</v>
      </c>
      <c r="CG31" s="29"/>
      <c r="CH31" s="27" t="s">
        <v>5</v>
      </c>
      <c r="CI31" s="28">
        <f>SUM(CI5:CI29)</f>
        <v>302750</v>
      </c>
      <c r="CJ31" s="28">
        <f>SUM(CJ5:CJ29)</f>
        <v>16100</v>
      </c>
      <c r="CK31" s="11">
        <f>CI31-CJ31</f>
        <v>286650</v>
      </c>
      <c r="CM31" s="124">
        <v>43946</v>
      </c>
      <c r="CN31" s="64" t="s">
        <v>9</v>
      </c>
      <c r="CO31" s="58">
        <v>4000</v>
      </c>
      <c r="CP31" s="58"/>
      <c r="CQ31" s="58">
        <f t="shared" si="2"/>
        <v>303350</v>
      </c>
      <c r="CS31" s="124">
        <v>43974</v>
      </c>
      <c r="CT31" s="64" t="s">
        <v>296</v>
      </c>
      <c r="CU31" s="58">
        <v>17000</v>
      </c>
      <c r="CV31" s="58"/>
      <c r="CW31" s="58">
        <f t="shared" si="3"/>
        <v>305850</v>
      </c>
      <c r="CY31" s="12">
        <v>44009</v>
      </c>
      <c r="CZ31" s="64" t="s">
        <v>311</v>
      </c>
      <c r="DA31" s="58"/>
      <c r="DB31" s="58">
        <v>500</v>
      </c>
      <c r="DC31" s="11">
        <f t="shared" si="4"/>
        <v>319550</v>
      </c>
      <c r="DE31" s="12">
        <v>44039</v>
      </c>
      <c r="DF31" s="140" t="s">
        <v>332</v>
      </c>
      <c r="DG31" s="85">
        <v>1104</v>
      </c>
      <c r="DH31" s="83"/>
      <c r="DI31" s="11">
        <f t="shared" si="5"/>
        <v>374125</v>
      </c>
      <c r="DK31" s="12">
        <v>44070</v>
      </c>
      <c r="DL31" s="89"/>
      <c r="DM31" s="10"/>
      <c r="DN31" s="83"/>
      <c r="DO31" s="11">
        <f t="shared" si="6"/>
        <v>414175</v>
      </c>
      <c r="DQ31" s="54"/>
      <c r="DR31" s="53"/>
      <c r="DS31" s="54"/>
      <c r="DT31" s="53"/>
      <c r="DU31" s="151">
        <f t="shared" si="7"/>
        <v>435334</v>
      </c>
      <c r="DW31" s="54"/>
      <c r="DX31" s="53"/>
      <c r="DY31" s="54"/>
      <c r="DZ31" s="53"/>
      <c r="EA31" s="151">
        <f t="shared" si="8"/>
        <v>434334</v>
      </c>
    </row>
    <row r="32" spans="1:131" x14ac:dyDescent="0.25">
      <c r="M32" s="65">
        <v>43542</v>
      </c>
      <c r="N32" s="68" t="s">
        <v>11</v>
      </c>
      <c r="O32" s="66">
        <v>3000</v>
      </c>
      <c r="P32" s="66"/>
      <c r="Q32" s="11">
        <f t="shared" si="11"/>
        <v>79400</v>
      </c>
      <c r="S32" s="27"/>
      <c r="T32" s="27"/>
      <c r="U32" s="28"/>
      <c r="V32" s="28"/>
      <c r="W32" s="28"/>
      <c r="Y32" s="27"/>
      <c r="Z32" s="27"/>
      <c r="AA32" s="28"/>
      <c r="AB32" s="28"/>
      <c r="AC32" s="28"/>
      <c r="AE32" s="29"/>
      <c r="AF32" s="27"/>
      <c r="AG32" s="28"/>
      <c r="AH32" s="28"/>
      <c r="AI32" s="28"/>
      <c r="AK32" s="27"/>
      <c r="AL32" s="27"/>
      <c r="AM32" s="28"/>
      <c r="AN32" s="28"/>
      <c r="AO32" s="28"/>
      <c r="AQ32" s="27"/>
      <c r="AR32" s="1"/>
      <c r="AS32" s="1"/>
      <c r="AT32" s="1"/>
      <c r="AU32" s="1"/>
      <c r="AW32" s="76">
        <v>43737</v>
      </c>
      <c r="AX32" s="71" t="s">
        <v>150</v>
      </c>
      <c r="AY32" s="58"/>
      <c r="AZ32" s="101">
        <v>10000</v>
      </c>
      <c r="BA32" s="25"/>
      <c r="BC32" s="27"/>
      <c r="BD32" s="27"/>
      <c r="BE32" s="28"/>
      <c r="BF32" s="28"/>
      <c r="BG32" s="28"/>
      <c r="BI32" s="27"/>
      <c r="BJ32" s="27"/>
      <c r="BK32" s="28"/>
      <c r="BL32" s="28"/>
      <c r="BM32" s="28"/>
      <c r="BO32" s="29"/>
      <c r="BP32" s="27"/>
      <c r="BQ32" s="28"/>
      <c r="BR32" s="28"/>
      <c r="BS32" s="28"/>
      <c r="CM32" s="124">
        <v>43947</v>
      </c>
      <c r="CN32" s="64" t="s">
        <v>9</v>
      </c>
      <c r="CO32" s="58">
        <v>2000</v>
      </c>
      <c r="CP32" s="58"/>
      <c r="CQ32" s="58">
        <f t="shared" si="2"/>
        <v>305350</v>
      </c>
      <c r="CS32" s="124">
        <v>43975</v>
      </c>
      <c r="CT32" s="64" t="s">
        <v>209</v>
      </c>
      <c r="CU32" s="58">
        <v>6000</v>
      </c>
      <c r="CV32" s="58"/>
      <c r="CW32" s="58">
        <f t="shared" si="3"/>
        <v>311850</v>
      </c>
      <c r="CY32" s="12">
        <v>44009</v>
      </c>
      <c r="CZ32" s="64" t="s">
        <v>11</v>
      </c>
      <c r="DA32" s="58">
        <v>25000</v>
      </c>
      <c r="DB32" s="58"/>
      <c r="DC32" s="11">
        <f t="shared" si="4"/>
        <v>344550</v>
      </c>
      <c r="DE32" s="12">
        <v>44039</v>
      </c>
      <c r="DF32" s="89"/>
      <c r="DG32" s="10"/>
      <c r="DH32" s="83"/>
      <c r="DI32" s="11">
        <f t="shared" si="5"/>
        <v>374125</v>
      </c>
      <c r="DK32" s="12">
        <v>44070</v>
      </c>
      <c r="DL32" s="89"/>
      <c r="DM32" s="10"/>
      <c r="DN32" s="83"/>
      <c r="DO32" s="11">
        <f t="shared" si="6"/>
        <v>414175</v>
      </c>
      <c r="DQ32" s="54"/>
      <c r="DR32" s="53"/>
      <c r="DS32" s="54"/>
      <c r="DT32" s="53"/>
      <c r="DU32" s="151">
        <f t="shared" si="7"/>
        <v>435334</v>
      </c>
      <c r="DW32" s="54"/>
      <c r="DX32" s="53"/>
      <c r="DY32" s="54"/>
      <c r="DZ32" s="53"/>
      <c r="EA32" s="151">
        <f t="shared" si="8"/>
        <v>434334</v>
      </c>
    </row>
    <row r="33" spans="12:131" x14ac:dyDescent="0.25">
      <c r="M33" s="65">
        <v>43543</v>
      </c>
      <c r="N33" s="68" t="s">
        <v>11</v>
      </c>
      <c r="O33" s="66">
        <v>6000</v>
      </c>
      <c r="P33" s="66"/>
      <c r="Q33" s="11">
        <f t="shared" si="11"/>
        <v>85400</v>
      </c>
      <c r="Y33" s="30"/>
      <c r="Z33"/>
      <c r="AE33"/>
      <c r="AK33" s="27"/>
      <c r="AL33" s="27"/>
      <c r="AM33" s="28"/>
      <c r="AN33" s="28"/>
      <c r="AO33" s="28"/>
      <c r="AW33" s="100"/>
      <c r="AX33" s="27"/>
      <c r="AY33" s="28"/>
      <c r="AZ33" s="28"/>
      <c r="BA33" s="28"/>
      <c r="BC33"/>
      <c r="BD33"/>
      <c r="BE33" s="30"/>
      <c r="BI33"/>
      <c r="BJ33"/>
      <c r="BO33" s="1"/>
      <c r="BP33" s="1"/>
      <c r="BQ33" s="1"/>
      <c r="BR33" s="1"/>
      <c r="BS33" s="1"/>
      <c r="CM33" s="124">
        <v>43948</v>
      </c>
      <c r="CN33" s="64" t="s">
        <v>9</v>
      </c>
      <c r="CO33" s="58">
        <v>3000</v>
      </c>
      <c r="CP33" s="58"/>
      <c r="CQ33" s="58">
        <f t="shared" si="2"/>
        <v>308350</v>
      </c>
      <c r="CS33" s="124">
        <v>43975</v>
      </c>
      <c r="CT33" s="64" t="s">
        <v>11</v>
      </c>
      <c r="CU33" s="58">
        <v>8000</v>
      </c>
      <c r="CV33" s="58"/>
      <c r="CW33" s="58">
        <f t="shared" si="3"/>
        <v>319850</v>
      </c>
      <c r="CY33" s="12">
        <v>44010</v>
      </c>
      <c r="CZ33" s="64" t="s">
        <v>11</v>
      </c>
      <c r="DA33" s="58">
        <v>1500</v>
      </c>
      <c r="DB33" s="58"/>
      <c r="DC33" s="11">
        <f t="shared" si="4"/>
        <v>346050</v>
      </c>
      <c r="DE33" s="12">
        <v>44040</v>
      </c>
      <c r="DF33" s="89"/>
      <c r="DG33" s="10"/>
      <c r="DH33" s="83"/>
      <c r="DI33" s="11">
        <f t="shared" si="5"/>
        <v>374125</v>
      </c>
      <c r="DK33" s="12">
        <v>44071</v>
      </c>
      <c r="DL33" s="143"/>
      <c r="DM33" s="10"/>
      <c r="DN33" s="83"/>
      <c r="DO33" s="11">
        <f t="shared" si="6"/>
        <v>414175</v>
      </c>
      <c r="DQ33" s="54"/>
      <c r="DR33" s="53"/>
      <c r="DS33" s="54"/>
      <c r="DT33" s="53"/>
      <c r="DU33" s="151">
        <f t="shared" si="7"/>
        <v>435334</v>
      </c>
      <c r="DW33" s="54"/>
      <c r="DX33" s="53"/>
      <c r="DY33" s="54"/>
      <c r="DZ33" s="53"/>
      <c r="EA33" s="151">
        <f t="shared" si="8"/>
        <v>434334</v>
      </c>
    </row>
    <row r="34" spans="12:131" x14ac:dyDescent="0.25">
      <c r="M34" s="65">
        <v>43543</v>
      </c>
      <c r="N34" s="67" t="s">
        <v>84</v>
      </c>
      <c r="O34" s="66"/>
      <c r="P34" s="66">
        <v>2500</v>
      </c>
      <c r="Q34" s="11">
        <f t="shared" si="11"/>
        <v>82900</v>
      </c>
      <c r="S34"/>
      <c r="T34"/>
      <c r="V34" s="28"/>
      <c r="Y34"/>
      <c r="Z34"/>
      <c r="AB34" s="28"/>
      <c r="AQ34" t="s">
        <v>165</v>
      </c>
      <c r="AS34">
        <v>2000</v>
      </c>
      <c r="AW34" s="27"/>
      <c r="AX34" s="27" t="s">
        <v>5</v>
      </c>
      <c r="AY34" s="28">
        <f>+SUM(AY5:AY32)</f>
        <v>241300</v>
      </c>
      <c r="AZ34" s="28">
        <f>+SUM(AZ6:AZ32)</f>
        <v>81310</v>
      </c>
      <c r="BA34" s="28">
        <f>AY34-AZ34</f>
        <v>159990</v>
      </c>
      <c r="BC34"/>
      <c r="BD34"/>
      <c r="BF34" s="28"/>
      <c r="BI34"/>
      <c r="BJ34"/>
      <c r="BL34" s="28"/>
      <c r="CA34" t="s">
        <v>199</v>
      </c>
      <c r="CB34" s="120">
        <v>57000</v>
      </c>
      <c r="CM34" s="124">
        <v>43949</v>
      </c>
      <c r="CN34" s="64" t="s">
        <v>9</v>
      </c>
      <c r="CO34" s="58">
        <v>5000</v>
      </c>
      <c r="CP34" s="58"/>
      <c r="CQ34" s="58">
        <f t="shared" si="2"/>
        <v>313350</v>
      </c>
      <c r="CS34" s="124">
        <v>43976</v>
      </c>
      <c r="CT34" s="64" t="s">
        <v>297</v>
      </c>
      <c r="CU34" s="58">
        <v>3000</v>
      </c>
      <c r="CV34" s="58">
        <v>1500</v>
      </c>
      <c r="CW34" s="58">
        <f t="shared" si="3"/>
        <v>321350</v>
      </c>
      <c r="CY34" s="12">
        <v>44010</v>
      </c>
      <c r="CZ34" s="64" t="s">
        <v>312</v>
      </c>
      <c r="DA34" s="58">
        <v>2375</v>
      </c>
      <c r="DB34" s="58"/>
      <c r="DC34" s="11">
        <f t="shared" si="4"/>
        <v>348425</v>
      </c>
      <c r="DE34" s="12">
        <v>44040</v>
      </c>
      <c r="DF34" s="89"/>
      <c r="DG34" s="10"/>
      <c r="DH34" s="83"/>
      <c r="DI34" s="11">
        <f t="shared" si="5"/>
        <v>374125</v>
      </c>
      <c r="DK34" s="12">
        <v>44071</v>
      </c>
      <c r="DL34" s="89"/>
      <c r="DM34" s="10"/>
      <c r="DN34" s="83"/>
      <c r="DO34" s="11">
        <f t="shared" si="6"/>
        <v>414175</v>
      </c>
      <c r="DQ34" s="54"/>
      <c r="DR34" s="53"/>
      <c r="DS34" s="54"/>
      <c r="DT34" s="53"/>
      <c r="DU34" s="151">
        <f t="shared" si="7"/>
        <v>435334</v>
      </c>
      <c r="DW34" s="54"/>
      <c r="DX34" s="53"/>
      <c r="DY34" s="54"/>
      <c r="DZ34" s="53"/>
      <c r="EA34" s="151">
        <f t="shared" si="8"/>
        <v>434334</v>
      </c>
    </row>
    <row r="35" spans="12:131" x14ac:dyDescent="0.25">
      <c r="M35" s="65"/>
      <c r="N35" s="67"/>
      <c r="O35" s="66"/>
      <c r="P35" s="66"/>
      <c r="Q35" s="11"/>
      <c r="S35"/>
      <c r="T35"/>
      <c r="V35" s="28"/>
      <c r="Y35"/>
      <c r="Z35"/>
      <c r="AB35" s="28"/>
      <c r="AW35" s="27"/>
      <c r="AX35" s="27"/>
      <c r="AY35" s="28"/>
      <c r="AZ35" s="28"/>
      <c r="BA35" s="28"/>
      <c r="BC35"/>
      <c r="BD35"/>
      <c r="BF35" s="28"/>
      <c r="BI35"/>
      <c r="BJ35"/>
      <c r="BL35" s="28"/>
      <c r="CB35" s="120"/>
      <c r="CM35" s="124">
        <v>43950</v>
      </c>
      <c r="CN35" s="64" t="s">
        <v>9</v>
      </c>
      <c r="CO35" s="58">
        <v>3000</v>
      </c>
      <c r="CP35" s="58"/>
      <c r="CQ35" s="58">
        <f t="shared" si="2"/>
        <v>316350</v>
      </c>
      <c r="CS35" s="124">
        <v>43977</v>
      </c>
      <c r="CT35" s="64" t="s">
        <v>9</v>
      </c>
      <c r="CU35" s="58">
        <v>8000</v>
      </c>
      <c r="CV35" s="58"/>
      <c r="CW35" s="58"/>
      <c r="CY35" s="12"/>
      <c r="CZ35" s="64" t="s">
        <v>313</v>
      </c>
      <c r="DA35" s="58"/>
      <c r="DB35" s="58">
        <v>2000</v>
      </c>
      <c r="DC35" s="11">
        <f t="shared" si="4"/>
        <v>346425</v>
      </c>
      <c r="DE35" s="12"/>
      <c r="DF35" s="89"/>
      <c r="DG35" s="58"/>
      <c r="DH35" s="83"/>
      <c r="DI35" s="11">
        <f t="shared" si="5"/>
        <v>374125</v>
      </c>
      <c r="DK35" s="12"/>
      <c r="DL35" s="89"/>
      <c r="DM35" s="10"/>
      <c r="DN35" s="83"/>
      <c r="DO35" s="11">
        <f t="shared" si="6"/>
        <v>414175</v>
      </c>
      <c r="DQ35" s="54"/>
      <c r="DR35" s="53"/>
      <c r="DS35" s="54"/>
      <c r="DT35" s="53"/>
      <c r="DU35" s="151">
        <f t="shared" si="7"/>
        <v>435334</v>
      </c>
      <c r="DW35" s="54"/>
      <c r="DX35" s="53"/>
      <c r="DY35" s="54"/>
      <c r="DZ35" s="53"/>
      <c r="EA35" s="151">
        <f t="shared" si="8"/>
        <v>434334</v>
      </c>
    </row>
    <row r="36" spans="12:131" x14ac:dyDescent="0.25">
      <c r="M36" s="65"/>
      <c r="N36" s="67"/>
      <c r="O36" s="66"/>
      <c r="P36" s="66"/>
      <c r="Q36" s="11"/>
      <c r="S36"/>
      <c r="T36"/>
      <c r="V36" s="28"/>
      <c r="Y36"/>
      <c r="Z36"/>
      <c r="AB36" s="28"/>
      <c r="AW36" s="27"/>
      <c r="AX36" s="27"/>
      <c r="AY36" s="28"/>
      <c r="AZ36" s="28"/>
      <c r="BA36" s="28"/>
      <c r="BC36"/>
      <c r="BD36"/>
      <c r="BF36" s="28"/>
      <c r="BI36"/>
      <c r="BJ36"/>
      <c r="BL36" s="28"/>
      <c r="CB36" s="120"/>
      <c r="CM36" s="124">
        <v>43951</v>
      </c>
      <c r="CN36" s="64" t="s">
        <v>9</v>
      </c>
      <c r="CO36" s="58">
        <v>5500</v>
      </c>
      <c r="CP36" s="58"/>
      <c r="CQ36" s="58">
        <f t="shared" si="2"/>
        <v>321850</v>
      </c>
      <c r="CS36" s="124">
        <v>43978</v>
      </c>
      <c r="CT36" s="64" t="s">
        <v>266</v>
      </c>
      <c r="CU36" s="58"/>
      <c r="CV36" s="58">
        <v>21750</v>
      </c>
      <c r="CW36" s="58"/>
      <c r="CY36" s="12">
        <v>44012</v>
      </c>
      <c r="CZ36" s="64" t="s">
        <v>84</v>
      </c>
      <c r="DA36" s="58"/>
      <c r="DB36" s="58">
        <v>3050</v>
      </c>
      <c r="DC36" s="11">
        <f t="shared" si="4"/>
        <v>343375</v>
      </c>
      <c r="DE36" s="12">
        <v>44042</v>
      </c>
      <c r="DF36" s="89" t="s">
        <v>11</v>
      </c>
      <c r="DG36" s="58">
        <v>6000</v>
      </c>
      <c r="DH36" s="83"/>
      <c r="DI36" s="11">
        <f t="shared" si="5"/>
        <v>380125</v>
      </c>
      <c r="DK36" s="12">
        <v>44043</v>
      </c>
      <c r="DL36" s="150" t="s">
        <v>346</v>
      </c>
      <c r="DM36" s="85">
        <v>3734</v>
      </c>
      <c r="DN36" s="83"/>
      <c r="DO36" s="11">
        <f t="shared" si="6"/>
        <v>417909</v>
      </c>
      <c r="DQ36" s="54"/>
      <c r="DR36" s="53"/>
      <c r="DS36" s="54"/>
      <c r="DT36" s="53"/>
      <c r="DU36" s="151">
        <f t="shared" si="7"/>
        <v>435334</v>
      </c>
      <c r="DW36" s="54"/>
      <c r="DX36" s="53"/>
      <c r="DY36" s="54"/>
      <c r="DZ36" s="53"/>
      <c r="EA36" s="151">
        <f t="shared" si="8"/>
        <v>434334</v>
      </c>
    </row>
    <row r="37" spans="12:131" x14ac:dyDescent="0.25">
      <c r="M37" s="65"/>
      <c r="N37" s="67" t="s">
        <v>85</v>
      </c>
      <c r="O37" s="66"/>
      <c r="P37" s="66">
        <v>1000</v>
      </c>
      <c r="Q37" s="11">
        <f>O37-P37+Q34</f>
        <v>81900</v>
      </c>
      <c r="S37" s="81"/>
      <c r="V37" s="31"/>
      <c r="AB37" s="31"/>
      <c r="AQ37" t="s">
        <v>166</v>
      </c>
      <c r="AS37">
        <v>1000</v>
      </c>
      <c r="AX37" s="1"/>
      <c r="AY37" s="1"/>
      <c r="AZ37" s="1"/>
      <c r="BF37" s="31"/>
      <c r="BL37" s="31"/>
      <c r="CB37" s="111"/>
      <c r="CM37" s="124"/>
      <c r="CN37" s="64" t="s">
        <v>5</v>
      </c>
      <c r="CO37" s="58">
        <f>+SUM(CO5:CO36)</f>
        <v>413850</v>
      </c>
      <c r="CP37" s="58">
        <f>+SUM(CP6:CP29)</f>
        <v>92000</v>
      </c>
      <c r="CQ37" s="58">
        <f>(CO37-CP37)</f>
        <v>321850</v>
      </c>
      <c r="CS37" s="124">
        <v>43978</v>
      </c>
      <c r="CT37" s="64" t="s">
        <v>300</v>
      </c>
      <c r="CU37" s="58"/>
      <c r="CV37" s="58">
        <v>21000</v>
      </c>
      <c r="CW37" s="58"/>
      <c r="CY37" s="12"/>
      <c r="CZ37" s="64"/>
      <c r="DA37" s="58"/>
      <c r="DB37" s="58"/>
      <c r="DC37" s="11">
        <f t="shared" si="4"/>
        <v>343375</v>
      </c>
      <c r="DE37" s="12"/>
      <c r="DF37" s="64"/>
      <c r="DG37" s="58"/>
      <c r="DH37" s="83"/>
      <c r="DI37" s="11">
        <f t="shared" si="5"/>
        <v>380125</v>
      </c>
      <c r="DK37" s="12"/>
      <c r="DL37" s="89"/>
      <c r="DM37" s="10"/>
      <c r="DN37" s="83"/>
      <c r="DO37" s="11">
        <f t="shared" si="6"/>
        <v>417909</v>
      </c>
      <c r="DQ37" s="54"/>
      <c r="DR37" s="53"/>
      <c r="DS37" s="54"/>
      <c r="DT37" s="53"/>
      <c r="DU37" s="151">
        <f t="shared" si="7"/>
        <v>435334</v>
      </c>
      <c r="DW37" s="54"/>
      <c r="DX37" s="53"/>
      <c r="DY37" s="54"/>
      <c r="DZ37" s="53"/>
      <c r="EA37" s="151">
        <f t="shared" si="8"/>
        <v>434334</v>
      </c>
    </row>
    <row r="38" spans="12:131" x14ac:dyDescent="0.25">
      <c r="M38" s="65">
        <v>43543</v>
      </c>
      <c r="N38" s="68" t="s">
        <v>11</v>
      </c>
      <c r="O38" s="66">
        <v>5000</v>
      </c>
      <c r="P38" s="66"/>
      <c r="Q38" s="11">
        <f>O38-P38+Q37</f>
        <v>86900</v>
      </c>
      <c r="CS38" s="124"/>
      <c r="CT38" s="64" t="s">
        <v>301</v>
      </c>
      <c r="CU38" s="58"/>
      <c r="CV38" s="58">
        <v>26000</v>
      </c>
      <c r="CW38" s="58"/>
      <c r="CY38" s="12"/>
      <c r="CZ38" s="64"/>
      <c r="DA38" s="58"/>
      <c r="DB38" s="58"/>
      <c r="DC38" s="11">
        <f t="shared" ref="DC38:DC46" si="27">(DA38-DB38)</f>
        <v>0</v>
      </c>
      <c r="DE38" s="12"/>
      <c r="DF38" s="64"/>
      <c r="DG38" s="58"/>
      <c r="DH38" s="58"/>
      <c r="DI38" s="11">
        <f t="shared" si="5"/>
        <v>380125</v>
      </c>
      <c r="DK38" s="12"/>
      <c r="DL38" s="89"/>
      <c r="DM38" s="10"/>
      <c r="DN38" s="83"/>
      <c r="DO38" s="11">
        <f t="shared" si="6"/>
        <v>417909</v>
      </c>
      <c r="DQ38" s="54"/>
      <c r="DR38" s="53"/>
      <c r="DS38" s="54"/>
      <c r="DT38" s="53"/>
      <c r="DU38" s="151">
        <f t="shared" si="7"/>
        <v>435334</v>
      </c>
      <c r="DW38" s="54"/>
      <c r="DX38" s="53"/>
      <c r="DY38" s="54"/>
      <c r="DZ38" s="53"/>
      <c r="EA38" s="151">
        <f t="shared" si="8"/>
        <v>434334</v>
      </c>
    </row>
    <row r="39" spans="12:131" x14ac:dyDescent="0.25">
      <c r="M39" s="65">
        <v>43544</v>
      </c>
      <c r="N39" s="68" t="s">
        <v>11</v>
      </c>
      <c r="O39" s="66">
        <v>5000</v>
      </c>
      <c r="P39" s="66"/>
      <c r="Q39" s="11">
        <f t="shared" si="11"/>
        <v>91900</v>
      </c>
      <c r="S39"/>
      <c r="T39"/>
      <c r="Y39"/>
      <c r="Z39"/>
      <c r="AE39"/>
      <c r="BC39"/>
      <c r="BD39"/>
      <c r="BI39"/>
      <c r="BJ39"/>
      <c r="BO39"/>
      <c r="CS39" s="124">
        <v>43978</v>
      </c>
      <c r="CT39" s="64" t="s">
        <v>11</v>
      </c>
      <c r="CU39" s="58">
        <v>3000</v>
      </c>
      <c r="CV39" s="58"/>
      <c r="CW39" s="58"/>
      <c r="CY39" s="12"/>
      <c r="CZ39" s="64"/>
      <c r="DA39" s="58"/>
      <c r="DB39" s="58"/>
      <c r="DC39" s="11">
        <f t="shared" si="27"/>
        <v>0</v>
      </c>
      <c r="DE39" s="12"/>
      <c r="DF39" s="64"/>
      <c r="DG39" s="58"/>
      <c r="DH39" s="58"/>
      <c r="DI39" s="11">
        <f t="shared" si="5"/>
        <v>380125</v>
      </c>
      <c r="DK39" s="12"/>
      <c r="DL39" s="82"/>
      <c r="DM39" s="10"/>
      <c r="DN39" s="83"/>
      <c r="DO39" s="11">
        <f t="shared" si="6"/>
        <v>417909</v>
      </c>
      <c r="DQ39" s="54"/>
      <c r="DR39" s="53"/>
      <c r="DS39" s="54"/>
      <c r="DT39" s="53"/>
      <c r="DU39" s="151">
        <f t="shared" si="7"/>
        <v>435334</v>
      </c>
      <c r="DW39" s="54"/>
      <c r="DX39" s="53"/>
      <c r="DY39" s="54"/>
      <c r="DZ39" s="53"/>
      <c r="EA39" s="151">
        <f t="shared" si="8"/>
        <v>434334</v>
      </c>
    </row>
    <row r="40" spans="12:131" x14ac:dyDescent="0.25">
      <c r="M40" s="65"/>
      <c r="N40" s="68"/>
      <c r="O40" s="66"/>
      <c r="P40" s="66"/>
      <c r="Q40" s="11"/>
      <c r="S40"/>
      <c r="T40"/>
      <c r="Y40"/>
      <c r="Z40"/>
      <c r="AE40"/>
      <c r="BC40"/>
      <c r="BD40"/>
      <c r="BI40"/>
      <c r="BJ40"/>
      <c r="BO40"/>
      <c r="CS40" s="124">
        <v>43979</v>
      </c>
      <c r="CT40" s="64" t="s">
        <v>11</v>
      </c>
      <c r="CU40" s="58">
        <v>2000</v>
      </c>
      <c r="CV40" s="58"/>
      <c r="CW40" s="58"/>
      <c r="CY40" s="12"/>
      <c r="CZ40" s="64"/>
      <c r="DA40" s="58"/>
      <c r="DB40" s="58"/>
      <c r="DC40" s="11">
        <f t="shared" si="27"/>
        <v>0</v>
      </c>
      <c r="DE40" s="12"/>
      <c r="DF40" s="64"/>
      <c r="DG40" s="58"/>
      <c r="DH40" s="58"/>
      <c r="DI40" s="11">
        <f t="shared" si="5"/>
        <v>380125</v>
      </c>
      <c r="DK40" s="12"/>
      <c r="DL40" s="89"/>
      <c r="DM40" s="10"/>
      <c r="DN40" s="83"/>
      <c r="DO40" s="11">
        <f t="shared" si="6"/>
        <v>417909</v>
      </c>
      <c r="DQ40" s="54"/>
      <c r="DR40" s="53"/>
      <c r="DS40" s="54"/>
      <c r="DT40" s="53"/>
      <c r="DU40" s="151">
        <f t="shared" si="7"/>
        <v>435334</v>
      </c>
      <c r="DW40" s="54"/>
      <c r="DX40" s="53"/>
      <c r="DY40" s="54"/>
      <c r="DZ40" s="53"/>
      <c r="EA40" s="151">
        <f t="shared" si="8"/>
        <v>434334</v>
      </c>
    </row>
    <row r="41" spans="12:131" x14ac:dyDescent="0.25">
      <c r="M41" s="65">
        <v>43544</v>
      </c>
      <c r="N41" s="68" t="s">
        <v>11</v>
      </c>
      <c r="O41" s="66">
        <v>6000</v>
      </c>
      <c r="P41" s="66"/>
      <c r="Q41" s="11">
        <f>O41-P41+Q39</f>
        <v>97900</v>
      </c>
      <c r="S41"/>
      <c r="T41"/>
      <c r="Y41"/>
      <c r="Z41"/>
      <c r="AE41"/>
      <c r="BC41"/>
      <c r="BD41"/>
      <c r="BI41"/>
      <c r="BJ41"/>
      <c r="BO41"/>
      <c r="CS41" s="124">
        <v>43980</v>
      </c>
      <c r="CT41" s="64" t="s">
        <v>9</v>
      </c>
      <c r="CU41" s="58">
        <v>10000</v>
      </c>
      <c r="CV41" s="58"/>
      <c r="CW41" s="58"/>
      <c r="CY41" s="12"/>
      <c r="CZ41" s="64"/>
      <c r="DA41" s="58"/>
      <c r="DB41" s="58"/>
      <c r="DC41" s="11">
        <f t="shared" si="27"/>
        <v>0</v>
      </c>
      <c r="DE41" s="12"/>
      <c r="DF41" s="64"/>
      <c r="DG41" s="58"/>
      <c r="DH41" s="58"/>
      <c r="DI41" s="11">
        <f t="shared" si="5"/>
        <v>380125</v>
      </c>
      <c r="DK41" s="12"/>
      <c r="DL41" s="9"/>
      <c r="DM41" s="10"/>
      <c r="DN41" s="10"/>
      <c r="DO41" s="11">
        <f t="shared" si="6"/>
        <v>417909</v>
      </c>
      <c r="DQ41" s="54"/>
      <c r="DR41" s="53"/>
      <c r="DS41" s="54"/>
      <c r="DT41" s="53"/>
      <c r="DU41" s="151">
        <f t="shared" si="7"/>
        <v>435334</v>
      </c>
      <c r="DW41" s="54"/>
      <c r="DX41" s="53"/>
      <c r="DY41" s="54"/>
      <c r="DZ41" s="53"/>
      <c r="EA41" s="151">
        <f t="shared" si="8"/>
        <v>434334</v>
      </c>
    </row>
    <row r="42" spans="12:131" x14ac:dyDescent="0.25">
      <c r="M42" s="65">
        <v>43542</v>
      </c>
      <c r="N42" s="67" t="s">
        <v>90</v>
      </c>
      <c r="O42" s="66"/>
      <c r="P42" s="66">
        <v>13600</v>
      </c>
      <c r="Q42" s="11">
        <f t="shared" si="11"/>
        <v>84300</v>
      </c>
      <c r="S42"/>
      <c r="T42"/>
      <c r="Y42"/>
      <c r="Z42"/>
      <c r="AE42"/>
      <c r="BC42"/>
      <c r="BD42"/>
      <c r="BI42"/>
      <c r="BJ42"/>
      <c r="BO42"/>
      <c r="CS42" s="124">
        <v>43981</v>
      </c>
      <c r="CT42" s="64" t="s">
        <v>11</v>
      </c>
      <c r="CU42" s="58">
        <v>20000</v>
      </c>
      <c r="CV42" s="58"/>
      <c r="CW42" s="58"/>
      <c r="CY42" s="12"/>
      <c r="CZ42" s="64"/>
      <c r="DA42" s="58"/>
      <c r="DB42" s="58"/>
      <c r="DC42" s="11">
        <f t="shared" si="27"/>
        <v>0</v>
      </c>
      <c r="DE42" s="12"/>
      <c r="DF42" s="64"/>
      <c r="DG42" s="58"/>
      <c r="DH42" s="58"/>
      <c r="DI42" s="11">
        <f t="shared" si="5"/>
        <v>380125</v>
      </c>
      <c r="DK42" s="12"/>
      <c r="DL42" s="89"/>
      <c r="DM42" s="90"/>
      <c r="DN42" s="83"/>
      <c r="DO42" s="11">
        <f t="shared" si="6"/>
        <v>417909</v>
      </c>
      <c r="DQ42" s="54"/>
      <c r="DR42" s="53"/>
      <c r="DS42" s="54"/>
      <c r="DT42" s="53"/>
      <c r="DU42" s="151">
        <f t="shared" si="7"/>
        <v>435334</v>
      </c>
      <c r="DW42" s="54"/>
      <c r="DX42" s="53"/>
      <c r="DY42" s="54"/>
      <c r="DZ42" s="53"/>
      <c r="EA42" s="151">
        <f t="shared" si="8"/>
        <v>434334</v>
      </c>
    </row>
    <row r="43" spans="12:131" x14ac:dyDescent="0.25">
      <c r="M43" s="65">
        <v>43546</v>
      </c>
      <c r="N43" s="68" t="s">
        <v>11</v>
      </c>
      <c r="O43" s="66">
        <v>6000</v>
      </c>
      <c r="P43" s="66"/>
      <c r="Q43" s="11">
        <f t="shared" si="11"/>
        <v>90300</v>
      </c>
      <c r="S43"/>
      <c r="T43"/>
      <c r="Y43"/>
      <c r="Z43"/>
      <c r="AE43"/>
      <c r="BC43"/>
      <c r="BD43"/>
      <c r="BI43"/>
      <c r="BJ43"/>
      <c r="BO43"/>
      <c r="CS43" s="124"/>
      <c r="CT43" s="64" t="s">
        <v>302</v>
      </c>
      <c r="CU43" s="58"/>
      <c r="CV43" s="58">
        <v>2200</v>
      </c>
      <c r="CW43" s="58"/>
      <c r="CY43" s="12"/>
      <c r="CZ43" s="64"/>
      <c r="DA43" s="58"/>
      <c r="DB43" s="58"/>
      <c r="DC43" s="11">
        <f t="shared" si="27"/>
        <v>0</v>
      </c>
      <c r="DE43" s="12"/>
      <c r="DF43" s="64"/>
      <c r="DG43" s="58"/>
      <c r="DH43" s="58"/>
      <c r="DI43" s="11">
        <f t="shared" si="5"/>
        <v>380125</v>
      </c>
      <c r="DK43" s="12"/>
      <c r="DL43" s="89"/>
      <c r="DM43" s="10"/>
      <c r="DN43" s="83"/>
      <c r="DO43" s="11">
        <f t="shared" si="6"/>
        <v>417909</v>
      </c>
      <c r="DQ43" s="54"/>
      <c r="DR43" s="53"/>
      <c r="DS43" s="54"/>
      <c r="DT43" s="53"/>
      <c r="DU43" s="151">
        <f t="shared" si="7"/>
        <v>435334</v>
      </c>
      <c r="DW43" s="54"/>
      <c r="DX43" s="53"/>
      <c r="DY43" s="54"/>
      <c r="DZ43" s="53"/>
      <c r="EA43" s="151">
        <f t="shared" si="8"/>
        <v>434334</v>
      </c>
    </row>
    <row r="44" spans="12:131" x14ac:dyDescent="0.25">
      <c r="L44" s="72"/>
      <c r="M44" s="65"/>
      <c r="N44" s="67" t="s">
        <v>92</v>
      </c>
      <c r="O44" s="73">
        <v>1000</v>
      </c>
      <c r="P44" s="66"/>
      <c r="Q44" s="11">
        <f t="shared" si="11"/>
        <v>91300</v>
      </c>
      <c r="S44"/>
      <c r="T44"/>
      <c r="Y44"/>
      <c r="Z44"/>
      <c r="AE44"/>
      <c r="BC44"/>
      <c r="BD44"/>
      <c r="BI44"/>
      <c r="BJ44"/>
      <c r="BO44"/>
      <c r="CS44" s="124">
        <v>43982</v>
      </c>
      <c r="CT44" s="64" t="s">
        <v>11</v>
      </c>
      <c r="CU44" s="58">
        <v>3000</v>
      </c>
      <c r="CV44" s="58"/>
      <c r="CW44" s="58"/>
      <c r="CY44" s="12"/>
      <c r="CZ44" s="64"/>
      <c r="DA44" s="58"/>
      <c r="DB44" s="58"/>
      <c r="DC44" s="11">
        <f t="shared" si="27"/>
        <v>0</v>
      </c>
      <c r="DE44" s="12"/>
      <c r="DF44" s="64"/>
      <c r="DG44" s="58"/>
      <c r="DH44" s="58"/>
      <c r="DI44" s="11">
        <f t="shared" si="5"/>
        <v>380125</v>
      </c>
      <c r="DK44" s="12"/>
      <c r="DL44" s="140"/>
      <c r="DM44" s="85"/>
      <c r="DN44" s="83"/>
      <c r="DO44" s="11">
        <f t="shared" si="6"/>
        <v>417909</v>
      </c>
      <c r="DQ44" s="54"/>
      <c r="DR44" s="53"/>
      <c r="DS44" s="54"/>
      <c r="DT44" s="53"/>
      <c r="DU44" s="151">
        <f t="shared" si="7"/>
        <v>435334</v>
      </c>
      <c r="DW44" s="54"/>
      <c r="DX44" s="53"/>
      <c r="DY44" s="54"/>
      <c r="DZ44" s="53"/>
      <c r="EA44" s="151">
        <f t="shared" si="8"/>
        <v>434334</v>
      </c>
    </row>
    <row r="45" spans="12:131" x14ac:dyDescent="0.25">
      <c r="L45" s="72"/>
      <c r="M45" s="65">
        <v>43546</v>
      </c>
      <c r="N45" s="68" t="s">
        <v>11</v>
      </c>
      <c r="O45" s="66">
        <v>6000</v>
      </c>
      <c r="P45" s="66"/>
      <c r="Q45" s="11">
        <f t="shared" si="11"/>
        <v>97300</v>
      </c>
      <c r="S45"/>
      <c r="T45"/>
      <c r="Y45"/>
      <c r="Z45"/>
      <c r="AE45"/>
      <c r="BC45"/>
      <c r="BD45"/>
      <c r="BI45"/>
      <c r="BJ45"/>
      <c r="BO45"/>
      <c r="CS45" s="124"/>
      <c r="CT45" s="64"/>
      <c r="CU45" s="58"/>
      <c r="CV45" s="58"/>
      <c r="CW45" s="58"/>
      <c r="CY45" s="124"/>
      <c r="CZ45" s="64"/>
      <c r="DA45" s="58"/>
      <c r="DB45" s="58"/>
      <c r="DC45" s="11">
        <f t="shared" si="27"/>
        <v>0</v>
      </c>
      <c r="DE45" s="124"/>
      <c r="DF45" s="64"/>
      <c r="DG45" s="58"/>
      <c r="DH45" s="58"/>
      <c r="DI45" s="11">
        <f t="shared" si="5"/>
        <v>380125</v>
      </c>
      <c r="DK45" s="124"/>
      <c r="DL45" s="89"/>
      <c r="DM45" s="10"/>
      <c r="DN45" s="83"/>
      <c r="DO45" s="11">
        <f t="shared" si="6"/>
        <v>417909</v>
      </c>
      <c r="DQ45" s="54"/>
      <c r="DR45" s="53"/>
      <c r="DS45" s="54"/>
      <c r="DT45" s="53"/>
      <c r="DU45" s="151">
        <f t="shared" si="7"/>
        <v>435334</v>
      </c>
      <c r="DW45" s="54"/>
      <c r="DX45" s="53"/>
      <c r="DY45" s="54"/>
      <c r="DZ45" s="53"/>
      <c r="EA45" s="151">
        <f t="shared" si="8"/>
        <v>434334</v>
      </c>
    </row>
    <row r="46" spans="12:131" x14ac:dyDescent="0.25">
      <c r="M46" s="65">
        <v>43547</v>
      </c>
      <c r="N46" s="68" t="s">
        <v>11</v>
      </c>
      <c r="O46" s="66">
        <v>12000</v>
      </c>
      <c r="P46" s="66"/>
      <c r="Q46" s="11">
        <f t="shared" si="11"/>
        <v>109300</v>
      </c>
      <c r="S46"/>
      <c r="T46"/>
      <c r="Y46"/>
      <c r="Z46"/>
      <c r="AE46"/>
      <c r="BC46"/>
      <c r="BD46"/>
      <c r="BI46"/>
      <c r="BJ46"/>
      <c r="BO46"/>
      <c r="CS46" s="124"/>
      <c r="CT46" s="64"/>
      <c r="CU46" s="58"/>
      <c r="CV46" s="58"/>
      <c r="CW46" s="58"/>
      <c r="CY46" s="124"/>
      <c r="CZ46" s="64"/>
      <c r="DA46" s="58"/>
      <c r="DB46" s="58"/>
      <c r="DC46" s="11">
        <f t="shared" si="27"/>
        <v>0</v>
      </c>
      <c r="DE46" s="124"/>
      <c r="DF46" s="64"/>
      <c r="DG46" s="58"/>
      <c r="DH46" s="58"/>
      <c r="DI46" s="11">
        <f t="shared" si="5"/>
        <v>380125</v>
      </c>
      <c r="DK46" s="124"/>
      <c r="DL46" s="89"/>
      <c r="DM46" s="10"/>
      <c r="DN46" s="83"/>
      <c r="DO46" s="11">
        <f t="shared" si="6"/>
        <v>417909</v>
      </c>
      <c r="DQ46" s="54"/>
      <c r="DR46" s="53"/>
      <c r="DS46" s="54"/>
      <c r="DT46" s="53"/>
      <c r="DU46" s="151">
        <f t="shared" si="7"/>
        <v>435334</v>
      </c>
      <c r="DW46" s="54"/>
      <c r="DX46" s="53"/>
      <c r="DY46" s="54"/>
      <c r="DZ46" s="53"/>
      <c r="EA46" s="151">
        <f t="shared" si="8"/>
        <v>434334</v>
      </c>
    </row>
    <row r="47" spans="12:131" x14ac:dyDescent="0.25">
      <c r="M47" s="65">
        <v>43546</v>
      </c>
      <c r="N47" s="67" t="s">
        <v>91</v>
      </c>
      <c r="O47" s="66"/>
      <c r="P47" s="66">
        <v>500</v>
      </c>
      <c r="Q47" s="11">
        <f t="shared" si="11"/>
        <v>108800</v>
      </c>
      <c r="S47"/>
      <c r="T47"/>
      <c r="Y47"/>
      <c r="Z47"/>
      <c r="AE47"/>
      <c r="BC47"/>
      <c r="BD47"/>
      <c r="BI47"/>
      <c r="BJ47"/>
      <c r="BO47"/>
      <c r="CS47" s="54"/>
      <c r="CT47" s="64" t="s">
        <v>5</v>
      </c>
      <c r="CU47" s="58">
        <f>SUM(CU5:CU46)</f>
        <v>505850</v>
      </c>
      <c r="CV47" s="58">
        <f>SUM(CV5:CV46)</f>
        <v>209450</v>
      </c>
      <c r="CW47" s="58">
        <f>CU47-CV47</f>
        <v>296400</v>
      </c>
      <c r="CY47" s="54"/>
      <c r="CZ47" s="64" t="s">
        <v>5</v>
      </c>
      <c r="DA47" s="58">
        <f>SUM(DA5:DA46)</f>
        <v>381775</v>
      </c>
      <c r="DB47" s="58">
        <f>SUM(DB5:DB46)</f>
        <v>38400</v>
      </c>
      <c r="DC47" s="58">
        <f>DA47-DB47</f>
        <v>343375</v>
      </c>
      <c r="DE47" s="54"/>
      <c r="DF47" s="64" t="s">
        <v>5</v>
      </c>
      <c r="DG47" s="58">
        <f>SUM(DG5:DG46)</f>
        <v>470229</v>
      </c>
      <c r="DH47" s="58">
        <f>SUM(DH5:DH46)</f>
        <v>90104</v>
      </c>
      <c r="DI47" s="58">
        <f>DG47-DH47</f>
        <v>380125</v>
      </c>
      <c r="DK47" s="54"/>
      <c r="DL47" s="64" t="s">
        <v>5</v>
      </c>
      <c r="DM47" s="58">
        <f>SUM(DM5:DM46)</f>
        <v>526859</v>
      </c>
      <c r="DN47" s="58">
        <f>SUM(DN5:DN46)</f>
        <v>108950</v>
      </c>
      <c r="DO47" s="58">
        <f>DM47-DN47</f>
        <v>417909</v>
      </c>
      <c r="DQ47" s="54"/>
      <c r="DR47" s="53" t="s">
        <v>5</v>
      </c>
      <c r="DS47" s="94">
        <f>SUM(DS5:DS46)</f>
        <v>452684</v>
      </c>
      <c r="DT47" s="53">
        <f>SUM(DT5:DT46)</f>
        <v>17350</v>
      </c>
      <c r="DU47" s="54">
        <f>DS47-DT47</f>
        <v>435334</v>
      </c>
      <c r="DW47" s="54"/>
      <c r="DX47" s="53" t="s">
        <v>5</v>
      </c>
      <c r="DY47" s="94">
        <f>SUM(DY5:DY46)</f>
        <v>438334</v>
      </c>
      <c r="DZ47" s="53">
        <f>SUM(DZ5:DZ46)</f>
        <v>4000</v>
      </c>
      <c r="EA47" s="94">
        <f>DY47-DZ47</f>
        <v>434334</v>
      </c>
    </row>
    <row r="48" spans="12:131" x14ac:dyDescent="0.25">
      <c r="M48" s="65">
        <v>43547</v>
      </c>
      <c r="N48" s="68" t="s">
        <v>11</v>
      </c>
      <c r="O48" s="66">
        <v>4500</v>
      </c>
      <c r="P48" s="66"/>
      <c r="Q48" s="11">
        <f t="shared" si="11"/>
        <v>113300</v>
      </c>
      <c r="S48"/>
      <c r="T48"/>
      <c r="Y48"/>
      <c r="Z48"/>
      <c r="AE48"/>
      <c r="BC48"/>
      <c r="BD48"/>
      <c r="BI48"/>
      <c r="BJ48"/>
      <c r="BO48"/>
    </row>
    <row r="49" spans="11:98" x14ac:dyDescent="0.25">
      <c r="M49" s="64">
        <v>43544</v>
      </c>
      <c r="N49" s="64" t="s">
        <v>11</v>
      </c>
      <c r="O49" s="58">
        <v>3500</v>
      </c>
      <c r="P49" s="58"/>
      <c r="Q49" s="11">
        <f t="shared" si="11"/>
        <v>116800</v>
      </c>
      <c r="S49"/>
      <c r="T49"/>
      <c r="Y49"/>
      <c r="Z49"/>
      <c r="AE49"/>
      <c r="BC49"/>
      <c r="BD49"/>
      <c r="BI49"/>
      <c r="BJ49"/>
      <c r="BO49"/>
      <c r="CS49" s="128"/>
    </row>
    <row r="50" spans="11:98" x14ac:dyDescent="0.25">
      <c r="M50" s="64">
        <v>43548</v>
      </c>
      <c r="N50" s="71" t="s">
        <v>94</v>
      </c>
      <c r="O50" s="58"/>
      <c r="P50" s="58">
        <v>4000</v>
      </c>
      <c r="Q50" s="11">
        <f t="shared" si="11"/>
        <v>112800</v>
      </c>
      <c r="S50"/>
      <c r="T50"/>
      <c r="Y50"/>
      <c r="Z50"/>
      <c r="AE50"/>
      <c r="BC50"/>
      <c r="BD50"/>
      <c r="BI50"/>
      <c r="BJ50"/>
      <c r="BO50"/>
    </row>
    <row r="51" spans="11:98" x14ac:dyDescent="0.25">
      <c r="M51" s="166">
        <v>43549</v>
      </c>
      <c r="N51" s="64"/>
      <c r="O51" s="58">
        <v>2000</v>
      </c>
      <c r="P51" s="58"/>
      <c r="Q51" s="11">
        <f t="shared" si="11"/>
        <v>114800</v>
      </c>
      <c r="S51"/>
      <c r="T51"/>
      <c r="Y51"/>
      <c r="Z51"/>
      <c r="AE51"/>
      <c r="BC51"/>
      <c r="BD51"/>
      <c r="BI51"/>
      <c r="BJ51"/>
      <c r="BO51"/>
      <c r="CS51" t="s">
        <v>199</v>
      </c>
      <c r="CT51" s="139">
        <v>15334</v>
      </c>
    </row>
    <row r="52" spans="11:98" ht="30" x14ac:dyDescent="0.25">
      <c r="M52" s="157"/>
      <c r="N52" s="64"/>
      <c r="O52" s="58">
        <v>5000</v>
      </c>
      <c r="P52" s="58"/>
      <c r="Q52" s="11">
        <f t="shared" si="11"/>
        <v>119800</v>
      </c>
      <c r="S52"/>
      <c r="T52"/>
      <c r="Y52"/>
      <c r="Z52"/>
      <c r="AE52"/>
      <c r="BC52"/>
      <c r="BD52"/>
      <c r="BI52"/>
      <c r="BJ52"/>
      <c r="BO52"/>
      <c r="CS52" s="128" t="s">
        <v>353</v>
      </c>
      <c r="CT52" s="51">
        <v>419000</v>
      </c>
    </row>
    <row r="53" spans="11:98" x14ac:dyDescent="0.25">
      <c r="M53" s="163"/>
      <c r="N53" s="71" t="s">
        <v>95</v>
      </c>
      <c r="O53" s="58"/>
      <c r="P53" s="58">
        <v>5100</v>
      </c>
      <c r="Q53" s="11">
        <f t="shared" si="11"/>
        <v>114700</v>
      </c>
      <c r="S53"/>
      <c r="T53"/>
      <c r="Y53"/>
      <c r="Z53"/>
      <c r="AE53"/>
      <c r="BC53"/>
      <c r="BD53"/>
      <c r="BI53"/>
      <c r="BJ53"/>
      <c r="BO53"/>
      <c r="CS53" s="111"/>
      <c r="CT53" s="142"/>
    </row>
    <row r="54" spans="11:98" x14ac:dyDescent="0.25">
      <c r="M54" s="76">
        <v>43550</v>
      </c>
      <c r="N54" s="64" t="s">
        <v>96</v>
      </c>
      <c r="O54" s="58"/>
      <c r="P54" s="58">
        <v>2200</v>
      </c>
      <c r="Q54" s="11">
        <f t="shared" si="11"/>
        <v>112500</v>
      </c>
      <c r="S54"/>
      <c r="T54"/>
      <c r="Y54"/>
      <c r="Z54"/>
      <c r="AE54"/>
      <c r="BC54"/>
      <c r="BD54"/>
      <c r="BI54"/>
      <c r="BJ54"/>
      <c r="BO54"/>
      <c r="CT54" s="51"/>
    </row>
    <row r="55" spans="11:98" x14ac:dyDescent="0.25">
      <c r="K55" t="s">
        <v>89</v>
      </c>
      <c r="M55" s="76">
        <v>43552</v>
      </c>
      <c r="N55" s="64" t="s">
        <v>11</v>
      </c>
      <c r="O55" s="58">
        <v>1500</v>
      </c>
      <c r="P55" s="58"/>
      <c r="Q55" s="11">
        <f t="shared" si="11"/>
        <v>114000</v>
      </c>
      <c r="S55"/>
      <c r="T55"/>
      <c r="Y55"/>
      <c r="Z55"/>
      <c r="AE55"/>
      <c r="BC55"/>
      <c r="BD55"/>
      <c r="BI55"/>
      <c r="BJ55"/>
      <c r="BO55"/>
    </row>
    <row r="56" spans="11:98" x14ac:dyDescent="0.25">
      <c r="M56" s="76">
        <v>43552</v>
      </c>
      <c r="N56" s="64" t="s">
        <v>11</v>
      </c>
      <c r="O56" s="58">
        <v>1500</v>
      </c>
      <c r="P56" s="58"/>
      <c r="Q56" s="11">
        <f t="shared" si="11"/>
        <v>115500</v>
      </c>
      <c r="S56"/>
      <c r="T56"/>
      <c r="Y56"/>
      <c r="Z56"/>
      <c r="AE56"/>
      <c r="BC56"/>
      <c r="BD56"/>
      <c r="BI56"/>
      <c r="BJ56"/>
      <c r="BO56"/>
    </row>
    <row r="57" spans="11:98" x14ac:dyDescent="0.25">
      <c r="M57" s="76">
        <v>43553</v>
      </c>
      <c r="N57" s="64" t="s">
        <v>11</v>
      </c>
      <c r="O57" s="58">
        <v>1500</v>
      </c>
      <c r="P57" s="58"/>
      <c r="Q57" s="11">
        <f t="shared" si="11"/>
        <v>117000</v>
      </c>
      <c r="S57"/>
      <c r="T57"/>
      <c r="Y57"/>
      <c r="Z57"/>
      <c r="AE57"/>
      <c r="BC57"/>
      <c r="BD57"/>
      <c r="BI57"/>
      <c r="BJ57"/>
      <c r="BO57"/>
    </row>
    <row r="58" spans="11:98" x14ac:dyDescent="0.25">
      <c r="M58" s="76">
        <v>43553</v>
      </c>
      <c r="N58" s="64" t="s">
        <v>12</v>
      </c>
      <c r="O58" s="58"/>
      <c r="P58" s="58">
        <v>3000</v>
      </c>
      <c r="Q58" s="11">
        <f t="shared" si="11"/>
        <v>114000</v>
      </c>
      <c r="S58"/>
      <c r="T58"/>
      <c r="Y58"/>
      <c r="Z58"/>
      <c r="AE58"/>
      <c r="BC58"/>
      <c r="BD58"/>
      <c r="BI58"/>
      <c r="BJ58"/>
      <c r="BO58"/>
    </row>
    <row r="59" spans="11:98" x14ac:dyDescent="0.25">
      <c r="M59" s="77">
        <v>43554</v>
      </c>
      <c r="N59" s="78" t="s">
        <v>11</v>
      </c>
      <c r="O59" s="79">
        <v>1500</v>
      </c>
      <c r="P59" s="79"/>
      <c r="Q59" s="80">
        <f>O59-P59+Q58</f>
        <v>115500</v>
      </c>
      <c r="S59"/>
      <c r="T59"/>
      <c r="Y59"/>
      <c r="Z59"/>
      <c r="AE59"/>
      <c r="BC59"/>
      <c r="BD59"/>
      <c r="BI59"/>
      <c r="BJ59"/>
      <c r="BO59"/>
    </row>
    <row r="60" spans="11:98" x14ac:dyDescent="0.25">
      <c r="M60" s="76">
        <v>43555</v>
      </c>
      <c r="N60" s="64" t="s">
        <v>11</v>
      </c>
      <c r="O60" s="58">
        <v>9000</v>
      </c>
      <c r="P60" s="58"/>
      <c r="Q60" s="58"/>
      <c r="S60"/>
      <c r="T60"/>
      <c r="Y60"/>
      <c r="Z60"/>
      <c r="AE60"/>
      <c r="BC60"/>
      <c r="BD60"/>
      <c r="BI60"/>
      <c r="BJ60"/>
      <c r="BO60"/>
    </row>
    <row r="61" spans="11:98" x14ac:dyDescent="0.25">
      <c r="M61" s="27"/>
      <c r="N61" s="27" t="s">
        <v>5</v>
      </c>
      <c r="O61" s="28">
        <f>+SUM(O5:O60)</f>
        <v>221330</v>
      </c>
      <c r="P61" s="28">
        <f>+SUM(P5:P59)</f>
        <v>96830</v>
      </c>
      <c r="Q61" s="28">
        <f>SUM(O61-P61)</f>
        <v>124500</v>
      </c>
      <c r="S61"/>
      <c r="T61"/>
      <c r="Y61"/>
      <c r="Z61"/>
      <c r="AE61"/>
      <c r="BC61"/>
      <c r="BD61"/>
      <c r="BI61"/>
      <c r="BJ61"/>
      <c r="BO61"/>
    </row>
    <row r="62" spans="11:98" x14ac:dyDescent="0.25">
      <c r="M62" s="1"/>
      <c r="N62" s="1"/>
      <c r="S62"/>
      <c r="T62"/>
      <c r="Y62"/>
      <c r="Z62"/>
      <c r="AE62"/>
      <c r="BC62"/>
      <c r="BD62"/>
      <c r="BI62"/>
      <c r="BJ62"/>
      <c r="BO62"/>
    </row>
    <row r="63" spans="11:98" x14ac:dyDescent="0.25">
      <c r="S63"/>
      <c r="T63"/>
      <c r="Y63"/>
      <c r="Z63"/>
      <c r="AE63"/>
      <c r="BC63"/>
      <c r="BD63"/>
      <c r="BI63"/>
      <c r="BJ63"/>
      <c r="BO63"/>
    </row>
    <row r="64" spans="11:98" x14ac:dyDescent="0.25">
      <c r="M64" s="72"/>
      <c r="N64" s="60"/>
      <c r="S64"/>
      <c r="T64"/>
      <c r="Y64"/>
      <c r="Z64"/>
      <c r="AE64"/>
      <c r="BC64"/>
      <c r="BD64"/>
      <c r="BI64"/>
      <c r="BJ64"/>
      <c r="BO64"/>
    </row>
    <row r="65" spans="1:125" x14ac:dyDescent="0.25">
      <c r="M65" s="72"/>
      <c r="S65"/>
      <c r="T65"/>
      <c r="Y65"/>
      <c r="Z65"/>
      <c r="AE65"/>
      <c r="BC65"/>
      <c r="BD65"/>
      <c r="BI65"/>
      <c r="BJ65"/>
      <c r="BO65"/>
    </row>
    <row r="66" spans="1:125" x14ac:dyDescent="0.25">
      <c r="S66"/>
      <c r="T66"/>
      <c r="Y66"/>
      <c r="Z66"/>
      <c r="AE66"/>
      <c r="BC66"/>
      <c r="BD66"/>
      <c r="BI66"/>
      <c r="BJ66"/>
      <c r="BO66"/>
    </row>
    <row r="67" spans="1:125" x14ac:dyDescent="0.25">
      <c r="S67"/>
      <c r="T67"/>
      <c r="Y67"/>
      <c r="Z67"/>
      <c r="AE67"/>
      <c r="BC67"/>
      <c r="BD67"/>
      <c r="BI67"/>
      <c r="BJ67"/>
      <c r="BO67"/>
    </row>
    <row r="68" spans="1:125" x14ac:dyDescent="0.25">
      <c r="S68"/>
      <c r="T68"/>
      <c r="Y68"/>
      <c r="Z68"/>
      <c r="AE68"/>
      <c r="BC68"/>
      <c r="BD68"/>
      <c r="BI68"/>
      <c r="BJ68"/>
      <c r="BO68"/>
    </row>
    <row r="69" spans="1:125" x14ac:dyDescent="0.25">
      <c r="S69"/>
      <c r="T69"/>
      <c r="Y69"/>
      <c r="Z69"/>
      <c r="AE69"/>
      <c r="BC69"/>
      <c r="BD69"/>
      <c r="BI69"/>
      <c r="BJ69"/>
      <c r="BO69"/>
    </row>
    <row r="70" spans="1:125" x14ac:dyDescent="0.25">
      <c r="S70"/>
      <c r="T70"/>
      <c r="Y70"/>
      <c r="Z70"/>
      <c r="AE70"/>
      <c r="BC70"/>
      <c r="BD70"/>
      <c r="BI70"/>
      <c r="BJ70"/>
      <c r="BO70"/>
    </row>
    <row r="71" spans="1:125" x14ac:dyDescent="0.25">
      <c r="S71"/>
      <c r="T71"/>
      <c r="Y71"/>
      <c r="Z71"/>
      <c r="AE71"/>
      <c r="BC71"/>
      <c r="BD71"/>
      <c r="BI71"/>
      <c r="BJ71"/>
      <c r="BO71"/>
    </row>
    <row r="72" spans="1:125" x14ac:dyDescent="0.25">
      <c r="S72"/>
      <c r="T72"/>
      <c r="Y72"/>
      <c r="Z72"/>
      <c r="AE72"/>
      <c r="BC72"/>
      <c r="BD72"/>
      <c r="BI72"/>
      <c r="BJ72"/>
      <c r="BO72"/>
    </row>
    <row r="73" spans="1:125" x14ac:dyDescent="0.25">
      <c r="S73"/>
      <c r="T73"/>
      <c r="Y73"/>
      <c r="Z73"/>
      <c r="AE73"/>
      <c r="BC73"/>
      <c r="BD73"/>
      <c r="BI73"/>
      <c r="BJ73"/>
      <c r="BO73"/>
    </row>
    <row r="74" spans="1:125" x14ac:dyDescent="0.25">
      <c r="S74"/>
      <c r="T74"/>
      <c r="Y74"/>
      <c r="Z74"/>
      <c r="AE74"/>
      <c r="BC74"/>
      <c r="BD74"/>
      <c r="BI74"/>
      <c r="BJ74"/>
      <c r="BO74"/>
    </row>
    <row r="75" spans="1:125" x14ac:dyDescent="0.25">
      <c r="S75"/>
      <c r="T75"/>
      <c r="Y75"/>
      <c r="Z75"/>
      <c r="AE75"/>
      <c r="BC75"/>
      <c r="BD75"/>
      <c r="BI75"/>
      <c r="BJ75"/>
      <c r="BO75"/>
    </row>
    <row r="76" spans="1:125" x14ac:dyDescent="0.25">
      <c r="S76"/>
      <c r="T76"/>
      <c r="Y76"/>
      <c r="Z76"/>
      <c r="AE76"/>
      <c r="BC76"/>
      <c r="BD76"/>
      <c r="BI76"/>
      <c r="BJ76"/>
      <c r="BO76"/>
    </row>
    <row r="77" spans="1:125" x14ac:dyDescent="0.25">
      <c r="S77"/>
      <c r="T77"/>
      <c r="Y77"/>
      <c r="Z77"/>
      <c r="AE77"/>
      <c r="BC77"/>
      <c r="BD77"/>
      <c r="BI77"/>
      <c r="BJ77"/>
      <c r="BO77"/>
    </row>
    <row r="78" spans="1:125" x14ac:dyDescent="0.25">
      <c r="S78"/>
      <c r="T78"/>
      <c r="Y78"/>
      <c r="Z78"/>
      <c r="AE78"/>
      <c r="BC78"/>
      <c r="BD78"/>
      <c r="BI78"/>
      <c r="BJ78"/>
      <c r="BO78"/>
    </row>
    <row r="79" spans="1:125" s="33" customFormat="1" x14ac:dyDescent="0.25">
      <c r="A79"/>
      <c r="B79"/>
      <c r="C79"/>
      <c r="D79"/>
      <c r="E79"/>
      <c r="F79"/>
      <c r="G79"/>
      <c r="H79"/>
      <c r="I79"/>
      <c r="J79"/>
      <c r="K79"/>
      <c r="M79"/>
      <c r="N79"/>
      <c r="O79"/>
      <c r="P79"/>
      <c r="Q79"/>
      <c r="R79" s="42"/>
      <c r="S79"/>
      <c r="T79"/>
      <c r="U79"/>
      <c r="V79"/>
      <c r="W79"/>
      <c r="Y79"/>
      <c r="Z79"/>
      <c r="AA79"/>
      <c r="AB79"/>
      <c r="AC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W79"/>
      <c r="AX79"/>
      <c r="AY79"/>
      <c r="AZ79"/>
      <c r="BA79"/>
      <c r="BC79"/>
      <c r="BD79"/>
      <c r="BE79"/>
      <c r="BF79"/>
      <c r="BG79"/>
      <c r="BI79"/>
      <c r="BJ79"/>
      <c r="BK79"/>
      <c r="BL79"/>
      <c r="BM79"/>
      <c r="BO79"/>
      <c r="BP79"/>
      <c r="BQ79"/>
      <c r="BR79"/>
      <c r="BS79"/>
      <c r="CM79"/>
      <c r="CN79"/>
      <c r="CO79"/>
      <c r="CP79"/>
      <c r="CQ79"/>
      <c r="CS79"/>
      <c r="CT79"/>
      <c r="CU79"/>
      <c r="CV79"/>
      <c r="CW79"/>
      <c r="DQ79" s="34"/>
      <c r="DS79" s="34"/>
      <c r="DU79" s="34"/>
    </row>
    <row r="80" spans="1:125" x14ac:dyDescent="0.25">
      <c r="F80" s="33"/>
      <c r="S80"/>
      <c r="T80"/>
      <c r="Y80"/>
      <c r="Z80"/>
      <c r="AE80"/>
      <c r="AJ80" s="33"/>
      <c r="AP80" s="33"/>
      <c r="BC80"/>
      <c r="BD80"/>
      <c r="BI80"/>
      <c r="BJ80"/>
      <c r="BO80"/>
    </row>
    <row r="81" spans="1:101" x14ac:dyDescent="0.25">
      <c r="D81" s="33"/>
      <c r="J81" s="33"/>
      <c r="K81" s="33"/>
      <c r="S81"/>
      <c r="T81"/>
      <c r="Y81"/>
      <c r="Z81"/>
      <c r="AE81"/>
      <c r="BC81"/>
      <c r="BD81"/>
      <c r="BI81"/>
      <c r="BJ81"/>
      <c r="BO81"/>
    </row>
    <row r="82" spans="1:101" x14ac:dyDescent="0.25">
      <c r="A82" s="33"/>
      <c r="B82" s="33"/>
      <c r="C82" s="33"/>
      <c r="E82" s="33"/>
      <c r="G82" s="33"/>
      <c r="H82" s="33"/>
      <c r="I82" s="33"/>
      <c r="S82"/>
      <c r="T82"/>
      <c r="Y82"/>
      <c r="Z82"/>
      <c r="AE82"/>
      <c r="BC82"/>
      <c r="BD82"/>
      <c r="BI82"/>
      <c r="BJ82"/>
      <c r="BO82"/>
    </row>
    <row r="83" spans="1:101" x14ac:dyDescent="0.25">
      <c r="S83"/>
      <c r="T83"/>
      <c r="Y83"/>
      <c r="Z83"/>
      <c r="AE83"/>
      <c r="AT83" s="33"/>
      <c r="AU83" s="33"/>
      <c r="BC83"/>
      <c r="BD83"/>
      <c r="BI83"/>
      <c r="BJ83"/>
      <c r="BO83"/>
      <c r="CM83" s="33"/>
      <c r="CN83" s="33"/>
      <c r="CO83" s="33"/>
      <c r="CP83" s="33"/>
      <c r="CQ83" s="33"/>
    </row>
    <row r="84" spans="1:101" x14ac:dyDescent="0.25">
      <c r="S84" s="33"/>
      <c r="T84" s="33"/>
      <c r="U84" s="33"/>
      <c r="V84" s="33"/>
      <c r="W84" s="33"/>
      <c r="Y84" s="33"/>
      <c r="Z84" s="33"/>
      <c r="AA84" s="33"/>
      <c r="AB84" s="33"/>
      <c r="AC84" s="33"/>
      <c r="AE84" s="33"/>
      <c r="AF84" s="33"/>
      <c r="AG84" s="33"/>
      <c r="AH84" s="33"/>
      <c r="AN84" s="33"/>
      <c r="AQ84" s="33"/>
      <c r="AR84" s="33"/>
      <c r="AS84" s="33"/>
      <c r="BC84" s="33"/>
      <c r="BD84" s="33"/>
      <c r="BE84" s="33"/>
      <c r="BF84" s="33"/>
      <c r="BG84" s="33"/>
      <c r="BI84" s="33"/>
      <c r="BJ84" s="33"/>
      <c r="BK84" s="33"/>
      <c r="BL84" s="33"/>
      <c r="BM84" s="33"/>
      <c r="BO84" s="33"/>
      <c r="BP84" s="33"/>
      <c r="BQ84" s="33"/>
      <c r="BR84" s="33"/>
    </row>
    <row r="85" spans="1:101" x14ac:dyDescent="0.25">
      <c r="S85"/>
      <c r="T85"/>
      <c r="Y85"/>
      <c r="Z85"/>
      <c r="AE85"/>
      <c r="AI85" s="33"/>
      <c r="AK85" s="33"/>
      <c r="AL85" s="33"/>
      <c r="AM85" s="33"/>
      <c r="AO85" s="33"/>
      <c r="BC85"/>
      <c r="BD85"/>
      <c r="BI85"/>
      <c r="BJ85"/>
      <c r="BO85"/>
      <c r="BS85" s="33"/>
    </row>
    <row r="86" spans="1:101" x14ac:dyDescent="0.25">
      <c r="S86"/>
      <c r="T86"/>
      <c r="Y86"/>
      <c r="Z86"/>
      <c r="AE86"/>
      <c r="AW86" s="33"/>
      <c r="AX86" s="33"/>
      <c r="AY86" s="33"/>
      <c r="AZ86" s="33"/>
      <c r="BA86" s="33"/>
      <c r="BC86"/>
      <c r="BD86"/>
      <c r="BI86"/>
      <c r="BJ86"/>
      <c r="BO86"/>
    </row>
    <row r="87" spans="1:101" x14ac:dyDescent="0.25">
      <c r="S87"/>
      <c r="T87"/>
      <c r="Y87"/>
      <c r="Z87"/>
      <c r="AE87"/>
      <c r="BC87"/>
      <c r="BD87"/>
      <c r="BI87"/>
      <c r="BJ87"/>
      <c r="BO87"/>
    </row>
    <row r="88" spans="1:101" x14ac:dyDescent="0.25">
      <c r="S88"/>
      <c r="T88"/>
      <c r="Y88"/>
      <c r="Z88"/>
      <c r="AE88"/>
      <c r="BC88"/>
      <c r="BD88"/>
      <c r="BI88"/>
      <c r="BJ88"/>
      <c r="BO88"/>
    </row>
    <row r="89" spans="1:101" x14ac:dyDescent="0.25">
      <c r="S89"/>
      <c r="T89"/>
      <c r="Y89"/>
      <c r="Z89"/>
      <c r="AE89"/>
      <c r="BC89"/>
      <c r="BD89"/>
      <c r="BI89"/>
      <c r="BJ89"/>
      <c r="BO89"/>
    </row>
    <row r="90" spans="1:101" x14ac:dyDescent="0.25">
      <c r="S90"/>
      <c r="T90"/>
      <c r="Y90"/>
      <c r="Z90"/>
      <c r="AE90"/>
      <c r="BC90"/>
      <c r="BD90"/>
      <c r="BI90"/>
      <c r="BJ90"/>
      <c r="BO90"/>
    </row>
    <row r="91" spans="1:101" x14ac:dyDescent="0.25">
      <c r="S91"/>
      <c r="T91"/>
      <c r="Y91"/>
      <c r="Z91"/>
      <c r="AE91"/>
      <c r="BC91"/>
      <c r="BD91"/>
      <c r="BI91"/>
      <c r="BJ91"/>
      <c r="BO91"/>
    </row>
    <row r="92" spans="1:101" x14ac:dyDescent="0.25">
      <c r="S92"/>
      <c r="T92"/>
      <c r="Y92"/>
      <c r="Z92"/>
      <c r="AE92"/>
      <c r="BC92"/>
      <c r="BD92"/>
      <c r="BI92"/>
      <c r="BJ92"/>
      <c r="BO92"/>
      <c r="CS92" s="33"/>
    </row>
    <row r="93" spans="1:101" x14ac:dyDescent="0.25">
      <c r="S93"/>
      <c r="T93"/>
      <c r="Y93"/>
      <c r="Z93"/>
      <c r="AE93"/>
      <c r="BC93"/>
      <c r="BD93"/>
      <c r="BI93"/>
      <c r="BJ93"/>
      <c r="BO93"/>
    </row>
    <row r="94" spans="1:101" x14ac:dyDescent="0.25">
      <c r="S94"/>
      <c r="T94"/>
      <c r="Y94"/>
      <c r="Z94"/>
      <c r="AE94"/>
      <c r="BC94"/>
      <c r="BD94"/>
      <c r="BI94"/>
      <c r="BJ94"/>
      <c r="BO94"/>
      <c r="CT94" s="33"/>
      <c r="CU94" s="33"/>
      <c r="CV94" s="33"/>
      <c r="CW94" s="33"/>
    </row>
    <row r="95" spans="1:101" x14ac:dyDescent="0.25">
      <c r="S95"/>
      <c r="T95"/>
      <c r="Y95"/>
      <c r="Z95"/>
      <c r="AE95"/>
      <c r="BC95"/>
      <c r="BD95"/>
      <c r="BI95"/>
      <c r="BJ95"/>
      <c r="BO95"/>
    </row>
    <row r="96" spans="1:101" x14ac:dyDescent="0.25">
      <c r="S96"/>
      <c r="T96"/>
      <c r="Y96"/>
      <c r="Z96"/>
      <c r="AE96"/>
      <c r="BC96"/>
      <c r="BD96"/>
      <c r="BI96"/>
      <c r="BJ96"/>
      <c r="BO96"/>
    </row>
    <row r="97" spans="13:67" x14ac:dyDescent="0.25">
      <c r="S97"/>
      <c r="T97"/>
      <c r="Y97"/>
      <c r="Z97"/>
      <c r="AE97"/>
      <c r="BC97"/>
      <c r="BD97"/>
      <c r="BI97"/>
      <c r="BJ97"/>
      <c r="BO97"/>
    </row>
    <row r="98" spans="13:67" x14ac:dyDescent="0.25">
      <c r="S98"/>
      <c r="T98"/>
      <c r="Y98"/>
      <c r="Z98"/>
      <c r="AE98"/>
      <c r="BC98"/>
      <c r="BD98"/>
      <c r="BI98"/>
      <c r="BJ98"/>
      <c r="BO98"/>
    </row>
    <row r="99" spans="13:67" x14ac:dyDescent="0.25">
      <c r="S99"/>
      <c r="T99"/>
      <c r="Y99"/>
      <c r="Z99"/>
      <c r="AE99"/>
      <c r="BC99"/>
      <c r="BD99"/>
      <c r="BI99"/>
      <c r="BJ99"/>
      <c r="BO99"/>
    </row>
    <row r="100" spans="13:67" x14ac:dyDescent="0.25">
      <c r="S100"/>
      <c r="T100"/>
      <c r="Y100"/>
      <c r="Z100"/>
      <c r="AE100"/>
      <c r="BC100"/>
      <c r="BD100"/>
      <c r="BI100"/>
      <c r="BJ100"/>
      <c r="BO100"/>
    </row>
    <row r="101" spans="13:67" x14ac:dyDescent="0.25">
      <c r="S101"/>
      <c r="T101"/>
      <c r="Y101"/>
      <c r="Z101"/>
      <c r="AE101"/>
      <c r="BC101"/>
      <c r="BD101"/>
      <c r="BI101"/>
      <c r="BJ101"/>
      <c r="BO101"/>
    </row>
    <row r="102" spans="13:67" x14ac:dyDescent="0.25">
      <c r="S102"/>
      <c r="T102"/>
      <c r="Y102"/>
      <c r="Z102"/>
      <c r="AE102"/>
      <c r="BC102"/>
      <c r="BD102"/>
      <c r="BI102"/>
      <c r="BJ102"/>
      <c r="BO102"/>
    </row>
    <row r="103" spans="13:67" x14ac:dyDescent="0.25">
      <c r="S103"/>
      <c r="T103"/>
      <c r="Y103"/>
      <c r="Z103"/>
      <c r="AE103"/>
      <c r="BC103"/>
      <c r="BD103"/>
      <c r="BI103"/>
      <c r="BJ103"/>
      <c r="BO103"/>
    </row>
    <row r="104" spans="13:67" x14ac:dyDescent="0.25">
      <c r="S104"/>
      <c r="T104"/>
      <c r="Y104"/>
      <c r="Z104"/>
      <c r="AE104"/>
      <c r="BC104"/>
      <c r="BD104"/>
      <c r="BI104"/>
      <c r="BJ104"/>
      <c r="BO104"/>
    </row>
    <row r="105" spans="13:67" x14ac:dyDescent="0.25">
      <c r="S105"/>
      <c r="T105"/>
      <c r="Y105"/>
      <c r="Z105"/>
      <c r="AE105"/>
      <c r="BC105"/>
      <c r="BD105"/>
      <c r="BI105"/>
      <c r="BJ105"/>
      <c r="BO105"/>
    </row>
    <row r="106" spans="13:67" x14ac:dyDescent="0.25">
      <c r="S106"/>
      <c r="T106"/>
      <c r="Y106"/>
      <c r="Z106"/>
      <c r="AE106"/>
      <c r="BC106"/>
      <c r="BD106"/>
      <c r="BI106"/>
      <c r="BJ106"/>
      <c r="BO106"/>
    </row>
    <row r="107" spans="13:67" x14ac:dyDescent="0.25">
      <c r="S107"/>
      <c r="T107"/>
      <c r="Y107"/>
      <c r="Z107"/>
      <c r="AE107"/>
      <c r="BC107"/>
      <c r="BD107"/>
      <c r="BI107"/>
      <c r="BJ107"/>
      <c r="BO107"/>
    </row>
    <row r="108" spans="13:67" x14ac:dyDescent="0.25">
      <c r="M108" s="33"/>
      <c r="N108" s="33"/>
      <c r="O108" s="33"/>
      <c r="P108" s="33"/>
      <c r="Q108" s="33"/>
      <c r="S108"/>
      <c r="T108"/>
      <c r="Y108"/>
      <c r="Z108"/>
      <c r="AE108"/>
      <c r="BC108"/>
      <c r="BD108"/>
      <c r="BI108"/>
      <c r="BJ108"/>
      <c r="BO108"/>
    </row>
    <row r="109" spans="13:67" x14ac:dyDescent="0.25">
      <c r="S109"/>
      <c r="T109"/>
      <c r="Y109"/>
      <c r="Z109"/>
      <c r="AE109"/>
      <c r="BC109"/>
      <c r="BD109"/>
      <c r="BI109"/>
      <c r="BJ109"/>
      <c r="BO109"/>
    </row>
    <row r="110" spans="13:67" x14ac:dyDescent="0.25">
      <c r="S110"/>
      <c r="T110"/>
      <c r="Y110"/>
      <c r="Z110"/>
      <c r="AE110"/>
      <c r="BC110"/>
      <c r="BD110"/>
      <c r="BI110"/>
      <c r="BJ110"/>
      <c r="BO110"/>
    </row>
    <row r="111" spans="13:67" x14ac:dyDescent="0.25">
      <c r="S111"/>
      <c r="T111"/>
      <c r="Y111"/>
      <c r="Z111"/>
      <c r="AE111"/>
      <c r="BC111"/>
      <c r="BD111"/>
      <c r="BI111"/>
      <c r="BJ111"/>
      <c r="BO111"/>
    </row>
    <row r="112" spans="13:67" x14ac:dyDescent="0.25">
      <c r="S112"/>
      <c r="T112"/>
      <c r="Y112"/>
      <c r="Z112"/>
      <c r="AE112"/>
      <c r="BC112"/>
      <c r="BD112"/>
      <c r="BI112"/>
      <c r="BJ112"/>
      <c r="BO112"/>
    </row>
    <row r="113" spans="19:67" x14ac:dyDescent="0.25">
      <c r="S113"/>
      <c r="T113"/>
      <c r="Y113"/>
      <c r="Z113"/>
      <c r="AE113"/>
      <c r="BC113"/>
      <c r="BD113"/>
      <c r="BI113"/>
      <c r="BJ113"/>
      <c r="BO113"/>
    </row>
    <row r="114" spans="19:67" x14ac:dyDescent="0.25">
      <c r="S114"/>
      <c r="T114"/>
      <c r="Y114"/>
      <c r="Z114"/>
      <c r="AE114"/>
      <c r="BC114"/>
      <c r="BD114"/>
      <c r="BI114"/>
      <c r="BJ114"/>
      <c r="BO114"/>
    </row>
    <row r="115" spans="19:67" x14ac:dyDescent="0.25">
      <c r="S115"/>
      <c r="T115"/>
      <c r="Y115"/>
      <c r="Z115"/>
      <c r="AE115"/>
      <c r="BC115"/>
      <c r="BD115"/>
      <c r="BI115"/>
      <c r="BJ115"/>
      <c r="BO115"/>
    </row>
    <row r="116" spans="19:67" x14ac:dyDescent="0.25">
      <c r="S116"/>
      <c r="T116"/>
      <c r="Y116"/>
      <c r="Z116"/>
      <c r="AE116"/>
      <c r="BC116"/>
      <c r="BD116"/>
      <c r="BI116"/>
      <c r="BJ116"/>
      <c r="BO116"/>
    </row>
    <row r="117" spans="19:67" x14ac:dyDescent="0.25">
      <c r="S117"/>
      <c r="T117"/>
      <c r="Y117"/>
      <c r="Z117"/>
      <c r="AE117"/>
      <c r="BC117"/>
      <c r="BD117"/>
      <c r="BI117"/>
      <c r="BJ117"/>
      <c r="BO117"/>
    </row>
  </sheetData>
  <mergeCells count="60">
    <mergeCell ref="BO3:BS3"/>
    <mergeCell ref="BI1:BM1"/>
    <mergeCell ref="BC1:BG1"/>
    <mergeCell ref="AK1:AO1"/>
    <mergeCell ref="AE3:AI3"/>
    <mergeCell ref="AK3:AO3"/>
    <mergeCell ref="AQ1:AU1"/>
    <mergeCell ref="AQ3:AU3"/>
    <mergeCell ref="AQ17:AQ18"/>
    <mergeCell ref="AQ7:AQ9"/>
    <mergeCell ref="AQ19:AQ20"/>
    <mergeCell ref="BC8:BC9"/>
    <mergeCell ref="A1:E1"/>
    <mergeCell ref="A3:E3"/>
    <mergeCell ref="M1:Q1"/>
    <mergeCell ref="M3:Q3"/>
    <mergeCell ref="G1:K1"/>
    <mergeCell ref="G3:K3"/>
    <mergeCell ref="S1:W1"/>
    <mergeCell ref="S3:W3"/>
    <mergeCell ref="Y3:AC3"/>
    <mergeCell ref="AE1:AI1"/>
    <mergeCell ref="BC3:BG3"/>
    <mergeCell ref="Y1:AC1"/>
    <mergeCell ref="M51:M53"/>
    <mergeCell ref="AK8:AK10"/>
    <mergeCell ref="A6:A8"/>
    <mergeCell ref="A9:A10"/>
    <mergeCell ref="D9:D10"/>
    <mergeCell ref="AK21:AK23"/>
    <mergeCell ref="CM8:CM10"/>
    <mergeCell ref="CM14:CM16"/>
    <mergeCell ref="AW28:AW29"/>
    <mergeCell ref="BU1:BY1"/>
    <mergeCell ref="BU3:BY3"/>
    <mergeCell ref="CM27:CM28"/>
    <mergeCell ref="AW3:BA3"/>
    <mergeCell ref="AW1:BA1"/>
    <mergeCell ref="CM1:CQ1"/>
    <mergeCell ref="CM3:CQ3"/>
    <mergeCell ref="CG1:CK1"/>
    <mergeCell ref="CG3:CK3"/>
    <mergeCell ref="CA1:CE1"/>
    <mergeCell ref="CA3:CE3"/>
    <mergeCell ref="BO1:BS1"/>
    <mergeCell ref="BI3:BM3"/>
    <mergeCell ref="CS1:CW1"/>
    <mergeCell ref="CS3:CW3"/>
    <mergeCell ref="DE1:DI1"/>
    <mergeCell ref="DE3:DI3"/>
    <mergeCell ref="DE7:DE8"/>
    <mergeCell ref="CY1:DC1"/>
    <mergeCell ref="CY3:DC3"/>
    <mergeCell ref="DW1:EA1"/>
    <mergeCell ref="DW3:EA3"/>
    <mergeCell ref="DQ1:DU1"/>
    <mergeCell ref="DQ3:DU3"/>
    <mergeCell ref="DK24:DK26"/>
    <mergeCell ref="DK1:DO1"/>
    <mergeCell ref="DK3:DO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"/>
  <sheetViews>
    <sheetView topLeftCell="Y1" workbookViewId="0">
      <selection activeCell="AJ4" sqref="AJ4"/>
    </sheetView>
  </sheetViews>
  <sheetFormatPr baseColWidth="10" defaultRowHeight="15" x14ac:dyDescent="0.25"/>
  <cols>
    <col min="1" max="1" width="25.85546875" customWidth="1"/>
    <col min="2" max="2" width="24" customWidth="1"/>
    <col min="3" max="3" width="23.7109375" customWidth="1"/>
    <col min="6" max="6" width="17.28515625" customWidth="1"/>
    <col min="7" max="7" width="30.7109375" customWidth="1"/>
    <col min="8" max="8" width="16.42578125" customWidth="1"/>
    <col min="9" max="9" width="16.140625" customWidth="1"/>
    <col min="12" max="12" width="15.140625" customWidth="1"/>
    <col min="22" max="22" width="22.28515625" customWidth="1"/>
    <col min="27" max="27" width="22.28515625" customWidth="1"/>
    <col min="32" max="32" width="20.28515625" customWidth="1"/>
    <col min="34" max="34" width="11.7109375" bestFit="1" customWidth="1"/>
  </cols>
  <sheetData>
    <row r="1" spans="1:39" ht="30.75" customHeight="1" x14ac:dyDescent="0.25">
      <c r="A1" s="61" t="s">
        <v>41</v>
      </c>
      <c r="B1" s="61" t="s">
        <v>43</v>
      </c>
      <c r="C1" s="61" t="s">
        <v>42</v>
      </c>
      <c r="D1" s="61" t="s">
        <v>61</v>
      </c>
      <c r="F1" s="179" t="s">
        <v>68</v>
      </c>
      <c r="G1" s="180"/>
      <c r="H1" s="180"/>
      <c r="I1" s="180"/>
      <c r="K1" s="179" t="s">
        <v>69</v>
      </c>
      <c r="L1" s="180"/>
      <c r="M1" s="180"/>
      <c r="N1" s="180"/>
      <c r="P1" s="179" t="s">
        <v>70</v>
      </c>
      <c r="Q1" s="180"/>
      <c r="R1" s="180"/>
      <c r="S1" s="180"/>
      <c r="U1" s="179" t="s">
        <v>132</v>
      </c>
      <c r="V1" s="180"/>
      <c r="W1" s="180"/>
      <c r="X1" s="180"/>
      <c r="Z1" s="179" t="s">
        <v>140</v>
      </c>
      <c r="AA1" s="180"/>
      <c r="AB1" s="180"/>
      <c r="AC1" s="180"/>
      <c r="AE1" s="179" t="s">
        <v>158</v>
      </c>
      <c r="AF1" s="180"/>
      <c r="AG1" s="180"/>
      <c r="AH1" s="180"/>
      <c r="AJ1" s="179" t="s">
        <v>161</v>
      </c>
      <c r="AK1" s="180"/>
      <c r="AL1" s="180"/>
      <c r="AM1" s="180"/>
    </row>
    <row r="2" spans="1:39" x14ac:dyDescent="0.25">
      <c r="A2" s="53" t="s">
        <v>44</v>
      </c>
      <c r="B2" s="53" t="s">
        <v>65</v>
      </c>
      <c r="C2" s="53" t="s">
        <v>66</v>
      </c>
      <c r="D2" s="53"/>
    </row>
    <row r="3" spans="1:39" ht="15.75" x14ac:dyDescent="0.25">
      <c r="A3" s="53" t="s">
        <v>45</v>
      </c>
      <c r="B3" s="53">
        <v>12</v>
      </c>
      <c r="C3" s="53">
        <v>7500</v>
      </c>
      <c r="D3" s="53"/>
      <c r="F3" s="63" t="s">
        <v>67</v>
      </c>
      <c r="G3" s="63" t="s">
        <v>41</v>
      </c>
      <c r="H3" s="63" t="s">
        <v>43</v>
      </c>
      <c r="I3" s="63" t="s">
        <v>42</v>
      </c>
      <c r="K3" s="63" t="s">
        <v>67</v>
      </c>
      <c r="L3" s="63" t="s">
        <v>41</v>
      </c>
      <c r="M3" s="63" t="s">
        <v>43</v>
      </c>
      <c r="N3" s="63" t="s">
        <v>42</v>
      </c>
      <c r="P3" s="63" t="s">
        <v>67</v>
      </c>
      <c r="Q3" s="63" t="s">
        <v>41</v>
      </c>
      <c r="R3" s="63" t="s">
        <v>43</v>
      </c>
      <c r="S3" s="63" t="s">
        <v>42</v>
      </c>
      <c r="U3" s="63" t="s">
        <v>67</v>
      </c>
      <c r="V3" s="63" t="s">
        <v>41</v>
      </c>
      <c r="W3" s="63" t="s">
        <v>43</v>
      </c>
      <c r="X3" s="63" t="s">
        <v>42</v>
      </c>
      <c r="Z3" s="63" t="s">
        <v>67</v>
      </c>
      <c r="AA3" s="63" t="s">
        <v>41</v>
      </c>
      <c r="AB3" s="63" t="s">
        <v>43</v>
      </c>
      <c r="AC3" s="63" t="s">
        <v>42</v>
      </c>
      <c r="AE3" s="63" t="s">
        <v>67</v>
      </c>
      <c r="AF3" s="63" t="s">
        <v>41</v>
      </c>
      <c r="AG3" s="63" t="s">
        <v>43</v>
      </c>
      <c r="AH3" s="63" t="s">
        <v>42</v>
      </c>
      <c r="AJ3" s="63" t="s">
        <v>67</v>
      </c>
      <c r="AK3" s="63" t="s">
        <v>41</v>
      </c>
      <c r="AL3" s="63" t="s">
        <v>43</v>
      </c>
      <c r="AM3" s="63" t="s">
        <v>42</v>
      </c>
    </row>
    <row r="4" spans="1:39" x14ac:dyDescent="0.25">
      <c r="A4" s="53" t="s">
        <v>46</v>
      </c>
      <c r="B4" s="53">
        <v>15</v>
      </c>
      <c r="C4" s="53">
        <v>2000</v>
      </c>
      <c r="D4" s="53"/>
      <c r="F4" s="64">
        <v>43538</v>
      </c>
      <c r="G4" s="53" t="s">
        <v>72</v>
      </c>
      <c r="H4" s="53">
        <v>12</v>
      </c>
      <c r="I4" s="53">
        <v>12000</v>
      </c>
      <c r="K4" s="64">
        <v>43561</v>
      </c>
      <c r="L4" s="53" t="s">
        <v>83</v>
      </c>
      <c r="M4" s="53"/>
      <c r="N4" s="53">
        <v>3200</v>
      </c>
      <c r="P4" s="64">
        <v>43587</v>
      </c>
      <c r="Q4" s="53" t="s">
        <v>103</v>
      </c>
      <c r="R4" s="53">
        <v>1</v>
      </c>
      <c r="S4" s="53">
        <v>1800</v>
      </c>
      <c r="U4" s="64">
        <v>43620</v>
      </c>
      <c r="V4" s="53" t="s">
        <v>124</v>
      </c>
      <c r="W4" s="53"/>
      <c r="X4" s="53">
        <v>7000</v>
      </c>
      <c r="Z4" s="64">
        <v>43647</v>
      </c>
      <c r="AA4" s="53" t="s">
        <v>103</v>
      </c>
      <c r="AB4" s="53">
        <v>1</v>
      </c>
      <c r="AC4" s="53">
        <v>1750</v>
      </c>
      <c r="AE4" s="89">
        <v>43682</v>
      </c>
      <c r="AF4" s="89" t="s">
        <v>152</v>
      </c>
      <c r="AG4" s="90"/>
      <c r="AH4" s="90">
        <v>7000</v>
      </c>
      <c r="AJ4" s="89"/>
      <c r="AK4" s="89"/>
      <c r="AL4" s="90"/>
      <c r="AM4" s="90"/>
    </row>
    <row r="5" spans="1:39" x14ac:dyDescent="0.25">
      <c r="A5" s="53" t="s">
        <v>47</v>
      </c>
      <c r="B5" s="53"/>
      <c r="C5" s="53">
        <v>3500</v>
      </c>
      <c r="D5" s="53"/>
      <c r="F5" s="53"/>
      <c r="G5" s="53" t="s">
        <v>73</v>
      </c>
      <c r="H5" s="53"/>
      <c r="I5" s="53">
        <v>1630</v>
      </c>
      <c r="K5" s="64">
        <v>43567</v>
      </c>
      <c r="L5" s="53" t="s">
        <v>74</v>
      </c>
      <c r="M5" s="53">
        <v>5</v>
      </c>
      <c r="N5" s="53">
        <v>200</v>
      </c>
      <c r="P5" s="53" t="s">
        <v>107</v>
      </c>
      <c r="Q5" s="53" t="s">
        <v>103</v>
      </c>
      <c r="R5" s="53">
        <v>1</v>
      </c>
      <c r="S5" s="53">
        <v>1850</v>
      </c>
      <c r="U5" s="64">
        <v>43625</v>
      </c>
      <c r="V5" s="53" t="s">
        <v>125</v>
      </c>
      <c r="W5" s="53"/>
      <c r="X5" s="53">
        <v>250</v>
      </c>
      <c r="Z5" s="53"/>
      <c r="AA5" s="53" t="s">
        <v>83</v>
      </c>
      <c r="AB5" s="53" t="s">
        <v>143</v>
      </c>
      <c r="AC5" s="53">
        <v>1850</v>
      </c>
      <c r="AE5" s="47">
        <v>43693</v>
      </c>
      <c r="AF5" s="47" t="s">
        <v>153</v>
      </c>
      <c r="AG5" s="59"/>
      <c r="AH5" s="59">
        <v>3500</v>
      </c>
      <c r="AJ5" s="47"/>
      <c r="AK5" s="47"/>
      <c r="AL5" s="59"/>
      <c r="AM5" s="59"/>
    </row>
    <row r="6" spans="1:39" x14ac:dyDescent="0.25">
      <c r="A6" s="53" t="s">
        <v>48</v>
      </c>
      <c r="B6" s="53">
        <v>6</v>
      </c>
      <c r="C6" s="53">
        <v>1500</v>
      </c>
      <c r="D6" s="53"/>
      <c r="F6" s="64">
        <v>43538</v>
      </c>
      <c r="G6" s="53" t="s">
        <v>74</v>
      </c>
      <c r="H6" s="53">
        <v>5</v>
      </c>
      <c r="I6" s="53">
        <v>200</v>
      </c>
      <c r="K6" s="64">
        <v>43565</v>
      </c>
      <c r="L6" s="53" t="s">
        <v>101</v>
      </c>
      <c r="M6" s="53"/>
      <c r="N6" s="53">
        <v>60000</v>
      </c>
      <c r="P6" s="53"/>
      <c r="Q6" s="53" t="s">
        <v>108</v>
      </c>
      <c r="R6" s="53">
        <v>4</v>
      </c>
      <c r="S6" s="53">
        <v>1000</v>
      </c>
      <c r="U6" s="53"/>
      <c r="V6" s="53" t="s">
        <v>126</v>
      </c>
      <c r="W6" s="53"/>
      <c r="X6" s="53">
        <v>3600</v>
      </c>
      <c r="Z6" s="53"/>
      <c r="AA6" s="53" t="s">
        <v>141</v>
      </c>
      <c r="AB6" s="53">
        <v>12</v>
      </c>
      <c r="AC6" s="53">
        <v>14400</v>
      </c>
      <c r="AE6" s="91">
        <v>43696</v>
      </c>
      <c r="AF6" s="47" t="s">
        <v>155</v>
      </c>
      <c r="AG6" s="59">
        <v>1</v>
      </c>
      <c r="AH6" s="59">
        <v>1000</v>
      </c>
      <c r="AJ6" s="91"/>
      <c r="AK6" s="47"/>
      <c r="AL6" s="59"/>
      <c r="AM6" s="59"/>
    </row>
    <row r="7" spans="1:39" ht="17.25" customHeight="1" x14ac:dyDescent="0.25">
      <c r="A7" s="53" t="s">
        <v>49</v>
      </c>
      <c r="B7" s="53"/>
      <c r="C7" s="53" t="s">
        <v>60</v>
      </c>
      <c r="D7" s="53"/>
      <c r="F7" s="70">
        <v>43540</v>
      </c>
      <c r="G7" s="69" t="s">
        <v>78</v>
      </c>
      <c r="H7" s="69">
        <v>12</v>
      </c>
      <c r="I7" s="69">
        <v>7200</v>
      </c>
      <c r="K7" s="53"/>
      <c r="L7" s="53" t="s">
        <v>99</v>
      </c>
      <c r="M7" s="53"/>
      <c r="N7" s="53">
        <v>500</v>
      </c>
      <c r="P7" s="53"/>
      <c r="Q7" s="53" t="s">
        <v>109</v>
      </c>
      <c r="R7" s="53">
        <v>1</v>
      </c>
      <c r="S7" s="53">
        <v>1200</v>
      </c>
      <c r="U7" s="64">
        <v>43629</v>
      </c>
      <c r="V7" s="53" t="s">
        <v>127</v>
      </c>
      <c r="W7" s="53">
        <v>2</v>
      </c>
      <c r="X7" s="53">
        <v>5000</v>
      </c>
      <c r="Z7" s="53"/>
      <c r="AA7" s="53" t="s">
        <v>136</v>
      </c>
      <c r="AB7" s="53">
        <v>1</v>
      </c>
      <c r="AC7" s="53">
        <v>575</v>
      </c>
      <c r="AE7" s="47">
        <v>43704</v>
      </c>
      <c r="AF7" s="59" t="s">
        <v>155</v>
      </c>
      <c r="AG7" s="59">
        <v>1</v>
      </c>
      <c r="AH7" s="92">
        <v>1000</v>
      </c>
      <c r="AJ7" s="47"/>
      <c r="AK7" s="59"/>
      <c r="AL7" s="59"/>
      <c r="AM7" s="92"/>
    </row>
    <row r="8" spans="1:39" x14ac:dyDescent="0.25">
      <c r="A8" s="53" t="s">
        <v>50</v>
      </c>
      <c r="B8" s="53"/>
      <c r="C8" s="53" t="s">
        <v>60</v>
      </c>
      <c r="D8" s="53"/>
      <c r="F8" s="53"/>
      <c r="G8" s="53" t="s">
        <v>79</v>
      </c>
      <c r="H8" s="53">
        <v>100</v>
      </c>
      <c r="I8" s="53">
        <v>5000</v>
      </c>
      <c r="K8" s="53"/>
      <c r="L8" s="53"/>
      <c r="M8" s="53"/>
      <c r="N8" s="53"/>
      <c r="P8" s="53"/>
      <c r="Q8" s="53" t="s">
        <v>110</v>
      </c>
      <c r="R8" s="53">
        <v>2</v>
      </c>
      <c r="S8" s="53">
        <v>12000</v>
      </c>
      <c r="U8" s="64">
        <v>43632</v>
      </c>
      <c r="V8" s="53" t="s">
        <v>128</v>
      </c>
      <c r="W8" s="53"/>
      <c r="X8" s="53">
        <v>3500</v>
      </c>
      <c r="Z8" s="53"/>
      <c r="AA8" s="53" t="s">
        <v>142</v>
      </c>
      <c r="AB8" s="53" t="s">
        <v>144</v>
      </c>
      <c r="AC8" s="53">
        <v>1630</v>
      </c>
      <c r="AE8" s="93">
        <v>43706</v>
      </c>
      <c r="AF8" s="74" t="s">
        <v>155</v>
      </c>
      <c r="AG8" s="75">
        <v>6</v>
      </c>
      <c r="AH8" s="75">
        <v>7200</v>
      </c>
      <c r="AJ8" s="93"/>
      <c r="AK8" s="74"/>
      <c r="AL8" s="75"/>
      <c r="AM8" s="75"/>
    </row>
    <row r="9" spans="1:39" x14ac:dyDescent="0.25">
      <c r="A9" s="53" t="s">
        <v>51</v>
      </c>
      <c r="B9" s="53">
        <v>2</v>
      </c>
      <c r="C9" s="53" t="s">
        <v>60</v>
      </c>
      <c r="D9" s="53" t="s">
        <v>64</v>
      </c>
      <c r="F9" s="53"/>
      <c r="G9" s="53" t="s">
        <v>80</v>
      </c>
      <c r="H9" s="53"/>
      <c r="I9" s="53">
        <v>5700</v>
      </c>
      <c r="K9" s="53"/>
      <c r="L9" s="53"/>
      <c r="M9" s="53"/>
      <c r="N9" s="53"/>
      <c r="P9" s="53"/>
      <c r="Q9" s="53" t="s">
        <v>111</v>
      </c>
      <c r="R9" s="53">
        <v>1</v>
      </c>
      <c r="S9" s="53">
        <v>3500</v>
      </c>
      <c r="U9" s="64">
        <v>43634</v>
      </c>
      <c r="V9" s="53" t="s">
        <v>129</v>
      </c>
      <c r="W9" s="53"/>
      <c r="X9" s="53">
        <v>4000</v>
      </c>
      <c r="Z9" s="53"/>
      <c r="AA9" s="53" t="s">
        <v>146</v>
      </c>
      <c r="AB9" s="53"/>
      <c r="AC9" s="53">
        <v>245</v>
      </c>
      <c r="AE9" s="74">
        <v>43708</v>
      </c>
      <c r="AF9" s="74" t="s">
        <v>102</v>
      </c>
      <c r="AG9" s="75">
        <v>1</v>
      </c>
      <c r="AH9" s="75">
        <v>500</v>
      </c>
      <c r="AJ9" s="74"/>
      <c r="AK9" s="74"/>
      <c r="AL9" s="75"/>
      <c r="AM9" s="75"/>
    </row>
    <row r="10" spans="1:39" x14ac:dyDescent="0.25">
      <c r="A10" s="53" t="s">
        <v>52</v>
      </c>
      <c r="B10" s="53"/>
      <c r="C10" s="62">
        <v>3000</v>
      </c>
      <c r="D10" s="53"/>
      <c r="F10" s="53"/>
      <c r="G10" s="53" t="s">
        <v>81</v>
      </c>
      <c r="H10" s="53">
        <v>2</v>
      </c>
      <c r="I10" s="53">
        <v>3800</v>
      </c>
      <c r="K10" s="53"/>
      <c r="L10" s="53"/>
      <c r="M10" s="53"/>
      <c r="N10" s="53"/>
      <c r="P10" s="53"/>
      <c r="Q10" s="53" t="s">
        <v>112</v>
      </c>
      <c r="R10" s="53">
        <v>1</v>
      </c>
      <c r="S10" s="53">
        <v>1700</v>
      </c>
      <c r="U10" s="64">
        <v>43635</v>
      </c>
      <c r="V10" s="53" t="s">
        <v>130</v>
      </c>
      <c r="W10" s="53"/>
      <c r="X10" s="53">
        <v>1400</v>
      </c>
      <c r="Z10" s="64">
        <v>43660</v>
      </c>
      <c r="AA10" s="53" t="s">
        <v>148</v>
      </c>
      <c r="AB10" s="53"/>
      <c r="AC10" s="53">
        <v>2650</v>
      </c>
      <c r="AE10" s="64"/>
      <c r="AF10" s="53"/>
      <c r="AG10" s="53"/>
      <c r="AH10" s="53"/>
      <c r="AJ10" s="64"/>
      <c r="AK10" s="53"/>
      <c r="AL10" s="53"/>
      <c r="AM10" s="53"/>
    </row>
    <row r="11" spans="1:39" x14ac:dyDescent="0.25">
      <c r="A11" s="53" t="s">
        <v>53</v>
      </c>
      <c r="B11" s="53"/>
      <c r="C11" s="53">
        <v>4500</v>
      </c>
      <c r="D11" s="53"/>
      <c r="F11" s="53"/>
      <c r="G11" s="53" t="s">
        <v>82</v>
      </c>
      <c r="H11" s="53">
        <v>2</v>
      </c>
      <c r="I11" s="53">
        <v>1000</v>
      </c>
      <c r="K11" s="53"/>
      <c r="L11" s="53"/>
      <c r="M11" s="53"/>
      <c r="N11" s="53"/>
      <c r="P11" s="53"/>
      <c r="Q11" s="53" t="s">
        <v>113</v>
      </c>
      <c r="R11" s="53"/>
      <c r="S11" s="53">
        <v>100</v>
      </c>
      <c r="U11" s="64">
        <v>43637</v>
      </c>
      <c r="V11" s="53" t="s">
        <v>131</v>
      </c>
      <c r="W11" s="53">
        <v>1</v>
      </c>
      <c r="X11" s="53">
        <v>1100</v>
      </c>
      <c r="Z11" s="53"/>
      <c r="AA11" s="53"/>
      <c r="AB11" s="53"/>
      <c r="AC11" s="53"/>
      <c r="AE11" s="53"/>
      <c r="AF11" s="53"/>
      <c r="AG11" s="53"/>
      <c r="AH11" s="53"/>
      <c r="AJ11" s="53"/>
      <c r="AK11" s="53"/>
      <c r="AL11" s="53"/>
      <c r="AM11" s="53"/>
    </row>
    <row r="12" spans="1:39" x14ac:dyDescent="0.25">
      <c r="A12" s="53" t="s">
        <v>54</v>
      </c>
      <c r="B12" s="53"/>
      <c r="C12" s="53">
        <v>2000</v>
      </c>
      <c r="D12" s="53"/>
      <c r="F12" s="71">
        <v>43540</v>
      </c>
      <c r="G12" s="53" t="s">
        <v>83</v>
      </c>
      <c r="H12" s="53">
        <v>30</v>
      </c>
      <c r="I12" s="53">
        <v>3200</v>
      </c>
      <c r="K12" s="53"/>
      <c r="L12" s="53"/>
      <c r="M12" s="53"/>
      <c r="N12" s="53"/>
      <c r="P12" s="64">
        <v>43594</v>
      </c>
      <c r="Q12" s="53" t="s">
        <v>74</v>
      </c>
      <c r="R12" s="53">
        <v>4</v>
      </c>
      <c r="S12" s="53">
        <v>200</v>
      </c>
      <c r="U12" s="64">
        <v>43639</v>
      </c>
      <c r="V12" s="53" t="s">
        <v>134</v>
      </c>
      <c r="W12" s="53"/>
      <c r="X12" s="53">
        <v>2500</v>
      </c>
      <c r="Z12" s="53"/>
      <c r="AA12" s="53"/>
      <c r="AB12" s="53"/>
      <c r="AC12" s="53"/>
      <c r="AE12" s="53"/>
      <c r="AF12" s="53"/>
      <c r="AG12" s="53"/>
      <c r="AH12" s="53"/>
      <c r="AJ12" s="53"/>
      <c r="AK12" s="53"/>
      <c r="AL12" s="53"/>
      <c r="AM12" s="53"/>
    </row>
    <row r="13" spans="1:39" x14ac:dyDescent="0.25">
      <c r="A13" s="53" t="s">
        <v>55</v>
      </c>
      <c r="B13" s="53"/>
      <c r="C13" s="53">
        <v>8000</v>
      </c>
      <c r="D13" s="53"/>
      <c r="F13" s="64">
        <v>43543</v>
      </c>
      <c r="G13" s="53" t="s">
        <v>86</v>
      </c>
      <c r="H13" s="53">
        <v>1</v>
      </c>
      <c r="I13" s="53">
        <v>2500</v>
      </c>
      <c r="K13" s="53"/>
      <c r="L13" s="53"/>
      <c r="M13" s="53"/>
      <c r="N13" s="53"/>
      <c r="P13" s="53"/>
      <c r="Q13" s="53" t="s">
        <v>123</v>
      </c>
      <c r="R13" s="53"/>
      <c r="S13" s="53">
        <v>10000</v>
      </c>
      <c r="U13" s="64">
        <v>43641</v>
      </c>
      <c r="V13" s="53" t="s">
        <v>136</v>
      </c>
      <c r="W13" s="53">
        <v>1</v>
      </c>
      <c r="X13" s="53">
        <v>600</v>
      </c>
      <c r="Z13" s="53"/>
      <c r="AA13" s="53"/>
      <c r="AB13" s="53"/>
      <c r="AC13" s="53"/>
      <c r="AE13" s="53"/>
      <c r="AF13" s="53"/>
      <c r="AG13" s="53"/>
      <c r="AH13" s="53"/>
      <c r="AJ13" s="53"/>
      <c r="AK13" s="53"/>
      <c r="AL13" s="53"/>
      <c r="AM13" s="53"/>
    </row>
    <row r="14" spans="1:39" x14ac:dyDescent="0.25">
      <c r="A14" s="53" t="s">
        <v>56</v>
      </c>
      <c r="B14" s="53"/>
      <c r="C14" s="53">
        <v>3000</v>
      </c>
      <c r="D14" s="53"/>
      <c r="F14" s="64">
        <v>43543</v>
      </c>
      <c r="G14" s="53" t="s">
        <v>87</v>
      </c>
      <c r="H14" s="53" t="s">
        <v>88</v>
      </c>
      <c r="I14" s="53">
        <v>1000</v>
      </c>
      <c r="K14" s="53"/>
      <c r="L14" s="53"/>
      <c r="M14" s="53"/>
      <c r="N14" s="53"/>
      <c r="P14" s="53"/>
      <c r="Q14" s="53"/>
      <c r="R14" s="53"/>
      <c r="S14" s="53">
        <v>20000</v>
      </c>
      <c r="U14" s="53"/>
      <c r="V14" s="53"/>
      <c r="W14" s="53"/>
      <c r="X14" s="53"/>
      <c r="Z14" s="53"/>
      <c r="AA14" s="53"/>
      <c r="AB14" s="53"/>
      <c r="AC14" s="53"/>
      <c r="AE14" s="53"/>
      <c r="AF14" s="53"/>
      <c r="AG14" s="53"/>
      <c r="AH14" s="53"/>
      <c r="AJ14" s="53"/>
      <c r="AK14" s="53"/>
      <c r="AL14" s="53"/>
      <c r="AM14" s="53"/>
    </row>
    <row r="15" spans="1:39" x14ac:dyDescent="0.25">
      <c r="A15" s="53" t="s">
        <v>57</v>
      </c>
      <c r="B15" s="53"/>
      <c r="C15" s="53">
        <v>5000</v>
      </c>
      <c r="D15" s="53" t="s">
        <v>63</v>
      </c>
      <c r="F15" s="64">
        <v>43609</v>
      </c>
      <c r="G15" s="53" t="s">
        <v>93</v>
      </c>
      <c r="H15" s="53"/>
      <c r="I15" s="53">
        <v>4000</v>
      </c>
      <c r="K15" s="53"/>
      <c r="L15" s="53"/>
      <c r="M15" s="53"/>
      <c r="N15" s="53"/>
      <c r="P15" s="53"/>
      <c r="Q15" s="53"/>
      <c r="R15" s="53"/>
      <c r="S15" s="53">
        <v>2400</v>
      </c>
      <c r="U15" s="53"/>
      <c r="V15" s="53"/>
      <c r="W15" s="53"/>
      <c r="X15" s="53"/>
      <c r="Z15" s="53"/>
      <c r="AA15" s="53"/>
      <c r="AB15" s="53"/>
      <c r="AC15" s="53"/>
      <c r="AE15" s="53"/>
      <c r="AF15" s="53"/>
      <c r="AG15" s="53"/>
      <c r="AH15" s="53"/>
      <c r="AJ15" s="53"/>
      <c r="AK15" s="53"/>
      <c r="AL15" s="53"/>
      <c r="AM15" s="53"/>
    </row>
    <row r="16" spans="1:39" x14ac:dyDescent="0.25">
      <c r="A16" s="53" t="s">
        <v>58</v>
      </c>
      <c r="B16" s="53"/>
      <c r="C16" s="53">
        <v>1750</v>
      </c>
      <c r="D16" s="53"/>
      <c r="F16" s="64">
        <v>43549</v>
      </c>
      <c r="G16" s="53" t="s">
        <v>86</v>
      </c>
      <c r="H16" s="53">
        <v>2</v>
      </c>
      <c r="I16" s="53">
        <v>5100</v>
      </c>
      <c r="K16" s="53"/>
      <c r="L16" s="53"/>
      <c r="M16" s="53"/>
      <c r="N16" s="53"/>
      <c r="P16" s="53"/>
      <c r="Q16" s="53"/>
      <c r="R16" s="53"/>
      <c r="S16" s="53">
        <v>2000</v>
      </c>
      <c r="U16" s="53"/>
      <c r="V16" s="53"/>
      <c r="W16" s="53"/>
      <c r="X16" s="53"/>
      <c r="Z16" s="53"/>
      <c r="AA16" s="53"/>
      <c r="AB16" s="53"/>
      <c r="AC16" s="53"/>
      <c r="AE16" s="53"/>
      <c r="AF16" s="53"/>
      <c r="AG16" s="53"/>
      <c r="AH16" s="53"/>
      <c r="AJ16" s="53"/>
      <c r="AK16" s="53"/>
      <c r="AL16" s="53"/>
      <c r="AM16" s="53"/>
    </row>
    <row r="17" spans="1:39" x14ac:dyDescent="0.25">
      <c r="A17" s="53" t="s">
        <v>59</v>
      </c>
      <c r="B17" s="53"/>
      <c r="C17" s="53">
        <v>5000</v>
      </c>
      <c r="D17" s="53" t="s">
        <v>63</v>
      </c>
      <c r="F17" s="64">
        <v>43553</v>
      </c>
      <c r="G17" s="53" t="s">
        <v>97</v>
      </c>
      <c r="H17" s="53"/>
      <c r="I17" s="53">
        <v>3000</v>
      </c>
      <c r="K17" s="53"/>
      <c r="L17" s="53"/>
      <c r="M17" s="53"/>
      <c r="N17" s="53">
        <f>SUM(N4:N7)</f>
        <v>63900</v>
      </c>
      <c r="P17" s="53"/>
      <c r="Q17" s="53"/>
      <c r="R17" s="53"/>
      <c r="S17" s="53">
        <f>SUM(S4:S16)</f>
        <v>57750</v>
      </c>
      <c r="U17" s="53"/>
      <c r="V17" s="53"/>
      <c r="W17" s="53"/>
      <c r="X17" s="53">
        <f>SUM(X4:X13)</f>
        <v>28950</v>
      </c>
      <c r="Z17" s="53"/>
      <c r="AA17" s="53"/>
      <c r="AB17" s="53"/>
      <c r="AC17" s="53">
        <f>SUM(AC4:AC10)</f>
        <v>23100</v>
      </c>
      <c r="AE17" s="53"/>
      <c r="AF17" s="53"/>
      <c r="AG17" s="53"/>
      <c r="AH17" s="58">
        <f>SUM(AH4:AH9)</f>
        <v>20200</v>
      </c>
      <c r="AJ17" s="53"/>
      <c r="AK17" s="53"/>
      <c r="AL17" s="53"/>
      <c r="AM17" s="58">
        <f>SUM(AM4:AM9)</f>
        <v>0</v>
      </c>
    </row>
    <row r="18" spans="1:39" x14ac:dyDescent="0.25">
      <c r="F18" s="64">
        <v>43550</v>
      </c>
      <c r="G18" s="53" t="s">
        <v>96</v>
      </c>
      <c r="H18" s="53"/>
      <c r="I18" s="53">
        <v>2200</v>
      </c>
    </row>
    <row r="19" spans="1:39" x14ac:dyDescent="0.25">
      <c r="I19">
        <f>SUM(I4:I18)</f>
        <v>57530</v>
      </c>
    </row>
    <row r="20" spans="1:39" x14ac:dyDescent="0.25">
      <c r="B20" t="s">
        <v>75</v>
      </c>
    </row>
  </sheetData>
  <mergeCells count="7">
    <mergeCell ref="AJ1:AM1"/>
    <mergeCell ref="AE1:AH1"/>
    <mergeCell ref="F1:I1"/>
    <mergeCell ref="K1:N1"/>
    <mergeCell ref="P1:S1"/>
    <mergeCell ref="U1:X1"/>
    <mergeCell ref="Z1:AC1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D22" sqref="D22"/>
    </sheetView>
  </sheetViews>
  <sheetFormatPr baseColWidth="10" defaultRowHeight="15" x14ac:dyDescent="0.25"/>
  <cols>
    <col min="1" max="1" width="21.42578125" customWidth="1"/>
    <col min="2" max="2" width="25.28515625" customWidth="1"/>
    <col min="3" max="4" width="22.7109375" customWidth="1"/>
    <col min="5" max="5" width="24.42578125" customWidth="1"/>
  </cols>
  <sheetData>
    <row r="1" spans="1:5" ht="18.75" x14ac:dyDescent="0.25">
      <c r="A1" s="181" t="s">
        <v>19</v>
      </c>
      <c r="B1" s="181"/>
      <c r="C1" s="181"/>
      <c r="D1" s="87"/>
    </row>
    <row r="2" spans="1:5" x14ac:dyDescent="0.25">
      <c r="A2" s="52" t="s">
        <v>20</v>
      </c>
      <c r="B2" s="52" t="s">
        <v>34</v>
      </c>
      <c r="C2" s="52" t="s">
        <v>21</v>
      </c>
      <c r="D2" s="56" t="s">
        <v>159</v>
      </c>
      <c r="E2" s="56" t="s">
        <v>160</v>
      </c>
    </row>
    <row r="3" spans="1:5" x14ac:dyDescent="0.25">
      <c r="A3" s="53" t="s">
        <v>22</v>
      </c>
      <c r="B3" s="54">
        <v>16</v>
      </c>
      <c r="C3" s="55">
        <v>64400</v>
      </c>
      <c r="D3" s="95">
        <v>48310</v>
      </c>
      <c r="E3" s="96">
        <f>(C3-D3)</f>
        <v>16090</v>
      </c>
    </row>
    <row r="4" spans="1:5" x14ac:dyDescent="0.25">
      <c r="A4" s="53" t="s">
        <v>23</v>
      </c>
      <c r="B4" s="54">
        <v>10</v>
      </c>
      <c r="C4" s="55">
        <v>32000</v>
      </c>
      <c r="D4" s="95">
        <v>13700</v>
      </c>
      <c r="E4" s="96">
        <f>(C4-D4)</f>
        <v>18300</v>
      </c>
    </row>
    <row r="5" spans="1:5" x14ac:dyDescent="0.25">
      <c r="A5" s="53" t="s">
        <v>24</v>
      </c>
      <c r="B5" s="54">
        <v>29</v>
      </c>
      <c r="C5" s="97">
        <v>131500</v>
      </c>
      <c r="D5" s="95">
        <v>57530</v>
      </c>
      <c r="E5" s="96">
        <f>(C5-D5)</f>
        <v>73970</v>
      </c>
    </row>
    <row r="6" spans="1:5" x14ac:dyDescent="0.25">
      <c r="A6" s="53" t="s">
        <v>25</v>
      </c>
      <c r="B6" s="54">
        <v>8</v>
      </c>
      <c r="C6" s="94">
        <v>22500</v>
      </c>
      <c r="D6" s="95">
        <v>63900</v>
      </c>
      <c r="E6" s="113">
        <f t="shared" ref="E6:E14" si="0">(C6-D6)</f>
        <v>-41400</v>
      </c>
    </row>
    <row r="7" spans="1:5" x14ac:dyDescent="0.25">
      <c r="A7" s="53" t="s">
        <v>26</v>
      </c>
      <c r="B7" s="54">
        <v>8</v>
      </c>
      <c r="C7" s="94">
        <v>64500</v>
      </c>
      <c r="D7" s="95">
        <v>57750</v>
      </c>
      <c r="E7" s="96">
        <f t="shared" si="0"/>
        <v>6750</v>
      </c>
    </row>
    <row r="8" spans="1:5" x14ac:dyDescent="0.25">
      <c r="A8" s="53" t="s">
        <v>27</v>
      </c>
      <c r="B8" s="88">
        <v>9</v>
      </c>
      <c r="C8" s="95">
        <v>66000</v>
      </c>
      <c r="D8" s="95">
        <v>28950</v>
      </c>
      <c r="E8" s="96">
        <f t="shared" si="0"/>
        <v>37050</v>
      </c>
    </row>
    <row r="9" spans="1:5" x14ac:dyDescent="0.25">
      <c r="A9" s="53" t="s">
        <v>28</v>
      </c>
      <c r="B9" s="88">
        <v>10</v>
      </c>
      <c r="C9" s="95">
        <v>28000</v>
      </c>
      <c r="D9" s="95">
        <v>23100</v>
      </c>
      <c r="E9" s="96">
        <f t="shared" si="0"/>
        <v>4900</v>
      </c>
    </row>
    <row r="10" spans="1:5" x14ac:dyDescent="0.25">
      <c r="A10" s="53" t="s">
        <v>29</v>
      </c>
      <c r="B10" s="88">
        <v>11</v>
      </c>
      <c r="C10" s="88">
        <v>68700</v>
      </c>
      <c r="D10" s="95">
        <v>20200</v>
      </c>
      <c r="E10" s="96">
        <f t="shared" si="0"/>
        <v>48500</v>
      </c>
    </row>
    <row r="11" spans="1:5" x14ac:dyDescent="0.25">
      <c r="A11" s="53" t="s">
        <v>30</v>
      </c>
      <c r="B11" s="88">
        <v>17</v>
      </c>
      <c r="C11" s="102">
        <v>89000</v>
      </c>
      <c r="D11" s="95">
        <v>81110</v>
      </c>
      <c r="E11" s="53">
        <f t="shared" si="0"/>
        <v>7890</v>
      </c>
    </row>
    <row r="12" spans="1:5" x14ac:dyDescent="0.25">
      <c r="A12" s="53" t="s">
        <v>31</v>
      </c>
      <c r="B12" s="88">
        <v>7</v>
      </c>
      <c r="C12" s="102">
        <v>35500</v>
      </c>
      <c r="D12" s="88">
        <v>500</v>
      </c>
      <c r="E12" s="53">
        <f t="shared" si="0"/>
        <v>35000</v>
      </c>
    </row>
    <row r="13" spans="1:5" x14ac:dyDescent="0.25">
      <c r="A13" s="53" t="s">
        <v>32</v>
      </c>
      <c r="B13" s="88">
        <v>9</v>
      </c>
      <c r="C13" s="102">
        <v>57000</v>
      </c>
      <c r="D13" s="95">
        <v>13900</v>
      </c>
      <c r="E13" s="53">
        <f t="shared" si="0"/>
        <v>43100</v>
      </c>
    </row>
    <row r="14" spans="1:5" x14ac:dyDescent="0.25">
      <c r="A14" s="53" t="s">
        <v>33</v>
      </c>
      <c r="B14" s="88">
        <v>5</v>
      </c>
      <c r="C14" s="102">
        <v>29800</v>
      </c>
      <c r="D14" s="95">
        <v>53600</v>
      </c>
      <c r="E14" s="62">
        <f t="shared" si="0"/>
        <v>-23800</v>
      </c>
    </row>
    <row r="15" spans="1:5" x14ac:dyDescent="0.25">
      <c r="A15" s="42" t="s">
        <v>35</v>
      </c>
      <c r="B15" s="57">
        <f>SUM(B3:B14)</f>
        <v>139</v>
      </c>
      <c r="C15" s="118">
        <f>SUM(C3:C14)</f>
        <v>688900</v>
      </c>
      <c r="D15" s="31">
        <f>SUM(D3:D14)</f>
        <v>462550</v>
      </c>
      <c r="E15" s="51">
        <f>(C15-D15)</f>
        <v>226350</v>
      </c>
    </row>
  </sheetData>
  <mergeCells count="1">
    <mergeCell ref="A1:C1"/>
  </mergeCells>
  <pageMargins left="0.7" right="0.7" top="0.75" bottom="0.75" header="0.3" footer="0.3"/>
  <pageSetup paperSize="9" orientation="portrait" horizontalDpi="4294967292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D8" sqref="D8"/>
    </sheetView>
  </sheetViews>
  <sheetFormatPr baseColWidth="10" defaultRowHeight="15" x14ac:dyDescent="0.25"/>
  <cols>
    <col min="1" max="1" width="19.42578125" customWidth="1"/>
    <col min="2" max="2" width="21.85546875" customWidth="1"/>
    <col min="3" max="3" width="15.140625" customWidth="1"/>
    <col min="4" max="4" width="16.42578125" customWidth="1"/>
    <col min="5" max="5" width="20.42578125" customWidth="1"/>
  </cols>
  <sheetData>
    <row r="1" spans="1:5" ht="18.75" x14ac:dyDescent="0.25">
      <c r="A1" s="181" t="s">
        <v>202</v>
      </c>
      <c r="B1" s="181"/>
      <c r="C1" s="181"/>
      <c r="D1" s="112"/>
    </row>
    <row r="2" spans="1:5" x14ac:dyDescent="0.25">
      <c r="A2" s="52" t="s">
        <v>20</v>
      </c>
      <c r="B2" s="52" t="s">
        <v>34</v>
      </c>
      <c r="C2" s="52" t="s">
        <v>21</v>
      </c>
      <c r="D2" s="56" t="s">
        <v>159</v>
      </c>
      <c r="E2" s="56" t="s">
        <v>160</v>
      </c>
    </row>
    <row r="3" spans="1:5" x14ac:dyDescent="0.25">
      <c r="A3" s="53" t="s">
        <v>22</v>
      </c>
      <c r="B3" s="54">
        <v>9</v>
      </c>
      <c r="C3" s="55">
        <v>28000</v>
      </c>
      <c r="D3" s="94">
        <v>33555</v>
      </c>
      <c r="E3" s="113">
        <f>(C3-D3)</f>
        <v>-5555</v>
      </c>
    </row>
    <row r="4" spans="1:5" x14ac:dyDescent="0.25">
      <c r="A4" s="53" t="s">
        <v>23</v>
      </c>
      <c r="B4" s="54">
        <v>15</v>
      </c>
      <c r="C4" s="55">
        <v>102500</v>
      </c>
      <c r="D4" s="94">
        <v>51250</v>
      </c>
      <c r="E4" s="96">
        <f t="shared" ref="E4:E14" si="0">(C4-D4)</f>
        <v>51250</v>
      </c>
    </row>
    <row r="5" spans="1:5" x14ac:dyDescent="0.25">
      <c r="A5" s="53" t="s">
        <v>24</v>
      </c>
      <c r="B5" s="54">
        <v>10</v>
      </c>
      <c r="C5" s="119">
        <v>41000</v>
      </c>
      <c r="D5" s="95">
        <v>16100</v>
      </c>
      <c r="E5" s="96">
        <f t="shared" si="0"/>
        <v>24900</v>
      </c>
    </row>
    <row r="6" spans="1:5" x14ac:dyDescent="0.25">
      <c r="A6" s="53" t="s">
        <v>25</v>
      </c>
      <c r="B6" s="54">
        <v>24</v>
      </c>
      <c r="C6" s="94">
        <v>127200</v>
      </c>
      <c r="D6" s="95">
        <v>92000</v>
      </c>
      <c r="E6" s="96">
        <f t="shared" si="0"/>
        <v>35200</v>
      </c>
    </row>
    <row r="7" spans="1:5" x14ac:dyDescent="0.25">
      <c r="A7" s="53" t="s">
        <v>26</v>
      </c>
      <c r="B7" s="54">
        <v>30</v>
      </c>
      <c r="C7" s="94">
        <v>184000</v>
      </c>
      <c r="D7" s="95">
        <v>209450</v>
      </c>
      <c r="E7" s="113">
        <f t="shared" si="0"/>
        <v>-25450</v>
      </c>
    </row>
    <row r="8" spans="1:5" x14ac:dyDescent="0.25">
      <c r="A8" s="53" t="s">
        <v>27</v>
      </c>
      <c r="B8" s="88">
        <v>15</v>
      </c>
      <c r="C8" s="95">
        <v>80000</v>
      </c>
      <c r="D8" s="95">
        <v>38400</v>
      </c>
      <c r="E8" s="96">
        <f t="shared" si="0"/>
        <v>41600</v>
      </c>
    </row>
    <row r="9" spans="1:5" x14ac:dyDescent="0.25">
      <c r="A9" s="53" t="s">
        <v>28</v>
      </c>
      <c r="B9" s="88"/>
      <c r="C9" s="95"/>
      <c r="D9" s="96"/>
      <c r="E9" s="96">
        <f t="shared" si="0"/>
        <v>0</v>
      </c>
    </row>
    <row r="10" spans="1:5" x14ac:dyDescent="0.25">
      <c r="A10" s="53" t="s">
        <v>29</v>
      </c>
      <c r="B10" s="88"/>
      <c r="C10" s="88"/>
      <c r="D10" s="96"/>
      <c r="E10" s="96">
        <f t="shared" si="0"/>
        <v>0</v>
      </c>
    </row>
    <row r="11" spans="1:5" x14ac:dyDescent="0.25">
      <c r="A11" s="53" t="s">
        <v>30</v>
      </c>
      <c r="B11" s="88"/>
      <c r="C11" s="102"/>
      <c r="D11" s="96"/>
      <c r="E11" s="96">
        <f t="shared" si="0"/>
        <v>0</v>
      </c>
    </row>
    <row r="12" spans="1:5" x14ac:dyDescent="0.25">
      <c r="A12" s="53" t="s">
        <v>31</v>
      </c>
      <c r="B12" s="88"/>
      <c r="C12" s="102"/>
      <c r="D12" s="53"/>
      <c r="E12" s="96">
        <f t="shared" si="0"/>
        <v>0</v>
      </c>
    </row>
    <row r="13" spans="1:5" x14ac:dyDescent="0.25">
      <c r="A13" s="53" t="s">
        <v>32</v>
      </c>
      <c r="B13" s="88"/>
      <c r="C13" s="102"/>
      <c r="D13" s="53"/>
      <c r="E13" s="96">
        <f t="shared" si="0"/>
        <v>0</v>
      </c>
    </row>
    <row r="14" spans="1:5" x14ac:dyDescent="0.25">
      <c r="A14" s="53" t="s">
        <v>33</v>
      </c>
      <c r="B14" s="88"/>
      <c r="C14" s="102"/>
      <c r="D14" s="53"/>
      <c r="E14" s="96">
        <f t="shared" si="0"/>
        <v>0</v>
      </c>
    </row>
    <row r="15" spans="1:5" x14ac:dyDescent="0.25">
      <c r="A15" s="42" t="s">
        <v>35</v>
      </c>
      <c r="B15" s="57">
        <f>SUM(B3:B14)</f>
        <v>103</v>
      </c>
      <c r="C15" s="51">
        <f>SUM(C3:C14)</f>
        <v>562700</v>
      </c>
      <c r="D15" s="51">
        <f>SUM(D3:D14)</f>
        <v>440755</v>
      </c>
      <c r="E15" s="51">
        <f>SUM(E3:E14)</f>
        <v>121945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7" workbookViewId="0">
      <selection activeCell="A33" sqref="A33:D33"/>
    </sheetView>
  </sheetViews>
  <sheetFormatPr baseColWidth="10" defaultRowHeight="15" x14ac:dyDescent="0.25"/>
  <cols>
    <col min="2" max="2" width="27.85546875" customWidth="1"/>
    <col min="3" max="3" width="21.28515625" customWidth="1"/>
    <col min="4" max="4" width="22.140625" customWidth="1"/>
  </cols>
  <sheetData>
    <row r="1" spans="1:4" x14ac:dyDescent="0.25">
      <c r="A1" s="182" t="s">
        <v>263</v>
      </c>
      <c r="B1" s="182"/>
      <c r="C1" s="182"/>
      <c r="D1" s="182"/>
    </row>
    <row r="3" spans="1:4" x14ac:dyDescent="0.25">
      <c r="A3" s="52" t="s">
        <v>264</v>
      </c>
      <c r="B3" s="123" t="s">
        <v>212</v>
      </c>
      <c r="C3" s="123" t="s">
        <v>213</v>
      </c>
      <c r="D3" s="123" t="s">
        <v>214</v>
      </c>
    </row>
    <row r="4" spans="1:4" x14ac:dyDescent="0.25">
      <c r="A4" s="88">
        <v>1</v>
      </c>
      <c r="B4" s="53" t="s">
        <v>215</v>
      </c>
      <c r="C4" s="121" t="s">
        <v>217</v>
      </c>
      <c r="D4" s="53" t="s">
        <v>220</v>
      </c>
    </row>
    <row r="5" spans="1:4" x14ac:dyDescent="0.25">
      <c r="A5" s="88">
        <v>2</v>
      </c>
      <c r="B5" s="53" t="s">
        <v>216</v>
      </c>
      <c r="C5" s="121" t="s">
        <v>218</v>
      </c>
      <c r="D5" s="53" t="s">
        <v>219</v>
      </c>
    </row>
    <row r="6" spans="1:4" x14ac:dyDescent="0.25">
      <c r="A6" s="88">
        <v>3</v>
      </c>
      <c r="B6" s="53" t="s">
        <v>221</v>
      </c>
      <c r="C6" s="121" t="s">
        <v>253</v>
      </c>
      <c r="D6" s="53"/>
    </row>
    <row r="7" spans="1:4" x14ac:dyDescent="0.25">
      <c r="A7" s="88">
        <v>4</v>
      </c>
      <c r="B7" s="53" t="s">
        <v>232</v>
      </c>
      <c r="C7" s="121">
        <v>7690366</v>
      </c>
      <c r="D7" s="53"/>
    </row>
    <row r="8" spans="1:4" x14ac:dyDescent="0.25">
      <c r="A8" s="88">
        <v>5</v>
      </c>
      <c r="B8" s="53" t="s">
        <v>222</v>
      </c>
      <c r="C8" s="121">
        <v>47389650</v>
      </c>
      <c r="D8" s="53" t="s">
        <v>265</v>
      </c>
    </row>
    <row r="9" spans="1:4" x14ac:dyDescent="0.25">
      <c r="A9" s="88">
        <v>6</v>
      </c>
      <c r="B9" s="53" t="s">
        <v>223</v>
      </c>
      <c r="C9" s="121">
        <v>58964284</v>
      </c>
      <c r="D9" s="53"/>
    </row>
    <row r="10" spans="1:4" x14ac:dyDescent="0.25">
      <c r="A10" s="88">
        <v>7</v>
      </c>
      <c r="B10" s="53" t="s">
        <v>224</v>
      </c>
      <c r="C10" s="121">
        <v>48999067</v>
      </c>
      <c r="D10" s="53"/>
    </row>
    <row r="11" spans="1:4" x14ac:dyDescent="0.25">
      <c r="A11" s="88">
        <v>8</v>
      </c>
      <c r="B11" s="53" t="s">
        <v>225</v>
      </c>
      <c r="C11" s="121">
        <v>79507564</v>
      </c>
      <c r="D11" s="53"/>
    </row>
    <row r="12" spans="1:4" x14ac:dyDescent="0.25">
      <c r="A12" s="88">
        <v>9</v>
      </c>
      <c r="B12" s="53" t="s">
        <v>226</v>
      </c>
      <c r="C12" s="121">
        <v>57786874</v>
      </c>
      <c r="D12" s="53"/>
    </row>
    <row r="13" spans="1:4" x14ac:dyDescent="0.25">
      <c r="A13" s="88">
        <v>10</v>
      </c>
      <c r="B13" s="53" t="s">
        <v>227</v>
      </c>
      <c r="C13" s="121">
        <v>77586462</v>
      </c>
      <c r="D13" s="53"/>
    </row>
    <row r="14" spans="1:4" x14ac:dyDescent="0.25">
      <c r="A14" s="88">
        <v>11</v>
      </c>
      <c r="B14" s="53" t="s">
        <v>228</v>
      </c>
      <c r="C14" s="121">
        <v>87430831</v>
      </c>
      <c r="D14" s="53"/>
    </row>
    <row r="15" spans="1:4" x14ac:dyDescent="0.25">
      <c r="A15" s="88">
        <v>12</v>
      </c>
      <c r="B15" s="53" t="s">
        <v>229</v>
      </c>
      <c r="C15" s="122" t="s">
        <v>262</v>
      </c>
      <c r="D15" s="53"/>
    </row>
    <row r="16" spans="1:4" x14ac:dyDescent="0.25">
      <c r="A16" s="88">
        <v>13</v>
      </c>
      <c r="B16" s="53" t="s">
        <v>230</v>
      </c>
      <c r="C16" s="122" t="s">
        <v>254</v>
      </c>
      <c r="D16" s="53"/>
    </row>
    <row r="17" spans="1:4" x14ac:dyDescent="0.25">
      <c r="A17" s="88">
        <v>14</v>
      </c>
      <c r="B17" s="53" t="s">
        <v>231</v>
      </c>
      <c r="C17" s="122" t="s">
        <v>261</v>
      </c>
      <c r="D17" s="53"/>
    </row>
    <row r="18" spans="1:4" x14ac:dyDescent="0.25">
      <c r="A18" s="88">
        <v>15</v>
      </c>
      <c r="B18" s="53" t="s">
        <v>233</v>
      </c>
      <c r="C18" s="122" t="s">
        <v>260</v>
      </c>
      <c r="D18" s="53"/>
    </row>
    <row r="19" spans="1:4" x14ac:dyDescent="0.25">
      <c r="A19" s="88">
        <v>16</v>
      </c>
      <c r="B19" s="53" t="s">
        <v>234</v>
      </c>
      <c r="C19" s="122" t="s">
        <v>259</v>
      </c>
      <c r="D19" s="53"/>
    </row>
    <row r="20" spans="1:4" x14ac:dyDescent="0.25">
      <c r="A20" s="88">
        <v>17</v>
      </c>
      <c r="B20" s="53" t="s">
        <v>235</v>
      </c>
      <c r="C20" s="122" t="s">
        <v>255</v>
      </c>
      <c r="D20" s="53"/>
    </row>
    <row r="21" spans="1:4" x14ac:dyDescent="0.25">
      <c r="A21" s="88">
        <v>18</v>
      </c>
      <c r="B21" s="53" t="s">
        <v>236</v>
      </c>
      <c r="C21" s="122" t="s">
        <v>256</v>
      </c>
      <c r="D21" s="53"/>
    </row>
    <row r="22" spans="1:4" x14ac:dyDescent="0.25">
      <c r="A22" s="88">
        <v>19</v>
      </c>
      <c r="B22" s="53" t="s">
        <v>237</v>
      </c>
      <c r="C22" s="121">
        <v>57172118</v>
      </c>
      <c r="D22" s="53"/>
    </row>
    <row r="23" spans="1:4" x14ac:dyDescent="0.25">
      <c r="A23" s="88">
        <v>20</v>
      </c>
      <c r="B23" s="53" t="s">
        <v>238</v>
      </c>
      <c r="C23" s="121"/>
      <c r="D23" s="53"/>
    </row>
    <row r="24" spans="1:4" x14ac:dyDescent="0.25">
      <c r="A24" s="88">
        <v>21</v>
      </c>
      <c r="B24" s="53" t="s">
        <v>239</v>
      </c>
      <c r="C24" s="122" t="s">
        <v>242</v>
      </c>
      <c r="D24" s="53" t="s">
        <v>240</v>
      </c>
    </row>
    <row r="25" spans="1:4" x14ac:dyDescent="0.25">
      <c r="A25" s="88">
        <v>22</v>
      </c>
      <c r="B25" s="53" t="s">
        <v>241</v>
      </c>
      <c r="C25" s="121">
        <v>58825304</v>
      </c>
      <c r="D25" s="53"/>
    </row>
    <row r="26" spans="1:4" x14ac:dyDescent="0.25">
      <c r="A26" s="88">
        <v>23</v>
      </c>
      <c r="B26" s="53" t="s">
        <v>243</v>
      </c>
      <c r="C26" s="121">
        <v>47229141</v>
      </c>
      <c r="D26" s="53" t="s">
        <v>244</v>
      </c>
    </row>
    <row r="27" spans="1:4" x14ac:dyDescent="0.25">
      <c r="A27" s="88">
        <v>24</v>
      </c>
      <c r="B27" s="53" t="s">
        <v>245</v>
      </c>
      <c r="C27" s="122" t="s">
        <v>246</v>
      </c>
      <c r="D27" s="53"/>
    </row>
    <row r="28" spans="1:4" x14ac:dyDescent="0.25">
      <c r="A28" s="88">
        <v>25</v>
      </c>
      <c r="B28" s="53" t="s">
        <v>247</v>
      </c>
      <c r="C28" s="122" t="s">
        <v>248</v>
      </c>
      <c r="D28" s="53" t="s">
        <v>249</v>
      </c>
    </row>
    <row r="29" spans="1:4" x14ac:dyDescent="0.25">
      <c r="A29" s="88">
        <v>26</v>
      </c>
      <c r="B29" s="53" t="s">
        <v>250</v>
      </c>
      <c r="C29" s="121">
        <v>590432421</v>
      </c>
      <c r="D29" s="53" t="s">
        <v>251</v>
      </c>
    </row>
    <row r="30" spans="1:4" x14ac:dyDescent="0.25">
      <c r="A30" s="88">
        <v>27</v>
      </c>
      <c r="B30" s="53" t="s">
        <v>252</v>
      </c>
      <c r="C30" s="121">
        <v>87039127</v>
      </c>
      <c r="D30" s="53"/>
    </row>
    <row r="31" spans="1:4" x14ac:dyDescent="0.25">
      <c r="A31" s="88">
        <v>28</v>
      </c>
      <c r="B31" s="53" t="s">
        <v>257</v>
      </c>
      <c r="C31" s="121">
        <v>79762560</v>
      </c>
      <c r="D31" s="53" t="s">
        <v>258</v>
      </c>
    </row>
    <row r="32" spans="1:4" x14ac:dyDescent="0.25">
      <c r="A32" s="125">
        <v>29</v>
      </c>
      <c r="B32" s="126" t="s">
        <v>269</v>
      </c>
      <c r="C32" s="53"/>
      <c r="D32" s="53"/>
    </row>
    <row r="33" spans="1:4" x14ac:dyDescent="0.25">
      <c r="A33" s="125">
        <v>30</v>
      </c>
      <c r="B33" s="126" t="s">
        <v>270</v>
      </c>
      <c r="C33" s="127">
        <v>67651600</v>
      </c>
      <c r="D33" s="53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122"/>
  <sheetViews>
    <sheetView tabSelected="1" topLeftCell="AD15" zoomScaleNormal="100" workbookViewId="0">
      <selection activeCell="AO36" sqref="AO36"/>
    </sheetView>
  </sheetViews>
  <sheetFormatPr baseColWidth="10" defaultRowHeight="15" x14ac:dyDescent="0.25"/>
  <cols>
    <col min="2" max="2" width="30.5703125" customWidth="1"/>
    <col min="3" max="5" width="14.5703125" customWidth="1"/>
    <col min="6" max="6" width="7" customWidth="1"/>
    <col min="8" max="8" width="31.140625" customWidth="1"/>
    <col min="9" max="10" width="12.7109375" bestFit="1" customWidth="1"/>
    <col min="11" max="11" width="16" customWidth="1"/>
    <col min="12" max="12" width="7.85546875" customWidth="1"/>
    <col min="14" max="14" width="35.85546875" customWidth="1"/>
    <col min="15" max="17" width="12.7109375" bestFit="1" customWidth="1"/>
    <col min="18" max="18" width="7.28515625" style="42" customWidth="1"/>
    <col min="19" max="19" width="11.42578125" style="1"/>
    <col min="20" max="20" width="43.85546875" style="1" customWidth="1"/>
    <col min="21" max="21" width="16.5703125" customWidth="1"/>
    <col min="22" max="22" width="17.5703125" customWidth="1"/>
    <col min="23" max="23" width="16.7109375" customWidth="1"/>
    <col min="24" max="24" width="4.140625" customWidth="1"/>
    <col min="25" max="25" width="11.42578125" style="1"/>
    <col min="26" max="26" width="43.85546875" style="1" customWidth="1"/>
    <col min="27" max="27" width="16.5703125" customWidth="1"/>
    <col min="28" max="28" width="17.5703125" customWidth="1"/>
    <col min="29" max="29" width="16.7109375" customWidth="1"/>
    <col min="30" max="30" width="8.28515625" customWidth="1"/>
    <col min="31" max="31" width="14.140625" style="30" customWidth="1"/>
    <col min="32" max="32" width="30.7109375" customWidth="1"/>
    <col min="33" max="33" width="19.5703125" customWidth="1"/>
    <col min="34" max="34" width="14.7109375" bestFit="1" customWidth="1"/>
    <col min="35" max="35" width="14.85546875" customWidth="1"/>
    <col min="38" max="38" width="28" customWidth="1"/>
    <col min="39" max="41" width="14.5703125" customWidth="1"/>
    <col min="44" max="44" width="22.7109375" customWidth="1"/>
    <col min="45" max="46" width="12.7109375" bestFit="1" customWidth="1"/>
    <col min="47" max="47" width="16" customWidth="1"/>
    <col min="50" max="50" width="23.5703125" customWidth="1"/>
    <col min="51" max="53" width="12.7109375" bestFit="1" customWidth="1"/>
    <col min="55" max="55" width="11.42578125" style="1"/>
    <col min="56" max="56" width="43.85546875" style="1" customWidth="1"/>
    <col min="57" max="57" width="16.5703125" customWidth="1"/>
    <col min="58" max="58" width="17.5703125" customWidth="1"/>
    <col min="59" max="59" width="16.7109375" customWidth="1"/>
    <col min="60" max="60" width="9.42578125" customWidth="1"/>
    <col min="61" max="61" width="11.42578125" style="1"/>
    <col min="62" max="62" width="43.85546875" style="1" customWidth="1"/>
    <col min="63" max="63" width="16.5703125" customWidth="1"/>
    <col min="64" max="64" width="17.5703125" customWidth="1"/>
    <col min="65" max="65" width="16.7109375" customWidth="1"/>
    <col min="67" max="67" width="14.140625" style="30" customWidth="1"/>
    <col min="68" max="68" width="30.7109375" customWidth="1"/>
    <col min="69" max="69" width="19.5703125" customWidth="1"/>
    <col min="70" max="70" width="14.7109375" bestFit="1" customWidth="1"/>
    <col min="71" max="71" width="14.85546875" customWidth="1"/>
    <col min="74" max="74" width="15.5703125" customWidth="1"/>
    <col min="75" max="75" width="12.7109375" bestFit="1" customWidth="1"/>
    <col min="76" max="76" width="11.7109375" bestFit="1" customWidth="1"/>
    <col min="77" max="77" width="12.7109375" bestFit="1" customWidth="1"/>
    <col min="80" max="80" width="15.140625" customWidth="1"/>
    <col min="81" max="81" width="12.7109375" bestFit="1" customWidth="1"/>
    <col min="82" max="82" width="11.7109375" bestFit="1" customWidth="1"/>
    <col min="83" max="83" width="12.7109375" bestFit="1" customWidth="1"/>
    <col min="86" max="86" width="21.140625" customWidth="1"/>
    <col min="87" max="87" width="13" customWidth="1"/>
    <col min="88" max="88" width="12.7109375" customWidth="1"/>
    <col min="89" max="89" width="13.140625" customWidth="1"/>
    <col min="92" max="92" width="14.7109375" customWidth="1"/>
    <col min="93" max="93" width="12.7109375" bestFit="1" customWidth="1"/>
    <col min="94" max="94" width="11.7109375" bestFit="1" customWidth="1"/>
    <col min="95" max="95" width="12.7109375" bestFit="1" customWidth="1"/>
    <col min="97" max="97" width="13.140625" customWidth="1"/>
    <col min="98" max="98" width="20.42578125" customWidth="1"/>
    <col min="99" max="99" width="14.5703125" customWidth="1"/>
    <col min="101" max="101" width="12.7109375" bestFit="1" customWidth="1"/>
  </cols>
  <sheetData>
    <row r="1" spans="1:101" x14ac:dyDescent="0.25">
      <c r="A1" s="177">
        <v>43962</v>
      </c>
      <c r="B1" s="177"/>
      <c r="C1" s="183"/>
      <c r="D1" s="183"/>
      <c r="E1" s="183"/>
      <c r="F1" s="34"/>
      <c r="G1" s="177">
        <v>43983</v>
      </c>
      <c r="H1" s="177"/>
      <c r="I1" s="183"/>
      <c r="J1" s="183"/>
      <c r="K1" s="183"/>
      <c r="M1" s="177">
        <v>44013</v>
      </c>
      <c r="N1" s="177"/>
      <c r="O1" s="183"/>
      <c r="P1" s="183"/>
      <c r="Q1" s="183"/>
      <c r="R1" s="41"/>
      <c r="S1" s="177">
        <v>44044</v>
      </c>
      <c r="T1" s="177"/>
      <c r="U1" s="177"/>
      <c r="V1" s="177"/>
      <c r="W1" s="177"/>
      <c r="Y1" s="177">
        <v>44075</v>
      </c>
      <c r="Z1" s="177"/>
      <c r="AA1" s="177"/>
      <c r="AB1" s="177"/>
      <c r="AC1" s="177"/>
      <c r="AE1" s="184">
        <v>44105</v>
      </c>
      <c r="AF1" s="184"/>
      <c r="AG1" s="185"/>
      <c r="AH1" s="185"/>
      <c r="AI1" s="185"/>
      <c r="AK1" s="184">
        <v>44136</v>
      </c>
      <c r="AL1" s="184"/>
      <c r="AM1" s="185"/>
      <c r="AN1" s="185"/>
      <c r="AO1" s="185"/>
      <c r="AQ1" s="175">
        <v>43678</v>
      </c>
      <c r="AR1" s="175"/>
      <c r="AS1" s="176"/>
      <c r="AT1" s="176"/>
      <c r="AU1" s="176"/>
      <c r="AW1" s="164">
        <v>43709</v>
      </c>
      <c r="AX1" s="164"/>
      <c r="AY1" s="165"/>
      <c r="AZ1" s="165"/>
      <c r="BA1" s="165"/>
      <c r="BC1" s="177">
        <v>43739</v>
      </c>
      <c r="BD1" s="177"/>
      <c r="BE1" s="177"/>
      <c r="BF1" s="177"/>
      <c r="BG1" s="177"/>
      <c r="BI1" s="178">
        <v>43770</v>
      </c>
      <c r="BJ1" s="178"/>
      <c r="BK1" s="178"/>
      <c r="BL1" s="178"/>
      <c r="BM1" s="178"/>
      <c r="BO1" s="154">
        <v>43800</v>
      </c>
      <c r="BP1" s="154"/>
      <c r="BQ1" s="159"/>
      <c r="BR1" s="159"/>
      <c r="BS1" s="159"/>
      <c r="BU1" s="154">
        <v>43831</v>
      </c>
      <c r="BV1" s="154"/>
      <c r="BW1" s="159"/>
      <c r="BX1" s="159"/>
      <c r="BY1" s="159"/>
      <c r="CA1" s="154">
        <v>43862</v>
      </c>
      <c r="CB1" s="154"/>
      <c r="CC1" s="159"/>
      <c r="CD1" s="159"/>
      <c r="CE1" s="159"/>
      <c r="CG1" s="154">
        <v>43891</v>
      </c>
      <c r="CH1" s="154"/>
      <c r="CI1" s="159"/>
      <c r="CJ1" s="159"/>
      <c r="CK1" s="159"/>
      <c r="CM1" s="154">
        <v>43922</v>
      </c>
      <c r="CN1" s="154"/>
      <c r="CO1" s="159"/>
      <c r="CP1" s="159"/>
      <c r="CQ1" s="159"/>
      <c r="CS1" s="154">
        <v>43952</v>
      </c>
      <c r="CT1" s="154"/>
      <c r="CU1" s="159"/>
      <c r="CV1" s="159"/>
      <c r="CW1" s="159"/>
    </row>
    <row r="2" spans="1:101" x14ac:dyDescent="0.25">
      <c r="AE2" s="2"/>
      <c r="AF2" s="1"/>
      <c r="BO2" s="2"/>
      <c r="BP2" s="1"/>
      <c r="BU2" s="2"/>
      <c r="BV2" s="1"/>
      <c r="CA2" s="2"/>
      <c r="CB2" s="1"/>
      <c r="CG2" s="2"/>
      <c r="CH2" s="1"/>
      <c r="CM2" s="2"/>
      <c r="CN2" s="1"/>
      <c r="CS2" s="2"/>
      <c r="CT2" s="1"/>
    </row>
    <row r="3" spans="1:101" ht="18.75" customHeight="1" x14ac:dyDescent="0.35">
      <c r="A3" s="160" t="s">
        <v>7</v>
      </c>
      <c r="B3" s="161"/>
      <c r="C3" s="161"/>
      <c r="D3" s="161"/>
      <c r="E3" s="162"/>
      <c r="F3" s="45"/>
      <c r="G3" s="160" t="s">
        <v>7</v>
      </c>
      <c r="H3" s="161"/>
      <c r="I3" s="161"/>
      <c r="J3" s="161"/>
      <c r="K3" s="162"/>
      <c r="M3" s="160" t="s">
        <v>7</v>
      </c>
      <c r="N3" s="161"/>
      <c r="O3" s="161"/>
      <c r="P3" s="161"/>
      <c r="Q3" s="162"/>
      <c r="R3" s="43"/>
      <c r="S3" s="160" t="s">
        <v>7</v>
      </c>
      <c r="T3" s="161"/>
      <c r="U3" s="161"/>
      <c r="V3" s="161"/>
      <c r="W3" s="162"/>
      <c r="Y3" s="160" t="s">
        <v>7</v>
      </c>
      <c r="Z3" s="161"/>
      <c r="AA3" s="161"/>
      <c r="AB3" s="161"/>
      <c r="AC3" s="162"/>
      <c r="AE3" s="160" t="s">
        <v>7</v>
      </c>
      <c r="AF3" s="161"/>
      <c r="AG3" s="161"/>
      <c r="AH3" s="161"/>
      <c r="AI3" s="162"/>
      <c r="AK3" s="160" t="s">
        <v>7</v>
      </c>
      <c r="AL3" s="161"/>
      <c r="AM3" s="161"/>
      <c r="AN3" s="161"/>
      <c r="AO3" s="162"/>
      <c r="AQ3" s="160" t="s">
        <v>7</v>
      </c>
      <c r="AR3" s="161"/>
      <c r="AS3" s="161"/>
      <c r="AT3" s="161"/>
      <c r="AU3" s="162"/>
      <c r="AW3" s="160" t="s">
        <v>7</v>
      </c>
      <c r="AX3" s="161"/>
      <c r="AY3" s="161"/>
      <c r="AZ3" s="161"/>
      <c r="BA3" s="162"/>
      <c r="BC3" s="160" t="s">
        <v>7</v>
      </c>
      <c r="BD3" s="161"/>
      <c r="BE3" s="161"/>
      <c r="BF3" s="161"/>
      <c r="BG3" s="162"/>
      <c r="BI3" s="160" t="s">
        <v>7</v>
      </c>
      <c r="BJ3" s="161"/>
      <c r="BK3" s="161"/>
      <c r="BL3" s="161"/>
      <c r="BM3" s="162"/>
      <c r="BO3" s="160" t="s">
        <v>7</v>
      </c>
      <c r="BP3" s="161"/>
      <c r="BQ3" s="161"/>
      <c r="BR3" s="161"/>
      <c r="BS3" s="162"/>
      <c r="BU3" s="160" t="s">
        <v>7</v>
      </c>
      <c r="BV3" s="161"/>
      <c r="BW3" s="161"/>
      <c r="BX3" s="161"/>
      <c r="BY3" s="162"/>
      <c r="CA3" s="160" t="s">
        <v>7</v>
      </c>
      <c r="CB3" s="161"/>
      <c r="CC3" s="161"/>
      <c r="CD3" s="161"/>
      <c r="CE3" s="162"/>
      <c r="CG3" s="160" t="s">
        <v>7</v>
      </c>
      <c r="CH3" s="161"/>
      <c r="CI3" s="161"/>
      <c r="CJ3" s="161"/>
      <c r="CK3" s="162"/>
      <c r="CM3" s="160" t="s">
        <v>7</v>
      </c>
      <c r="CN3" s="161"/>
      <c r="CO3" s="161"/>
      <c r="CP3" s="161"/>
      <c r="CQ3" s="162"/>
      <c r="CS3" s="160" t="s">
        <v>7</v>
      </c>
      <c r="CT3" s="161"/>
      <c r="CU3" s="161"/>
      <c r="CV3" s="161"/>
      <c r="CW3" s="162"/>
    </row>
    <row r="4" spans="1:101" s="8" customFormat="1" ht="30.75" customHeight="1" x14ac:dyDescent="0.25">
      <c r="A4" s="3" t="s">
        <v>0</v>
      </c>
      <c r="B4" s="4" t="s">
        <v>1</v>
      </c>
      <c r="C4" s="5" t="s">
        <v>2</v>
      </c>
      <c r="D4" s="6" t="s">
        <v>3</v>
      </c>
      <c r="E4" s="7" t="s">
        <v>4</v>
      </c>
      <c r="F4" s="46"/>
      <c r="G4" s="3" t="s">
        <v>0</v>
      </c>
      <c r="H4" s="4" t="s">
        <v>1</v>
      </c>
      <c r="I4" s="5" t="s">
        <v>2</v>
      </c>
      <c r="J4" s="6" t="s">
        <v>3</v>
      </c>
      <c r="K4" s="7" t="s">
        <v>4</v>
      </c>
      <c r="M4" s="3" t="s">
        <v>0</v>
      </c>
      <c r="N4" s="4" t="s">
        <v>1</v>
      </c>
      <c r="O4" s="5" t="s">
        <v>2</v>
      </c>
      <c r="P4" s="6" t="s">
        <v>3</v>
      </c>
      <c r="Q4" s="7" t="s">
        <v>4</v>
      </c>
      <c r="R4" s="44"/>
      <c r="S4" s="3" t="s">
        <v>0</v>
      </c>
      <c r="T4" s="4" t="s">
        <v>1</v>
      </c>
      <c r="U4" s="5" t="s">
        <v>6</v>
      </c>
      <c r="V4" s="6" t="s">
        <v>3</v>
      </c>
      <c r="W4" s="7" t="s">
        <v>4</v>
      </c>
      <c r="Y4" s="3" t="s">
        <v>0</v>
      </c>
      <c r="Z4" s="4" t="s">
        <v>1</v>
      </c>
      <c r="AA4" s="5" t="s">
        <v>6</v>
      </c>
      <c r="AB4" s="6" t="s">
        <v>3</v>
      </c>
      <c r="AC4" s="7" t="s">
        <v>4</v>
      </c>
      <c r="AE4" s="3" t="s">
        <v>0</v>
      </c>
      <c r="AF4" s="4" t="s">
        <v>1</v>
      </c>
      <c r="AG4" s="5" t="s">
        <v>2</v>
      </c>
      <c r="AH4" s="6" t="s">
        <v>3</v>
      </c>
      <c r="AI4" s="7" t="s">
        <v>4</v>
      </c>
      <c r="AK4" s="3" t="s">
        <v>0</v>
      </c>
      <c r="AL4" s="4" t="s">
        <v>1</v>
      </c>
      <c r="AM4" s="5" t="s">
        <v>2</v>
      </c>
      <c r="AN4" s="6" t="s">
        <v>3</v>
      </c>
      <c r="AO4" s="7" t="s">
        <v>4</v>
      </c>
      <c r="AQ4" s="3" t="s">
        <v>0</v>
      </c>
      <c r="AR4" s="4" t="s">
        <v>1</v>
      </c>
      <c r="AS4" s="5" t="s">
        <v>2</v>
      </c>
      <c r="AT4" s="6" t="s">
        <v>3</v>
      </c>
      <c r="AU4" s="7" t="s">
        <v>4</v>
      </c>
      <c r="AW4" s="3" t="s">
        <v>0</v>
      </c>
      <c r="AX4" s="4" t="s">
        <v>1</v>
      </c>
      <c r="AY4" s="5" t="s">
        <v>2</v>
      </c>
      <c r="AZ4" s="6" t="s">
        <v>3</v>
      </c>
      <c r="BA4" s="7" t="s">
        <v>4</v>
      </c>
      <c r="BC4" s="37" t="s">
        <v>0</v>
      </c>
      <c r="BD4" s="4" t="s">
        <v>1</v>
      </c>
      <c r="BE4" s="5" t="s">
        <v>6</v>
      </c>
      <c r="BF4" s="6" t="s">
        <v>3</v>
      </c>
      <c r="BG4" s="7" t="s">
        <v>4</v>
      </c>
      <c r="BI4" s="3" t="s">
        <v>0</v>
      </c>
      <c r="BJ4" s="4" t="s">
        <v>1</v>
      </c>
      <c r="BK4" s="5" t="s">
        <v>6</v>
      </c>
      <c r="BL4" s="6" t="s">
        <v>3</v>
      </c>
      <c r="BM4" s="7" t="s">
        <v>4</v>
      </c>
      <c r="BO4" s="3" t="s">
        <v>0</v>
      </c>
      <c r="BP4" s="4" t="s">
        <v>1</v>
      </c>
      <c r="BQ4" s="5" t="s">
        <v>2</v>
      </c>
      <c r="BR4" s="6" t="s">
        <v>3</v>
      </c>
      <c r="BS4" s="7" t="s">
        <v>4</v>
      </c>
      <c r="BU4" s="3" t="s">
        <v>0</v>
      </c>
      <c r="BV4" s="4" t="s">
        <v>1</v>
      </c>
      <c r="BW4" s="5" t="s">
        <v>2</v>
      </c>
      <c r="BX4" s="6" t="s">
        <v>3</v>
      </c>
      <c r="BY4" s="7" t="s">
        <v>4</v>
      </c>
      <c r="CA4" s="3" t="s">
        <v>0</v>
      </c>
      <c r="CB4" s="4" t="s">
        <v>1</v>
      </c>
      <c r="CC4" s="5" t="s">
        <v>2</v>
      </c>
      <c r="CD4" s="6" t="s">
        <v>3</v>
      </c>
      <c r="CE4" s="7" t="s">
        <v>4</v>
      </c>
      <c r="CG4" s="3" t="s">
        <v>0</v>
      </c>
      <c r="CH4" s="4" t="s">
        <v>1</v>
      </c>
      <c r="CI4" s="5" t="s">
        <v>2</v>
      </c>
      <c r="CJ4" s="6" t="s">
        <v>3</v>
      </c>
      <c r="CK4" s="7" t="s">
        <v>4</v>
      </c>
      <c r="CM4" s="3" t="s">
        <v>0</v>
      </c>
      <c r="CN4" s="4" t="s">
        <v>1</v>
      </c>
      <c r="CO4" s="5" t="s">
        <v>2</v>
      </c>
      <c r="CP4" s="6" t="s">
        <v>3</v>
      </c>
      <c r="CQ4" s="7" t="s">
        <v>4</v>
      </c>
      <c r="CS4" s="3" t="s">
        <v>0</v>
      </c>
      <c r="CT4" s="4" t="s">
        <v>1</v>
      </c>
      <c r="CU4" s="5" t="s">
        <v>2</v>
      </c>
      <c r="CV4" s="6" t="s">
        <v>3</v>
      </c>
      <c r="CW4" s="7" t="s">
        <v>4</v>
      </c>
    </row>
    <row r="5" spans="1:101" ht="18.75" customHeight="1" x14ac:dyDescent="0.25">
      <c r="A5" s="166">
        <v>43962</v>
      </c>
      <c r="B5" s="9" t="s">
        <v>9</v>
      </c>
      <c r="C5" s="10">
        <v>3000</v>
      </c>
      <c r="D5" s="10"/>
      <c r="E5" s="13">
        <f>C5-D5</f>
        <v>3000</v>
      </c>
      <c r="F5" s="28"/>
      <c r="G5" s="9">
        <v>43983</v>
      </c>
      <c r="H5" s="9"/>
      <c r="I5" s="10">
        <f>+E29</f>
        <v>14900</v>
      </c>
      <c r="J5" s="10"/>
      <c r="K5" s="13">
        <f>I5-J5</f>
        <v>14900</v>
      </c>
      <c r="M5" s="166">
        <v>44013</v>
      </c>
      <c r="N5" s="9"/>
      <c r="O5" s="58">
        <f>+K32</f>
        <v>34900</v>
      </c>
      <c r="P5" s="10"/>
      <c r="Q5" s="11">
        <f>O5-P5</f>
        <v>34900</v>
      </c>
      <c r="R5" s="36"/>
      <c r="S5" s="9">
        <v>43922</v>
      </c>
      <c r="T5" s="9"/>
      <c r="U5" s="10">
        <f>+Q66</f>
        <v>48900</v>
      </c>
      <c r="V5" s="10"/>
      <c r="W5" s="11">
        <f>U5-V5</f>
        <v>48900</v>
      </c>
      <c r="Y5" s="9"/>
      <c r="Z5" s="9"/>
      <c r="AA5" s="10">
        <f>+W36</f>
        <v>64900</v>
      </c>
      <c r="AB5" s="10"/>
      <c r="AC5" s="11">
        <f>AA5-AB5</f>
        <v>64900</v>
      </c>
      <c r="AE5" s="12"/>
      <c r="AF5" s="9"/>
      <c r="AG5" s="10">
        <v>73900</v>
      </c>
      <c r="AH5" s="10"/>
      <c r="AI5" s="11">
        <f>+AC34</f>
        <v>73900</v>
      </c>
      <c r="AK5" s="9"/>
      <c r="AL5" s="9"/>
      <c r="AM5" s="10">
        <f>+AI34</f>
        <v>74900</v>
      </c>
      <c r="AN5" s="10"/>
      <c r="AO5" s="11">
        <f>+AI36</f>
        <v>74900</v>
      </c>
      <c r="AQ5" s="9">
        <v>43678</v>
      </c>
      <c r="AR5" s="9"/>
      <c r="AS5" s="10">
        <f>+AO36</f>
        <v>74900</v>
      </c>
      <c r="AT5" s="10"/>
      <c r="AU5" s="11">
        <f>AS5-AT5</f>
        <v>74900</v>
      </c>
      <c r="AW5" s="9"/>
      <c r="AX5" s="9"/>
      <c r="AY5" s="10">
        <f>+AU36</f>
        <v>114400</v>
      </c>
      <c r="AZ5" s="10"/>
      <c r="BA5" s="11">
        <f>AY5-AZ5</f>
        <v>114400</v>
      </c>
      <c r="BC5" s="38"/>
      <c r="BD5" s="9"/>
      <c r="BE5" s="10">
        <f>+BA39</f>
        <v>122090</v>
      </c>
      <c r="BF5" s="10"/>
      <c r="BG5" s="11">
        <f>BE5-BF5</f>
        <v>122090</v>
      </c>
      <c r="BI5" s="9"/>
      <c r="BJ5" s="9"/>
      <c r="BK5" s="10">
        <f>+BG36</f>
        <v>157090</v>
      </c>
      <c r="BL5" s="10"/>
      <c r="BM5" s="11">
        <f>BK5-BL5</f>
        <v>157090</v>
      </c>
      <c r="BO5" s="12"/>
      <c r="BP5" s="9"/>
      <c r="BQ5" s="10">
        <f>+BM36</f>
        <v>200190</v>
      </c>
      <c r="BR5" s="10"/>
      <c r="BS5" s="11">
        <f>BQ5-BR5</f>
        <v>200190</v>
      </c>
      <c r="BU5" s="12"/>
      <c r="BV5" s="9"/>
      <c r="BW5" s="10">
        <f>+BS36</f>
        <v>73390</v>
      </c>
      <c r="BX5" s="10"/>
      <c r="BY5" s="11">
        <f>(BW5-BX5)</f>
        <v>73390</v>
      </c>
      <c r="CA5" s="12">
        <v>43862</v>
      </c>
      <c r="CB5" s="9"/>
      <c r="CC5" s="10">
        <f>+BY34</f>
        <v>172600</v>
      </c>
      <c r="CD5" s="10"/>
      <c r="CE5" s="11">
        <f>CC5-CD5</f>
        <v>172600</v>
      </c>
      <c r="CG5" s="12">
        <v>43862</v>
      </c>
      <c r="CH5" s="9"/>
      <c r="CI5" s="10">
        <f>+CE36</f>
        <v>223850</v>
      </c>
      <c r="CJ5" s="10"/>
      <c r="CK5" s="11">
        <v>261750</v>
      </c>
      <c r="CM5" s="12">
        <v>43922</v>
      </c>
      <c r="CN5" s="9"/>
      <c r="CO5" s="10">
        <f>+CK36</f>
        <v>248750</v>
      </c>
      <c r="CP5" s="10"/>
      <c r="CQ5" s="11">
        <f>CO5-CP5</f>
        <v>248750</v>
      </c>
      <c r="CS5" s="12">
        <v>43952</v>
      </c>
      <c r="CT5" s="9"/>
      <c r="CU5" s="10">
        <f>+CQ42</f>
        <v>283950</v>
      </c>
      <c r="CV5" s="10"/>
      <c r="CW5" s="11">
        <f>(CU5-CV5)</f>
        <v>283950</v>
      </c>
    </row>
    <row r="6" spans="1:101" ht="18.75" customHeight="1" x14ac:dyDescent="0.25">
      <c r="A6" s="158"/>
      <c r="B6" s="9" t="s">
        <v>280</v>
      </c>
      <c r="C6" s="10"/>
      <c r="D6" s="10">
        <v>2500</v>
      </c>
      <c r="E6" s="13"/>
      <c r="F6" s="28"/>
      <c r="G6" s="9"/>
      <c r="H6" s="9"/>
      <c r="I6" s="10"/>
      <c r="J6" s="10"/>
      <c r="K6" s="13"/>
      <c r="M6" s="158"/>
      <c r="N6" s="9" t="s">
        <v>320</v>
      </c>
      <c r="O6" s="133">
        <v>1000</v>
      </c>
      <c r="P6" s="10"/>
      <c r="Q6" s="11">
        <f>+Q5+O6-P6</f>
        <v>35900</v>
      </c>
      <c r="R6" s="36"/>
      <c r="S6" s="9"/>
      <c r="T6" s="9"/>
      <c r="U6" s="10"/>
      <c r="V6" s="10"/>
      <c r="W6" s="11"/>
      <c r="Y6" s="9"/>
      <c r="Z6" s="9"/>
      <c r="AA6" s="10"/>
      <c r="AB6" s="10"/>
      <c r="AC6" s="11">
        <f>+AC5+AA6-AB6</f>
        <v>64900</v>
      </c>
      <c r="AE6" s="12">
        <v>44111</v>
      </c>
      <c r="AF6" s="9" t="s">
        <v>11</v>
      </c>
      <c r="AG6" s="10">
        <v>1000</v>
      </c>
      <c r="AH6" s="10"/>
      <c r="AI6" s="11">
        <f>+AI5+AG6-AH6</f>
        <v>74900</v>
      </c>
      <c r="AK6" s="9"/>
      <c r="AL6" s="9"/>
      <c r="AM6" s="10"/>
      <c r="AN6" s="10"/>
      <c r="AO6" s="11">
        <f>+AO5+AM6-AN6</f>
        <v>74900</v>
      </c>
      <c r="AQ6" s="9"/>
      <c r="AR6" s="9"/>
      <c r="AS6" s="10"/>
      <c r="AT6" s="10"/>
      <c r="AU6" s="11"/>
      <c r="AW6" s="9"/>
      <c r="AX6" s="9"/>
      <c r="AY6" s="10"/>
      <c r="AZ6" s="10"/>
      <c r="BA6" s="11"/>
      <c r="BC6" s="38"/>
      <c r="BD6" s="9"/>
      <c r="BE6" s="10"/>
      <c r="BF6" s="10"/>
      <c r="BG6" s="11"/>
      <c r="BI6" s="9"/>
      <c r="BJ6" s="9"/>
      <c r="BK6" s="10"/>
      <c r="BL6" s="10"/>
      <c r="BM6" s="11"/>
      <c r="BO6" s="12"/>
      <c r="BP6" s="9"/>
      <c r="BQ6" s="10"/>
      <c r="BR6" s="10"/>
      <c r="BS6" s="11"/>
      <c r="BU6" s="12"/>
      <c r="BV6" s="9"/>
      <c r="BW6" s="10"/>
      <c r="BX6" s="10"/>
      <c r="BY6" s="11"/>
      <c r="CA6" s="12"/>
      <c r="CB6" s="9"/>
      <c r="CC6" s="10"/>
      <c r="CD6" s="10"/>
      <c r="CE6" s="11"/>
      <c r="CG6" s="12"/>
      <c r="CH6" s="9"/>
      <c r="CI6" s="10"/>
      <c r="CJ6" s="10"/>
      <c r="CK6" s="11"/>
      <c r="CM6" s="12"/>
      <c r="CN6" s="9"/>
      <c r="CO6" s="10"/>
      <c r="CP6" s="10"/>
      <c r="CQ6" s="11"/>
      <c r="CS6" s="12"/>
      <c r="CT6" s="9"/>
      <c r="CU6" s="10"/>
      <c r="CV6" s="10"/>
      <c r="CW6" s="11"/>
    </row>
    <row r="7" spans="1:101" ht="18.75" customHeight="1" x14ac:dyDescent="0.25">
      <c r="A7" s="156">
        <v>43963</v>
      </c>
      <c r="B7" s="89"/>
      <c r="C7" s="10"/>
      <c r="D7" s="10"/>
      <c r="E7" s="13">
        <f>C7-D7+E5</f>
        <v>3000</v>
      </c>
      <c r="F7" s="28"/>
      <c r="G7" s="9">
        <v>43984</v>
      </c>
      <c r="H7" s="9" t="s">
        <v>14</v>
      </c>
      <c r="I7" s="10"/>
      <c r="J7" s="10"/>
      <c r="K7" s="13">
        <f>I7+K5-J7</f>
        <v>14900</v>
      </c>
      <c r="M7" s="9">
        <v>44014</v>
      </c>
      <c r="N7" s="9"/>
      <c r="O7" s="10"/>
      <c r="P7" s="10"/>
      <c r="Q7" s="11">
        <f t="shared" ref="Q7:Q65" si="0">+Q6+O7-P7</f>
        <v>35900</v>
      </c>
      <c r="R7" s="36"/>
      <c r="S7" s="9">
        <v>44054</v>
      </c>
      <c r="T7" s="9" t="s">
        <v>98</v>
      </c>
      <c r="U7" s="10">
        <v>1500</v>
      </c>
      <c r="V7" s="10">
        <v>1000</v>
      </c>
      <c r="W7" s="13">
        <f>+W5+U7-V7</f>
        <v>49400</v>
      </c>
      <c r="Y7" s="9">
        <v>44085</v>
      </c>
      <c r="Z7" s="89" t="s">
        <v>11</v>
      </c>
      <c r="AA7" s="10">
        <v>8000</v>
      </c>
      <c r="AB7" s="83"/>
      <c r="AC7" s="11">
        <f t="shared" ref="AC7:AC22" si="1">+AC6+AA7-AB7</f>
        <v>72900</v>
      </c>
      <c r="AE7" s="12">
        <v>44112</v>
      </c>
      <c r="AF7" s="9" t="s">
        <v>11</v>
      </c>
      <c r="AG7" s="10"/>
      <c r="AH7" s="85"/>
      <c r="AI7" s="11">
        <f t="shared" ref="AI7:AI34" si="2">+AI6+AG7-AH7</f>
        <v>74900</v>
      </c>
      <c r="AK7" s="14"/>
      <c r="AL7" s="82"/>
      <c r="AM7" s="10"/>
      <c r="AN7" s="83"/>
      <c r="AO7" s="11">
        <f t="shared" ref="AO7:AO34" si="3">+AO6+AM7-AN7</f>
        <v>74900</v>
      </c>
      <c r="AQ7" s="9">
        <v>43682</v>
      </c>
      <c r="AR7" s="82" t="s">
        <v>152</v>
      </c>
      <c r="AS7" s="10"/>
      <c r="AT7" s="83">
        <v>7000</v>
      </c>
      <c r="AU7" s="11">
        <f>+AU5+AS7-AT7</f>
        <v>67900</v>
      </c>
      <c r="AW7" s="9">
        <v>43709</v>
      </c>
      <c r="AX7" s="82" t="s">
        <v>157</v>
      </c>
      <c r="AY7" s="10"/>
      <c r="AZ7" s="83">
        <v>17760</v>
      </c>
      <c r="BA7" s="11">
        <f>+BA5+AY7-AZ7</f>
        <v>96640</v>
      </c>
      <c r="BC7" s="38">
        <v>43741</v>
      </c>
      <c r="BD7" s="9" t="s">
        <v>11</v>
      </c>
      <c r="BE7" s="10">
        <v>2000</v>
      </c>
      <c r="BF7" s="10"/>
      <c r="BG7" s="11">
        <f>+BG5+BE7-BF7</f>
        <v>124090</v>
      </c>
      <c r="BI7" s="9">
        <v>43778</v>
      </c>
      <c r="BJ7" s="9" t="s">
        <v>11</v>
      </c>
      <c r="BK7" s="10">
        <v>4500</v>
      </c>
      <c r="BL7" s="10"/>
      <c r="BM7" s="11">
        <f>+BM5+BK7-BL7</f>
        <v>161590</v>
      </c>
      <c r="BO7" s="12">
        <v>43803</v>
      </c>
      <c r="BP7" s="82" t="s">
        <v>175</v>
      </c>
      <c r="BQ7" s="10"/>
      <c r="BR7" s="83">
        <v>6400</v>
      </c>
      <c r="BS7" s="11">
        <f>+BS5+BQ7-BR7</f>
        <v>193790</v>
      </c>
      <c r="BU7" s="12">
        <v>43834</v>
      </c>
      <c r="BV7" s="82" t="s">
        <v>15</v>
      </c>
      <c r="BW7" s="10"/>
      <c r="BX7" s="83">
        <v>500</v>
      </c>
      <c r="BY7" s="11">
        <f>+BY5+BW7-BX7</f>
        <v>72890</v>
      </c>
      <c r="CA7" s="12">
        <v>43863</v>
      </c>
      <c r="CB7" s="89" t="s">
        <v>11</v>
      </c>
      <c r="CC7" s="10">
        <v>8500</v>
      </c>
      <c r="CD7" s="83"/>
      <c r="CE7" s="11">
        <f>+CE5+CC7-CD7</f>
        <v>181100</v>
      </c>
      <c r="CG7" s="12">
        <v>43863</v>
      </c>
      <c r="CH7" s="89" t="s">
        <v>9</v>
      </c>
      <c r="CI7" s="10">
        <v>6000</v>
      </c>
      <c r="CJ7" s="83"/>
      <c r="CK7" s="11">
        <f>+CK5+CI7-CJ7</f>
        <v>267750</v>
      </c>
      <c r="CM7" s="12">
        <v>43923</v>
      </c>
      <c r="CN7" s="89" t="s">
        <v>14</v>
      </c>
      <c r="CO7" s="10"/>
      <c r="CP7" s="83">
        <v>27500</v>
      </c>
      <c r="CQ7" s="11">
        <f>+CQ5+CO7-CP7</f>
        <v>221250</v>
      </c>
      <c r="CS7" s="12">
        <v>43952</v>
      </c>
      <c r="CT7" s="89" t="s">
        <v>9</v>
      </c>
      <c r="CU7" s="10">
        <v>8500</v>
      </c>
      <c r="CV7" s="83"/>
      <c r="CW7" s="11">
        <f>+CW5+CU7-CV7</f>
        <v>292450</v>
      </c>
    </row>
    <row r="8" spans="1:101" ht="18.75" customHeight="1" x14ac:dyDescent="0.25">
      <c r="A8" s="157"/>
      <c r="B8" s="9" t="s">
        <v>9</v>
      </c>
      <c r="C8" s="10">
        <v>2500</v>
      </c>
      <c r="D8" s="10"/>
      <c r="E8" s="13"/>
      <c r="F8" s="28"/>
      <c r="G8" s="9">
        <v>43985</v>
      </c>
      <c r="H8" s="9"/>
      <c r="I8" s="10"/>
      <c r="J8" s="10"/>
      <c r="K8" s="13"/>
      <c r="M8" s="9">
        <v>44015</v>
      </c>
      <c r="N8" s="9"/>
      <c r="O8" s="10"/>
      <c r="P8" s="10"/>
      <c r="Q8" s="11">
        <f t="shared" si="0"/>
        <v>35900</v>
      </c>
      <c r="R8" s="36"/>
      <c r="S8" s="9">
        <v>44057</v>
      </c>
      <c r="T8" s="9"/>
      <c r="U8" s="10"/>
      <c r="V8" s="10"/>
      <c r="W8" s="13"/>
      <c r="Y8" s="9">
        <v>44090</v>
      </c>
      <c r="Z8" s="89" t="s">
        <v>11</v>
      </c>
      <c r="AA8" s="10">
        <v>1000</v>
      </c>
      <c r="AB8" s="84"/>
      <c r="AC8" s="11">
        <f t="shared" si="1"/>
        <v>73900</v>
      </c>
      <c r="AE8" s="12"/>
      <c r="AF8" s="9"/>
      <c r="AG8" s="10"/>
      <c r="AH8" s="85"/>
      <c r="AI8" s="11">
        <f t="shared" si="2"/>
        <v>74900</v>
      </c>
      <c r="AK8" s="20"/>
      <c r="AL8" s="82"/>
      <c r="AM8" s="10"/>
      <c r="AN8" s="83"/>
      <c r="AO8" s="11">
        <f t="shared" si="3"/>
        <v>74900</v>
      </c>
      <c r="AQ8" s="156">
        <v>43684</v>
      </c>
      <c r="AR8" s="9" t="s">
        <v>11</v>
      </c>
      <c r="AS8" s="10">
        <v>6000</v>
      </c>
      <c r="AT8" s="10"/>
      <c r="AU8" s="11">
        <f>+AU7+AS8-AT8</f>
        <v>73900</v>
      </c>
      <c r="AW8" s="9">
        <v>43710</v>
      </c>
      <c r="AX8" s="9" t="s">
        <v>11</v>
      </c>
      <c r="AY8" s="10">
        <v>1500</v>
      </c>
      <c r="AZ8" s="10"/>
      <c r="BA8" s="11">
        <f>+BA7+AY8-AZ8</f>
        <v>98140</v>
      </c>
      <c r="BC8" s="38">
        <v>43744</v>
      </c>
      <c r="BD8" s="9"/>
      <c r="BE8" s="10"/>
      <c r="BF8" s="10"/>
      <c r="BG8" s="11"/>
      <c r="BI8" s="9"/>
      <c r="BJ8" s="9"/>
      <c r="BK8" s="10"/>
      <c r="BL8" s="10"/>
      <c r="BM8" s="11"/>
      <c r="BO8" s="12"/>
      <c r="BP8" s="82"/>
      <c r="BQ8" s="10"/>
      <c r="BR8" s="83"/>
      <c r="BS8" s="11"/>
      <c r="BU8" s="12"/>
      <c r="BV8" s="89" t="s">
        <v>11</v>
      </c>
      <c r="BW8" s="10">
        <v>3000</v>
      </c>
      <c r="BX8" s="83"/>
      <c r="BY8" s="11">
        <f>+BY7+BW8-BX8</f>
        <v>75890</v>
      </c>
      <c r="CA8" s="12"/>
      <c r="CB8" s="89" t="s">
        <v>11</v>
      </c>
      <c r="CC8" s="10">
        <v>13000</v>
      </c>
      <c r="CD8" s="83"/>
      <c r="CE8" s="11">
        <f>+CE7+CC8-CD8</f>
        <v>194100</v>
      </c>
      <c r="CG8" s="12"/>
      <c r="CH8" s="89" t="s">
        <v>201</v>
      </c>
      <c r="CI8" s="10"/>
      <c r="CJ8" s="83">
        <v>500</v>
      </c>
      <c r="CK8" s="11">
        <f>+CK7+CI8-CJ8</f>
        <v>267250</v>
      </c>
      <c r="CM8" s="12">
        <v>43925</v>
      </c>
      <c r="CN8" s="89" t="s">
        <v>9</v>
      </c>
      <c r="CO8" s="10">
        <v>15000</v>
      </c>
      <c r="CP8" s="83"/>
      <c r="CQ8" s="11">
        <f>+CQ7+CO8-CP8</f>
        <v>236250</v>
      </c>
      <c r="CS8" s="12">
        <v>43953</v>
      </c>
      <c r="CT8" s="89" t="s">
        <v>9</v>
      </c>
      <c r="CU8" s="10">
        <v>12000</v>
      </c>
      <c r="CV8" s="83"/>
      <c r="CW8" s="11">
        <f>+CW7+CU8-CV8</f>
        <v>304450</v>
      </c>
    </row>
    <row r="9" spans="1:101" ht="18.75" customHeight="1" x14ac:dyDescent="0.25">
      <c r="A9" s="157"/>
      <c r="B9" s="47"/>
      <c r="C9" s="15"/>
      <c r="D9" s="15"/>
      <c r="E9" s="13">
        <f>C9-D9+E7</f>
        <v>3000</v>
      </c>
      <c r="F9" s="28"/>
      <c r="G9" s="9">
        <v>43986</v>
      </c>
      <c r="H9" s="14" t="s">
        <v>299</v>
      </c>
      <c r="I9" s="15">
        <v>1500</v>
      </c>
      <c r="J9" s="15"/>
      <c r="K9" s="13">
        <f>I9+K7-J9</f>
        <v>16400</v>
      </c>
      <c r="M9" s="9">
        <v>44016</v>
      </c>
      <c r="N9" s="9"/>
      <c r="O9" s="59"/>
      <c r="P9" s="15"/>
      <c r="Q9" s="11">
        <f t="shared" si="0"/>
        <v>35900</v>
      </c>
      <c r="R9" s="36"/>
      <c r="S9" s="14">
        <v>44057</v>
      </c>
      <c r="T9" s="14" t="s">
        <v>11</v>
      </c>
      <c r="U9" s="15">
        <v>8000</v>
      </c>
      <c r="V9" s="15"/>
      <c r="W9" s="13">
        <f>+W7+U9-V9</f>
        <v>57400</v>
      </c>
      <c r="Y9" s="9">
        <v>44087</v>
      </c>
      <c r="Z9" s="17" t="s">
        <v>348</v>
      </c>
      <c r="AA9" s="15">
        <v>1000</v>
      </c>
      <c r="AB9" s="18">
        <v>1000</v>
      </c>
      <c r="AC9" s="11">
        <f t="shared" si="1"/>
        <v>73900</v>
      </c>
      <c r="AE9" s="12"/>
      <c r="AF9" s="9"/>
      <c r="AG9" s="10"/>
      <c r="AH9" s="85"/>
      <c r="AI9" s="11">
        <f t="shared" si="2"/>
        <v>74900</v>
      </c>
      <c r="AK9" s="145"/>
      <c r="AL9" s="82"/>
      <c r="AM9" s="15"/>
      <c r="AN9" s="18"/>
      <c r="AO9" s="11">
        <f t="shared" si="3"/>
        <v>74900</v>
      </c>
      <c r="AQ9" s="157"/>
      <c r="AR9" s="14" t="s">
        <v>11</v>
      </c>
      <c r="AS9" s="15">
        <v>4000</v>
      </c>
      <c r="AT9" s="15"/>
      <c r="AU9" s="11">
        <f>+AU8+AS9-AT9</f>
        <v>77900</v>
      </c>
      <c r="AW9" s="9">
        <v>43711</v>
      </c>
      <c r="AX9" s="14" t="s">
        <v>11</v>
      </c>
      <c r="AY9" s="15">
        <v>2000</v>
      </c>
      <c r="AZ9" s="15"/>
      <c r="BA9" s="11">
        <f>+BA8+AY9-AZ9</f>
        <v>100140</v>
      </c>
      <c r="BC9" s="171">
        <v>43744</v>
      </c>
      <c r="BD9" s="14" t="s">
        <v>11</v>
      </c>
      <c r="BE9" s="15">
        <v>9000</v>
      </c>
      <c r="BF9" s="15"/>
      <c r="BG9" s="13">
        <f>+BG7+BE9-BF9</f>
        <v>133090</v>
      </c>
      <c r="BI9" s="14">
        <v>43778</v>
      </c>
      <c r="BJ9" s="14" t="s">
        <v>138</v>
      </c>
      <c r="BK9" s="15"/>
      <c r="BL9" s="15">
        <v>1000</v>
      </c>
      <c r="BM9" s="13">
        <f>+BM7+BK9-BL9</f>
        <v>160590</v>
      </c>
      <c r="BO9" s="16"/>
      <c r="BP9" s="14" t="s">
        <v>176</v>
      </c>
      <c r="BQ9" s="15"/>
      <c r="BR9" s="18">
        <v>1000</v>
      </c>
      <c r="BS9" s="13">
        <f>+BS7+BQ9-BR9</f>
        <v>192790</v>
      </c>
      <c r="BU9" s="16">
        <v>43846</v>
      </c>
      <c r="BV9" s="14" t="s">
        <v>11</v>
      </c>
      <c r="BW9" s="15">
        <v>2000</v>
      </c>
      <c r="BX9" s="18"/>
      <c r="BY9" s="11">
        <f>+BY8+BW9-BX9</f>
        <v>77890</v>
      </c>
      <c r="CA9" s="16"/>
      <c r="CB9" s="14" t="s">
        <v>11</v>
      </c>
      <c r="CC9" s="15">
        <v>2000</v>
      </c>
      <c r="CD9" s="18"/>
      <c r="CE9" s="11">
        <f t="shared" ref="CE9:CE35" si="4">+CE8+CC9-CD9</f>
        <v>196100</v>
      </c>
      <c r="CG9" s="16">
        <v>43897</v>
      </c>
      <c r="CH9" s="14" t="s">
        <v>203</v>
      </c>
      <c r="CI9" s="15"/>
      <c r="CJ9" s="18">
        <v>1900</v>
      </c>
      <c r="CK9" s="11">
        <f t="shared" ref="CK9:CK35" si="5">+CK8+CI9-CJ9</f>
        <v>265350</v>
      </c>
      <c r="CM9" s="156">
        <v>43925</v>
      </c>
      <c r="CN9" s="89" t="s">
        <v>205</v>
      </c>
      <c r="CO9" s="15"/>
      <c r="CP9" s="18">
        <v>500</v>
      </c>
      <c r="CQ9" s="11">
        <f t="shared" ref="CQ9:CQ41" si="6">+CQ8+CO9-CP9</f>
        <v>235750</v>
      </c>
      <c r="CS9" s="16"/>
      <c r="CT9" s="17" t="s">
        <v>271</v>
      </c>
      <c r="CU9" s="15"/>
      <c r="CV9" s="18"/>
      <c r="CW9" s="11">
        <f t="shared" ref="CW9:CW35" si="7">+CW8+CU9-CV9</f>
        <v>304450</v>
      </c>
    </row>
    <row r="10" spans="1:101" ht="18.75" customHeight="1" x14ac:dyDescent="0.25">
      <c r="A10" s="157">
        <v>43964</v>
      </c>
      <c r="B10" s="14" t="s">
        <v>9</v>
      </c>
      <c r="C10" s="15">
        <v>1000</v>
      </c>
      <c r="D10" s="167"/>
      <c r="E10" s="13">
        <f>C10-D10+E9</f>
        <v>4000</v>
      </c>
      <c r="F10" s="28"/>
      <c r="G10" s="9">
        <v>43987</v>
      </c>
      <c r="H10" s="14" t="s">
        <v>306</v>
      </c>
      <c r="I10" s="15">
        <v>1500</v>
      </c>
      <c r="J10" s="15"/>
      <c r="K10" s="13">
        <f t="shared" ref="K10:K29" si="8">I10+K9-J10</f>
        <v>17900</v>
      </c>
      <c r="M10" s="9">
        <v>44017</v>
      </c>
      <c r="N10" s="9"/>
      <c r="O10" s="15"/>
      <c r="P10" s="15"/>
      <c r="Q10" s="11">
        <f t="shared" si="0"/>
        <v>35900</v>
      </c>
      <c r="R10" s="36"/>
      <c r="S10" s="14">
        <v>43702</v>
      </c>
      <c r="T10" s="14" t="s">
        <v>11</v>
      </c>
      <c r="U10" s="15">
        <v>1000</v>
      </c>
      <c r="V10" s="15"/>
      <c r="W10" s="13">
        <f t="shared" ref="W10:W16" si="9">+W9+U10-V10</f>
        <v>58400</v>
      </c>
      <c r="Y10" s="9">
        <v>44088</v>
      </c>
      <c r="Z10" s="14"/>
      <c r="AA10" s="15"/>
      <c r="AB10" s="15"/>
      <c r="AC10" s="11">
        <f t="shared" si="1"/>
        <v>73900</v>
      </c>
      <c r="AE10" s="12"/>
      <c r="AF10" s="9"/>
      <c r="AG10" s="10"/>
      <c r="AH10" s="85"/>
      <c r="AI10" s="11">
        <f t="shared" si="2"/>
        <v>74900</v>
      </c>
      <c r="AK10" s="153"/>
      <c r="AL10" s="82"/>
      <c r="AM10" s="15"/>
      <c r="AN10" s="18"/>
      <c r="AO10" s="11">
        <f t="shared" si="3"/>
        <v>74900</v>
      </c>
      <c r="AQ10" s="158"/>
      <c r="AR10" s="14" t="s">
        <v>11</v>
      </c>
      <c r="AS10" s="15">
        <v>1200</v>
      </c>
      <c r="AT10" s="15"/>
      <c r="AU10" s="13">
        <f t="shared" ref="AU10:AU33" si="10">+AU9+AS10-AT10</f>
        <v>79100</v>
      </c>
      <c r="AW10" s="14">
        <v>43712</v>
      </c>
      <c r="AX10" s="14" t="s">
        <v>11</v>
      </c>
      <c r="AY10" s="15">
        <v>4500</v>
      </c>
      <c r="AZ10" s="18">
        <v>1200</v>
      </c>
      <c r="BA10" s="13">
        <f t="shared" ref="BA10:BA33" si="11">+BA9+AY10-AZ10</f>
        <v>103440</v>
      </c>
      <c r="BC10" s="172"/>
      <c r="BD10" s="14"/>
      <c r="BE10" s="15">
        <v>1000</v>
      </c>
      <c r="BF10" s="15"/>
      <c r="BG10" s="13">
        <f t="shared" ref="BG10:BG16" si="12">+BG9+BE10-BF10</f>
        <v>134090</v>
      </c>
      <c r="BI10" s="14">
        <v>43778</v>
      </c>
      <c r="BJ10" s="14" t="s">
        <v>168</v>
      </c>
      <c r="BK10" s="15">
        <v>10000</v>
      </c>
      <c r="BL10" s="15"/>
      <c r="BM10" s="13">
        <f t="shared" ref="BM10:BM16" si="13">+BM9+BK10-BL10</f>
        <v>170590</v>
      </c>
      <c r="BO10" s="16"/>
      <c r="BP10" s="17" t="s">
        <v>177</v>
      </c>
      <c r="BQ10" s="15"/>
      <c r="BR10" s="18">
        <v>4500</v>
      </c>
      <c r="BS10" s="13">
        <f t="shared" ref="BS10:BS34" si="14">+BS9+BQ10-BR10</f>
        <v>188290</v>
      </c>
      <c r="BU10" s="16"/>
      <c r="BV10" s="47" t="s">
        <v>11</v>
      </c>
      <c r="BW10" s="15">
        <v>5500</v>
      </c>
      <c r="BX10" s="18"/>
      <c r="BY10" s="13">
        <f t="shared" ref="BY10:BY13" si="15">+BY9+BW10-BX10</f>
        <v>83390</v>
      </c>
      <c r="CA10" s="16"/>
      <c r="CB10" s="17" t="s">
        <v>194</v>
      </c>
      <c r="CC10" s="15"/>
      <c r="CD10" s="18">
        <v>4000</v>
      </c>
      <c r="CE10" s="11">
        <f t="shared" si="4"/>
        <v>192100</v>
      </c>
      <c r="CG10" s="16">
        <v>43898</v>
      </c>
      <c r="CH10" s="47" t="s">
        <v>9</v>
      </c>
      <c r="CI10" s="15">
        <v>6000</v>
      </c>
      <c r="CJ10" s="18"/>
      <c r="CK10" s="11">
        <f t="shared" si="5"/>
        <v>271350</v>
      </c>
      <c r="CM10" s="157"/>
      <c r="CN10" s="89" t="s">
        <v>209</v>
      </c>
      <c r="CO10" s="15">
        <v>4000</v>
      </c>
      <c r="CP10" s="18"/>
      <c r="CQ10" s="11">
        <f t="shared" si="6"/>
        <v>239750</v>
      </c>
      <c r="CS10" s="16">
        <v>43955</v>
      </c>
      <c r="CT10" s="47" t="s">
        <v>9</v>
      </c>
      <c r="CU10" s="15">
        <v>2000</v>
      </c>
      <c r="CV10" s="18"/>
      <c r="CW10" s="11">
        <f t="shared" si="7"/>
        <v>306450</v>
      </c>
    </row>
    <row r="11" spans="1:101" ht="18.75" customHeight="1" x14ac:dyDescent="0.25">
      <c r="A11" s="158"/>
      <c r="B11" s="17" t="s">
        <v>285</v>
      </c>
      <c r="C11" s="15">
        <v>2000</v>
      </c>
      <c r="D11" s="168"/>
      <c r="E11" s="13">
        <f t="shared" ref="E11:E29" si="16">C11-D11+E10</f>
        <v>6000</v>
      </c>
      <c r="F11" s="28"/>
      <c r="G11" s="9">
        <v>43988</v>
      </c>
      <c r="H11" s="14" t="s">
        <v>11</v>
      </c>
      <c r="I11" s="15">
        <v>1000</v>
      </c>
      <c r="J11" s="15"/>
      <c r="K11" s="13">
        <f t="shared" si="8"/>
        <v>18900</v>
      </c>
      <c r="M11" s="9">
        <v>44018</v>
      </c>
      <c r="N11" s="9"/>
      <c r="O11" s="15"/>
      <c r="P11" s="15"/>
      <c r="Q11" s="11">
        <f t="shared" si="0"/>
        <v>35900</v>
      </c>
      <c r="R11" s="36"/>
      <c r="S11" s="14">
        <v>43704</v>
      </c>
      <c r="T11" s="14"/>
      <c r="U11" s="15">
        <v>500</v>
      </c>
      <c r="V11" s="15"/>
      <c r="W11" s="13">
        <f t="shared" si="9"/>
        <v>58900</v>
      </c>
      <c r="Y11" s="9">
        <v>44089</v>
      </c>
      <c r="Z11" s="17"/>
      <c r="AA11" s="15"/>
      <c r="AB11" s="18"/>
      <c r="AC11" s="11">
        <f t="shared" si="1"/>
        <v>73900</v>
      </c>
      <c r="AE11" s="12"/>
      <c r="AF11" s="9"/>
      <c r="AG11" s="10"/>
      <c r="AH11" s="85"/>
      <c r="AI11" s="11">
        <f t="shared" si="2"/>
        <v>74900</v>
      </c>
      <c r="AK11" s="146"/>
      <c r="AL11" s="82"/>
      <c r="AM11" s="15"/>
      <c r="AN11" s="18"/>
      <c r="AO11" s="11">
        <f t="shared" si="3"/>
        <v>74900</v>
      </c>
      <c r="AQ11" s="14">
        <v>43685</v>
      </c>
      <c r="AR11" s="14" t="s">
        <v>11</v>
      </c>
      <c r="AS11" s="15">
        <v>20000</v>
      </c>
      <c r="AT11" s="15"/>
      <c r="AU11" s="13">
        <f>+AU9+AS11-AT11</f>
        <v>97900</v>
      </c>
      <c r="AW11" s="14">
        <v>43713</v>
      </c>
      <c r="AX11" s="14" t="s">
        <v>11</v>
      </c>
      <c r="AY11" s="15">
        <v>5500</v>
      </c>
      <c r="AZ11" s="15"/>
      <c r="BA11" s="13">
        <f t="shared" si="11"/>
        <v>108940</v>
      </c>
      <c r="BC11" s="39">
        <v>43746</v>
      </c>
      <c r="BD11" s="14" t="s">
        <v>11</v>
      </c>
      <c r="BE11" s="15">
        <v>2000</v>
      </c>
      <c r="BF11" s="15"/>
      <c r="BG11" s="13">
        <f t="shared" si="12"/>
        <v>136090</v>
      </c>
      <c r="BI11" s="14">
        <v>43778</v>
      </c>
      <c r="BJ11" s="14" t="s">
        <v>169</v>
      </c>
      <c r="BK11" s="15"/>
      <c r="BL11" s="15">
        <v>5000</v>
      </c>
      <c r="BM11" s="13">
        <f t="shared" si="13"/>
        <v>165590</v>
      </c>
      <c r="BO11" s="16" t="s">
        <v>178</v>
      </c>
      <c r="BP11" s="14" t="s">
        <v>9</v>
      </c>
      <c r="BQ11" s="15">
        <v>6300</v>
      </c>
      <c r="BR11" s="15"/>
      <c r="BS11" s="13">
        <f t="shared" si="14"/>
        <v>194590</v>
      </c>
      <c r="BU11" s="16"/>
      <c r="BV11" s="14" t="s">
        <v>11</v>
      </c>
      <c r="BW11" s="15">
        <v>2000</v>
      </c>
      <c r="BX11" s="15"/>
      <c r="BY11" s="13">
        <f t="shared" si="15"/>
        <v>85390</v>
      </c>
      <c r="CA11" s="16"/>
      <c r="CB11" s="17" t="s">
        <v>74</v>
      </c>
      <c r="CC11" s="15"/>
      <c r="CD11" s="18">
        <v>300</v>
      </c>
      <c r="CE11" s="11">
        <f t="shared" si="4"/>
        <v>191800</v>
      </c>
      <c r="CG11" s="16"/>
      <c r="CH11" s="47" t="s">
        <v>11</v>
      </c>
      <c r="CI11" s="15">
        <v>1500</v>
      </c>
      <c r="CJ11" s="18"/>
      <c r="CK11" s="11">
        <f t="shared" si="5"/>
        <v>272850</v>
      </c>
      <c r="CM11" s="158"/>
      <c r="CN11" s="89" t="s">
        <v>11</v>
      </c>
      <c r="CO11" s="15">
        <v>2500</v>
      </c>
      <c r="CP11" s="18"/>
      <c r="CQ11" s="11">
        <f t="shared" si="6"/>
        <v>242250</v>
      </c>
      <c r="CS11" s="16">
        <v>43958</v>
      </c>
      <c r="CT11" s="47" t="s">
        <v>9</v>
      </c>
      <c r="CU11" s="15">
        <v>3000</v>
      </c>
      <c r="CV11" s="18"/>
      <c r="CW11" s="11">
        <f t="shared" si="7"/>
        <v>309450</v>
      </c>
    </row>
    <row r="12" spans="1:101" ht="18.75" customHeight="1" x14ac:dyDescent="0.25">
      <c r="A12" s="14">
        <v>43965</v>
      </c>
      <c r="B12" s="14" t="s">
        <v>283</v>
      </c>
      <c r="C12" s="15">
        <v>6000</v>
      </c>
      <c r="D12" s="15"/>
      <c r="E12" s="13">
        <f t="shared" si="16"/>
        <v>12000</v>
      </c>
      <c r="F12" s="28"/>
      <c r="G12" s="9">
        <v>43989</v>
      </c>
      <c r="H12" s="14" t="s">
        <v>303</v>
      </c>
      <c r="I12" s="15">
        <v>1500</v>
      </c>
      <c r="J12" s="15"/>
      <c r="K12" s="13">
        <f t="shared" si="8"/>
        <v>20400</v>
      </c>
      <c r="M12" s="9">
        <v>44019</v>
      </c>
      <c r="N12" s="9"/>
      <c r="O12" s="15"/>
      <c r="P12" s="32"/>
      <c r="Q12" s="11">
        <f t="shared" si="0"/>
        <v>35900</v>
      </c>
      <c r="R12" s="36"/>
      <c r="S12" s="14">
        <v>43705</v>
      </c>
      <c r="T12" s="17" t="s">
        <v>345</v>
      </c>
      <c r="U12" s="15">
        <v>6000</v>
      </c>
      <c r="V12" s="18"/>
      <c r="W12" s="13">
        <f t="shared" si="9"/>
        <v>64900</v>
      </c>
      <c r="Y12" s="9">
        <v>44090</v>
      </c>
      <c r="Z12" s="17"/>
      <c r="AA12" s="15"/>
      <c r="AB12" s="18"/>
      <c r="AC12" s="11">
        <f t="shared" si="1"/>
        <v>73900</v>
      </c>
      <c r="AE12" s="12"/>
      <c r="AF12" s="9"/>
      <c r="AG12" s="10"/>
      <c r="AH12" s="85"/>
      <c r="AI12" s="11">
        <f t="shared" si="2"/>
        <v>74900</v>
      </c>
      <c r="AK12" s="14"/>
      <c r="AL12" s="82"/>
      <c r="AM12" s="15"/>
      <c r="AN12" s="18"/>
      <c r="AO12" s="11">
        <f t="shared" si="3"/>
        <v>74900</v>
      </c>
      <c r="AQ12" s="14"/>
      <c r="AR12" s="47" t="s">
        <v>154</v>
      </c>
      <c r="AS12" s="15"/>
      <c r="AT12" s="59">
        <v>7000</v>
      </c>
      <c r="AU12" s="13">
        <f>+AU10+AS12-AT12</f>
        <v>72100</v>
      </c>
      <c r="AW12" s="14">
        <v>43714</v>
      </c>
      <c r="AX12" s="14" t="s">
        <v>11</v>
      </c>
      <c r="AY12" s="15">
        <v>18000</v>
      </c>
      <c r="AZ12" s="32"/>
      <c r="BA12" s="13">
        <f>+BA11+AY12-AZ12</f>
        <v>126940</v>
      </c>
      <c r="BC12" s="39">
        <v>43749</v>
      </c>
      <c r="BD12" s="14" t="s">
        <v>11</v>
      </c>
      <c r="BE12" s="15">
        <v>15000</v>
      </c>
      <c r="BF12" s="15"/>
      <c r="BG12" s="13">
        <f t="shared" si="12"/>
        <v>151090</v>
      </c>
      <c r="BI12" s="14">
        <v>43783</v>
      </c>
      <c r="BJ12" s="47" t="s">
        <v>77</v>
      </c>
      <c r="BK12" s="59">
        <v>3500</v>
      </c>
      <c r="BL12" s="15"/>
      <c r="BM12" s="13">
        <f t="shared" si="13"/>
        <v>169090</v>
      </c>
      <c r="BO12" s="16">
        <v>43805</v>
      </c>
      <c r="BP12" s="14" t="s">
        <v>11</v>
      </c>
      <c r="BQ12" s="15">
        <v>15000</v>
      </c>
      <c r="BR12" s="15"/>
      <c r="BS12" s="13">
        <f t="shared" si="14"/>
        <v>209590</v>
      </c>
      <c r="BU12" s="16"/>
      <c r="BV12" s="17" t="s">
        <v>185</v>
      </c>
      <c r="BW12" s="15"/>
      <c r="BX12" s="18">
        <v>500</v>
      </c>
      <c r="BY12" s="13">
        <f t="shared" si="15"/>
        <v>84890</v>
      </c>
      <c r="CA12" s="16"/>
      <c r="CB12" s="14" t="s">
        <v>195</v>
      </c>
      <c r="CC12" s="15">
        <v>15000</v>
      </c>
      <c r="CD12" s="15"/>
      <c r="CE12" s="11">
        <f t="shared" si="4"/>
        <v>206800</v>
      </c>
      <c r="CG12" s="16"/>
      <c r="CH12" s="14" t="s">
        <v>11</v>
      </c>
      <c r="CI12" s="15">
        <v>2000</v>
      </c>
      <c r="CJ12" s="15"/>
      <c r="CK12" s="11">
        <f t="shared" si="5"/>
        <v>274850</v>
      </c>
      <c r="CM12" s="16">
        <v>43895</v>
      </c>
      <c r="CN12" s="89" t="s">
        <v>208</v>
      </c>
      <c r="CO12" s="15"/>
      <c r="CP12" s="18">
        <v>10000</v>
      </c>
      <c r="CQ12" s="11">
        <f t="shared" si="6"/>
        <v>232250</v>
      </c>
      <c r="CS12" s="16">
        <v>43958</v>
      </c>
      <c r="CT12" s="17" t="s">
        <v>276</v>
      </c>
      <c r="CU12" s="18">
        <v>2000</v>
      </c>
      <c r="CV12" s="15"/>
      <c r="CW12" s="11">
        <f t="shared" si="7"/>
        <v>311450</v>
      </c>
    </row>
    <row r="13" spans="1:101" ht="18.75" customHeight="1" x14ac:dyDescent="0.25">
      <c r="A13" s="14">
        <v>43966</v>
      </c>
      <c r="B13" s="14" t="s">
        <v>286</v>
      </c>
      <c r="C13" s="15">
        <v>1000</v>
      </c>
      <c r="D13" s="15"/>
      <c r="E13" s="13">
        <f t="shared" si="16"/>
        <v>13000</v>
      </c>
      <c r="F13" s="28"/>
      <c r="G13" s="9">
        <v>43990</v>
      </c>
      <c r="H13" s="14" t="s">
        <v>309</v>
      </c>
      <c r="I13" s="15"/>
      <c r="J13" s="15"/>
      <c r="K13" s="13">
        <f t="shared" si="8"/>
        <v>20400</v>
      </c>
      <c r="M13" s="9">
        <v>44020</v>
      </c>
      <c r="N13" s="9"/>
      <c r="O13" s="15"/>
      <c r="P13" s="32"/>
      <c r="Q13" s="11">
        <f t="shared" si="0"/>
        <v>35900</v>
      </c>
      <c r="R13" s="36"/>
      <c r="S13" s="14">
        <v>43567</v>
      </c>
      <c r="T13" s="14"/>
      <c r="U13" s="15"/>
      <c r="V13" s="15"/>
      <c r="W13" s="13">
        <f t="shared" si="9"/>
        <v>64900</v>
      </c>
      <c r="Y13" s="9">
        <v>44091</v>
      </c>
      <c r="Z13" s="14"/>
      <c r="AA13" s="15"/>
      <c r="AB13" s="15"/>
      <c r="AC13" s="11">
        <f t="shared" si="1"/>
        <v>73900</v>
      </c>
      <c r="AE13" s="12"/>
      <c r="AF13" s="9"/>
      <c r="AG13" s="10"/>
      <c r="AH13" s="85"/>
      <c r="AI13" s="11">
        <f t="shared" si="2"/>
        <v>74900</v>
      </c>
      <c r="AK13" s="14"/>
      <c r="AL13" s="82"/>
      <c r="AM13" s="15"/>
      <c r="AN13" s="15"/>
      <c r="AO13" s="11">
        <f t="shared" si="3"/>
        <v>74900</v>
      </c>
      <c r="AQ13" s="14">
        <v>43693</v>
      </c>
      <c r="AR13" s="17" t="s">
        <v>153</v>
      </c>
      <c r="AS13" s="15"/>
      <c r="AT13" s="18">
        <v>3500</v>
      </c>
      <c r="AU13" s="13">
        <f t="shared" si="10"/>
        <v>68600</v>
      </c>
      <c r="AW13" s="14"/>
      <c r="AX13" s="17" t="s">
        <v>162</v>
      </c>
      <c r="AY13" s="15"/>
      <c r="AZ13" s="98">
        <v>3000</v>
      </c>
      <c r="BA13" s="13">
        <f t="shared" si="11"/>
        <v>123940</v>
      </c>
      <c r="BC13" s="39">
        <v>43752</v>
      </c>
      <c r="BD13" s="14" t="s">
        <v>11</v>
      </c>
      <c r="BE13" s="15">
        <v>3000</v>
      </c>
      <c r="BF13" s="15"/>
      <c r="BG13" s="13">
        <f t="shared" si="12"/>
        <v>154090</v>
      </c>
      <c r="BI13" s="14">
        <v>43785</v>
      </c>
      <c r="BJ13" s="14" t="s">
        <v>11</v>
      </c>
      <c r="BK13" s="15">
        <v>3500</v>
      </c>
      <c r="BL13" s="15"/>
      <c r="BM13" s="13">
        <f t="shared" si="13"/>
        <v>172590</v>
      </c>
      <c r="BO13" s="16">
        <v>43813</v>
      </c>
      <c r="BP13" s="14" t="s">
        <v>179</v>
      </c>
      <c r="BQ13" s="15"/>
      <c r="BR13" s="15">
        <v>4000</v>
      </c>
      <c r="BS13" s="13">
        <f t="shared" si="14"/>
        <v>205590</v>
      </c>
      <c r="BU13" s="16"/>
      <c r="BV13" s="17" t="s">
        <v>12</v>
      </c>
      <c r="BW13" s="15"/>
      <c r="BX13" s="18">
        <v>500</v>
      </c>
      <c r="BY13" s="13">
        <f t="shared" si="15"/>
        <v>84390</v>
      </c>
      <c r="CA13" s="16"/>
      <c r="CB13" s="14" t="s">
        <v>196</v>
      </c>
      <c r="CC13" s="15">
        <v>2000</v>
      </c>
      <c r="CD13" s="15"/>
      <c r="CE13" s="11">
        <f t="shared" si="4"/>
        <v>208800</v>
      </c>
      <c r="CG13" s="16"/>
      <c r="CH13" s="14" t="s">
        <v>84</v>
      </c>
      <c r="CI13" s="15"/>
      <c r="CJ13" s="15">
        <v>5000</v>
      </c>
      <c r="CK13" s="11">
        <f t="shared" si="5"/>
        <v>269850</v>
      </c>
      <c r="CM13" s="16">
        <v>43928</v>
      </c>
      <c r="CN13" s="89" t="s">
        <v>9</v>
      </c>
      <c r="CO13" s="15">
        <v>3000</v>
      </c>
      <c r="CP13" s="18"/>
      <c r="CQ13" s="11">
        <f t="shared" si="6"/>
        <v>235250</v>
      </c>
      <c r="CS13" s="16">
        <v>43958</v>
      </c>
      <c r="CT13" s="14" t="s">
        <v>277</v>
      </c>
      <c r="CU13" s="15"/>
      <c r="CV13" s="18">
        <v>2500</v>
      </c>
      <c r="CW13" s="11">
        <f t="shared" si="7"/>
        <v>308950</v>
      </c>
    </row>
    <row r="14" spans="1:101" ht="18.75" customHeight="1" x14ac:dyDescent="0.25">
      <c r="A14" s="14">
        <v>43967</v>
      </c>
      <c r="B14" s="14" t="s">
        <v>288</v>
      </c>
      <c r="C14" s="15"/>
      <c r="D14" s="18">
        <v>4000</v>
      </c>
      <c r="E14" s="13">
        <f t="shared" si="16"/>
        <v>9000</v>
      </c>
      <c r="F14" s="28"/>
      <c r="G14" s="9"/>
      <c r="H14" s="14"/>
      <c r="I14" s="15"/>
      <c r="J14" s="15"/>
      <c r="K14" s="13"/>
      <c r="M14" s="9"/>
      <c r="N14" s="9"/>
      <c r="O14" s="15"/>
      <c r="P14" s="32"/>
      <c r="Q14" s="11">
        <f t="shared" si="0"/>
        <v>35900</v>
      </c>
      <c r="R14" s="36"/>
      <c r="S14" s="14"/>
      <c r="T14" s="14"/>
      <c r="U14" s="15"/>
      <c r="V14" s="15"/>
      <c r="W14" s="13"/>
      <c r="Y14" s="9">
        <v>44092</v>
      </c>
      <c r="Z14" s="14"/>
      <c r="AA14" s="15"/>
      <c r="AB14" s="15"/>
      <c r="AC14" s="11">
        <f t="shared" si="1"/>
        <v>73900</v>
      </c>
      <c r="AE14" s="12"/>
      <c r="AF14" s="9"/>
      <c r="AG14" s="10"/>
      <c r="AH14" s="85"/>
      <c r="AI14" s="11">
        <f t="shared" si="2"/>
        <v>74900</v>
      </c>
      <c r="AK14" s="14"/>
      <c r="AL14" s="82"/>
      <c r="AM14" s="15"/>
      <c r="AN14" s="15"/>
      <c r="AO14" s="11">
        <f t="shared" si="3"/>
        <v>74900</v>
      </c>
      <c r="AQ14" s="14"/>
      <c r="AR14" s="17"/>
      <c r="AS14" s="15"/>
      <c r="AT14" s="18"/>
      <c r="AU14" s="13"/>
      <c r="AW14" s="14"/>
      <c r="AX14" s="17"/>
      <c r="AY14" s="15"/>
      <c r="AZ14" s="98"/>
      <c r="BA14" s="13"/>
      <c r="BC14" s="39"/>
      <c r="BD14" s="14"/>
      <c r="BE14" s="15"/>
      <c r="BF14" s="15"/>
      <c r="BG14" s="13"/>
      <c r="BI14" s="14"/>
      <c r="BJ14" s="14"/>
      <c r="BK14" s="15"/>
      <c r="BL14" s="15"/>
      <c r="BM14" s="13"/>
      <c r="BO14" s="16"/>
      <c r="BP14" s="14"/>
      <c r="BQ14" s="15"/>
      <c r="BR14" s="15"/>
      <c r="BS14" s="13"/>
      <c r="BU14" s="16"/>
      <c r="BV14" s="17"/>
      <c r="BW14" s="15"/>
      <c r="BX14" s="18"/>
      <c r="BY14" s="13"/>
      <c r="CA14" s="16"/>
      <c r="CB14" s="14"/>
      <c r="CC14" s="15"/>
      <c r="CD14" s="15"/>
      <c r="CE14" s="11"/>
      <c r="CG14" s="16"/>
      <c r="CH14" s="14"/>
      <c r="CI14" s="15"/>
      <c r="CJ14" s="15"/>
      <c r="CK14" s="11"/>
      <c r="CM14" s="16"/>
      <c r="CN14" s="89"/>
      <c r="CO14" s="15"/>
      <c r="CP14" s="18"/>
      <c r="CQ14" s="11"/>
      <c r="CS14" s="16"/>
      <c r="CT14" s="14"/>
      <c r="CU14" s="15"/>
      <c r="CV14" s="18"/>
      <c r="CW14" s="11"/>
    </row>
    <row r="15" spans="1:101" ht="18.75" customHeight="1" x14ac:dyDescent="0.25">
      <c r="A15" s="14">
        <v>43967</v>
      </c>
      <c r="B15" s="14" t="s">
        <v>286</v>
      </c>
      <c r="C15" s="15">
        <v>1000</v>
      </c>
      <c r="D15" s="15"/>
      <c r="E15" s="13">
        <f t="shared" si="16"/>
        <v>10000</v>
      </c>
      <c r="F15" s="28"/>
      <c r="G15" s="9">
        <v>43991</v>
      </c>
      <c r="H15" s="14" t="s">
        <v>12</v>
      </c>
      <c r="I15" s="15"/>
      <c r="J15" s="15"/>
      <c r="K15" s="13">
        <f>I15+K13-J15</f>
        <v>20400</v>
      </c>
      <c r="M15" s="9">
        <v>44021</v>
      </c>
      <c r="N15" s="9" t="s">
        <v>11</v>
      </c>
      <c r="O15" s="15">
        <v>2500</v>
      </c>
      <c r="P15" s="32"/>
      <c r="Q15" s="11">
        <f t="shared" si="0"/>
        <v>38400</v>
      </c>
      <c r="R15" s="36"/>
      <c r="S15" s="14">
        <v>43567</v>
      </c>
      <c r="T15" s="17"/>
      <c r="U15" s="15"/>
      <c r="V15" s="18"/>
      <c r="W15" s="13">
        <f>+W13+U15-V15</f>
        <v>64900</v>
      </c>
      <c r="Y15" s="9">
        <v>44093</v>
      </c>
      <c r="Z15" s="14"/>
      <c r="AA15" s="15"/>
      <c r="AB15" s="15"/>
      <c r="AC15" s="11">
        <f t="shared" si="1"/>
        <v>73900</v>
      </c>
      <c r="AE15" s="12"/>
      <c r="AF15" s="9"/>
      <c r="AG15" s="10"/>
      <c r="AH15" s="85"/>
      <c r="AI15" s="11">
        <f t="shared" si="2"/>
        <v>74900</v>
      </c>
      <c r="AK15" s="14"/>
      <c r="AL15" s="82"/>
      <c r="AM15" s="15"/>
      <c r="AN15" s="18"/>
      <c r="AO15" s="11">
        <f t="shared" si="3"/>
        <v>74900</v>
      </c>
      <c r="AQ15" s="14"/>
      <c r="AR15" s="14" t="s">
        <v>11</v>
      </c>
      <c r="AS15" s="15">
        <v>6000</v>
      </c>
      <c r="AT15" s="15"/>
      <c r="AU15" s="13">
        <f>+AU13+AS15-AT15</f>
        <v>74600</v>
      </c>
      <c r="AW15" s="14">
        <v>43715</v>
      </c>
      <c r="AX15" s="14" t="s">
        <v>11</v>
      </c>
      <c r="AY15" s="15">
        <v>2000</v>
      </c>
      <c r="AZ15" s="32"/>
      <c r="BA15" s="13">
        <f>+BA13+AY15-AZ15</f>
        <v>125940</v>
      </c>
      <c r="BC15" s="39">
        <v>43750</v>
      </c>
      <c r="BD15" s="14" t="s">
        <v>138</v>
      </c>
      <c r="BE15" s="15"/>
      <c r="BF15" s="15">
        <v>500</v>
      </c>
      <c r="BG15" s="13">
        <f>+BG13+BE15-BF15</f>
        <v>153590</v>
      </c>
      <c r="BI15" s="14">
        <v>43786</v>
      </c>
      <c r="BJ15" s="14" t="s">
        <v>170</v>
      </c>
      <c r="BK15" s="15">
        <v>6000</v>
      </c>
      <c r="BL15" s="15"/>
      <c r="BM15" s="13">
        <f>+BM13+BK15-BL15</f>
        <v>178590</v>
      </c>
      <c r="BO15" s="16"/>
      <c r="BP15" s="14" t="s">
        <v>180</v>
      </c>
      <c r="BQ15" s="15"/>
      <c r="BR15" s="15">
        <v>10000</v>
      </c>
      <c r="BS15" s="13">
        <f>+BS13+BQ15-BR15</f>
        <v>195590</v>
      </c>
      <c r="BU15" s="16">
        <v>43841</v>
      </c>
      <c r="BV15" s="17" t="s">
        <v>12</v>
      </c>
      <c r="BW15" s="15"/>
      <c r="BX15" s="18">
        <v>15755</v>
      </c>
      <c r="BY15" s="13">
        <f>+BY13+BW15-BX15</f>
        <v>68635</v>
      </c>
      <c r="CA15" s="16"/>
      <c r="CB15" s="17" t="s">
        <v>197</v>
      </c>
      <c r="CC15" s="15"/>
      <c r="CD15" s="18">
        <v>1000</v>
      </c>
      <c r="CE15" s="11">
        <f>+CE13+CC15-CD15</f>
        <v>207800</v>
      </c>
      <c r="CG15" s="16">
        <v>43901</v>
      </c>
      <c r="CH15" s="47" t="s">
        <v>11</v>
      </c>
      <c r="CI15" s="15">
        <v>3000</v>
      </c>
      <c r="CJ15" s="18"/>
      <c r="CK15" s="11">
        <f>+CK13+CI15-CJ15</f>
        <v>272850</v>
      </c>
      <c r="CM15" s="16"/>
      <c r="CN15" s="89"/>
      <c r="CO15" s="15">
        <v>6000</v>
      </c>
      <c r="CP15" s="18"/>
      <c r="CQ15" s="11">
        <f>+CQ13+CO15-CP15</f>
        <v>241250</v>
      </c>
      <c r="CS15" s="16">
        <v>43960</v>
      </c>
      <c r="CT15" s="47" t="s">
        <v>9</v>
      </c>
      <c r="CU15" s="15">
        <v>6000</v>
      </c>
      <c r="CV15" s="18"/>
      <c r="CW15" s="11">
        <f>+CW13+CU15-CV15</f>
        <v>314950</v>
      </c>
    </row>
    <row r="16" spans="1:101" ht="18.75" customHeight="1" x14ac:dyDescent="0.25">
      <c r="A16" s="156">
        <v>43968</v>
      </c>
      <c r="B16" s="14" t="s">
        <v>289</v>
      </c>
      <c r="C16" s="15"/>
      <c r="D16" s="18">
        <v>5000</v>
      </c>
      <c r="E16" s="13">
        <f t="shared" si="16"/>
        <v>5000</v>
      </c>
      <c r="F16" s="28"/>
      <c r="G16" s="9">
        <v>43992</v>
      </c>
      <c r="H16" s="14" t="s">
        <v>11</v>
      </c>
      <c r="I16" s="15"/>
      <c r="J16" s="15"/>
      <c r="K16" s="13">
        <f t="shared" si="8"/>
        <v>20400</v>
      </c>
      <c r="M16" s="9">
        <v>44022</v>
      </c>
      <c r="N16" s="9"/>
      <c r="O16" s="15"/>
      <c r="P16" s="32"/>
      <c r="Q16" s="11">
        <f t="shared" si="0"/>
        <v>38400</v>
      </c>
      <c r="R16" s="36"/>
      <c r="S16" s="14">
        <v>43538</v>
      </c>
      <c r="T16" s="14"/>
      <c r="U16" s="15"/>
      <c r="V16" s="15"/>
      <c r="W16" s="13">
        <f t="shared" si="9"/>
        <v>64900</v>
      </c>
      <c r="Y16" s="9">
        <v>44094</v>
      </c>
      <c r="Z16" s="14"/>
      <c r="AA16" s="15"/>
      <c r="AB16" s="15"/>
      <c r="AC16" s="11">
        <f t="shared" si="1"/>
        <v>73900</v>
      </c>
      <c r="AE16" s="12"/>
      <c r="AF16" s="9"/>
      <c r="AG16" s="10"/>
      <c r="AH16" s="85"/>
      <c r="AI16" s="11">
        <f t="shared" si="2"/>
        <v>74900</v>
      </c>
      <c r="AK16" s="14"/>
      <c r="AL16" s="82"/>
      <c r="AM16" s="15"/>
      <c r="AN16" s="15"/>
      <c r="AO16" s="11">
        <f t="shared" si="3"/>
        <v>74900</v>
      </c>
      <c r="AQ16" s="14">
        <v>43696</v>
      </c>
      <c r="AR16" s="14" t="s">
        <v>11</v>
      </c>
      <c r="AS16" s="15">
        <v>3500</v>
      </c>
      <c r="AT16" s="15"/>
      <c r="AU16" s="13">
        <f t="shared" si="10"/>
        <v>78100</v>
      </c>
      <c r="AW16" s="14"/>
      <c r="AX16" s="17" t="s">
        <v>163</v>
      </c>
      <c r="AY16" s="15"/>
      <c r="AZ16" s="98">
        <v>11250</v>
      </c>
      <c r="BA16" s="13">
        <f t="shared" si="11"/>
        <v>114690</v>
      </c>
      <c r="BC16" s="39">
        <v>43757</v>
      </c>
      <c r="BD16" s="14" t="s">
        <v>11</v>
      </c>
      <c r="BE16" s="15">
        <v>2000</v>
      </c>
      <c r="BF16" s="15"/>
      <c r="BG16" s="13">
        <f t="shared" si="12"/>
        <v>155590</v>
      </c>
      <c r="BI16" s="14" t="s">
        <v>171</v>
      </c>
      <c r="BJ16" s="14" t="s">
        <v>11</v>
      </c>
      <c r="BK16" s="15">
        <v>4500</v>
      </c>
      <c r="BL16" s="15"/>
      <c r="BM16" s="13">
        <f t="shared" si="13"/>
        <v>183090</v>
      </c>
      <c r="BO16" s="16"/>
      <c r="BP16" s="14" t="s">
        <v>11</v>
      </c>
      <c r="BQ16" s="15">
        <v>1500</v>
      </c>
      <c r="BR16" s="15"/>
      <c r="BS16" s="13">
        <f>+BS15+BQ16-BR16</f>
        <v>197090</v>
      </c>
      <c r="BU16" s="16">
        <v>43854</v>
      </c>
      <c r="BV16" s="14" t="s">
        <v>11</v>
      </c>
      <c r="BW16" s="15">
        <v>2000</v>
      </c>
      <c r="BX16" s="15"/>
      <c r="BY16" s="13">
        <f>+BY15+BW16-BX16</f>
        <v>70635</v>
      </c>
      <c r="CA16" s="16"/>
      <c r="CB16" s="14" t="s">
        <v>191</v>
      </c>
      <c r="CC16" s="15">
        <v>2000</v>
      </c>
      <c r="CD16" s="15"/>
      <c r="CE16" s="11">
        <f t="shared" si="4"/>
        <v>209800</v>
      </c>
      <c r="CG16" s="16">
        <v>43906</v>
      </c>
      <c r="CH16" s="17" t="s">
        <v>155</v>
      </c>
      <c r="CI16" s="15"/>
      <c r="CJ16" s="15">
        <v>5000</v>
      </c>
      <c r="CK16" s="11">
        <f t="shared" si="5"/>
        <v>267850</v>
      </c>
      <c r="CM16" s="156">
        <v>43929</v>
      </c>
      <c r="CN16" s="89" t="s">
        <v>206</v>
      </c>
      <c r="CO16" s="15"/>
      <c r="CP16" s="18">
        <v>3500</v>
      </c>
      <c r="CQ16" s="11">
        <f t="shared" si="6"/>
        <v>237750</v>
      </c>
      <c r="CS16" s="16">
        <v>43960</v>
      </c>
      <c r="CT16" s="17" t="s">
        <v>279</v>
      </c>
      <c r="CU16" s="15"/>
      <c r="CV16" s="18">
        <v>1700</v>
      </c>
      <c r="CW16" s="11">
        <f t="shared" si="7"/>
        <v>313250</v>
      </c>
    </row>
    <row r="17" spans="1:101" ht="18.75" customHeight="1" x14ac:dyDescent="0.25">
      <c r="A17" s="158"/>
      <c r="B17" s="17" t="s">
        <v>290</v>
      </c>
      <c r="C17" s="18">
        <v>1000</v>
      </c>
      <c r="D17" s="18"/>
      <c r="E17" s="13">
        <f t="shared" si="16"/>
        <v>6000</v>
      </c>
      <c r="F17" s="28"/>
      <c r="G17" s="9"/>
      <c r="H17" s="14" t="s">
        <v>308</v>
      </c>
      <c r="I17" s="15"/>
      <c r="J17" s="15"/>
      <c r="K17" s="13"/>
      <c r="M17" s="9"/>
      <c r="N17" s="9"/>
      <c r="O17" s="15"/>
      <c r="P17" s="32"/>
      <c r="Q17" s="11">
        <f t="shared" si="0"/>
        <v>38400</v>
      </c>
      <c r="R17" s="36"/>
      <c r="S17" s="14"/>
      <c r="T17" s="14"/>
      <c r="U17" s="15"/>
      <c r="V17" s="15"/>
      <c r="W17" s="13"/>
      <c r="Y17" s="9">
        <v>44095</v>
      </c>
      <c r="Z17" s="14"/>
      <c r="AA17" s="15"/>
      <c r="AB17" s="15"/>
      <c r="AC17" s="11">
        <f t="shared" si="1"/>
        <v>73900</v>
      </c>
      <c r="AE17" s="12"/>
      <c r="AF17" s="9"/>
      <c r="AG17" s="10"/>
      <c r="AH17" s="85"/>
      <c r="AI17" s="11">
        <f t="shared" si="2"/>
        <v>74900</v>
      </c>
      <c r="AK17" s="14"/>
      <c r="AL17" s="82"/>
      <c r="AM17" s="15"/>
      <c r="AN17" s="15"/>
      <c r="AO17" s="11">
        <f t="shared" si="3"/>
        <v>74900</v>
      </c>
      <c r="AQ17" s="14"/>
      <c r="AR17" s="14"/>
      <c r="AS17" s="15"/>
      <c r="AT17" s="15"/>
      <c r="AU17" s="13"/>
      <c r="AW17" s="14"/>
      <c r="AX17" s="17"/>
      <c r="AY17" s="15"/>
      <c r="AZ17" s="98"/>
      <c r="BA17" s="13"/>
      <c r="BC17" s="39"/>
      <c r="BD17" s="14"/>
      <c r="BE17" s="15"/>
      <c r="BF17" s="15"/>
      <c r="BG17" s="13"/>
      <c r="BI17" s="14"/>
      <c r="BJ17" s="14"/>
      <c r="BK17" s="15"/>
      <c r="BL17" s="15"/>
      <c r="BM17" s="13"/>
      <c r="BO17" s="16"/>
      <c r="BP17" s="14"/>
      <c r="BQ17" s="15"/>
      <c r="BR17" s="15"/>
      <c r="BS17" s="13"/>
      <c r="BU17" s="16"/>
      <c r="BV17" s="14"/>
      <c r="BW17" s="15"/>
      <c r="BX17" s="15"/>
      <c r="BY17" s="13"/>
      <c r="CA17" s="16"/>
      <c r="CB17" s="14"/>
      <c r="CC17" s="15"/>
      <c r="CD17" s="15"/>
      <c r="CE17" s="11"/>
      <c r="CG17" s="16"/>
      <c r="CH17" s="17"/>
      <c r="CI17" s="15"/>
      <c r="CJ17" s="15"/>
      <c r="CK17" s="11"/>
      <c r="CM17" s="157"/>
      <c r="CN17" s="89"/>
      <c r="CO17" s="15"/>
      <c r="CP17" s="18"/>
      <c r="CQ17" s="11"/>
      <c r="CS17" s="16"/>
      <c r="CT17" s="17"/>
      <c r="CU17" s="15"/>
      <c r="CV17" s="18"/>
      <c r="CW17" s="11"/>
    </row>
    <row r="18" spans="1:101" ht="18.75" customHeight="1" x14ac:dyDescent="0.25">
      <c r="A18" s="14">
        <v>43969</v>
      </c>
      <c r="B18" s="17" t="s">
        <v>292</v>
      </c>
      <c r="C18" s="15"/>
      <c r="D18" s="18">
        <v>1600</v>
      </c>
      <c r="E18" s="13">
        <f t="shared" si="16"/>
        <v>4400</v>
      </c>
      <c r="F18" s="28"/>
      <c r="G18" s="9">
        <v>43993</v>
      </c>
      <c r="H18" s="14" t="s">
        <v>11</v>
      </c>
      <c r="I18" s="15">
        <v>1000</v>
      </c>
      <c r="J18" s="15"/>
      <c r="K18" s="13">
        <f>I18+K16-J18</f>
        <v>21400</v>
      </c>
      <c r="M18" s="9">
        <v>44023</v>
      </c>
      <c r="N18" s="9"/>
      <c r="O18" s="18"/>
      <c r="P18" s="32"/>
      <c r="Q18" s="11">
        <f t="shared" si="0"/>
        <v>38400</v>
      </c>
      <c r="R18" s="36"/>
      <c r="S18" s="14">
        <v>43565</v>
      </c>
      <c r="T18" s="17"/>
      <c r="U18" s="15"/>
      <c r="V18" s="18"/>
      <c r="W18" s="13">
        <f>+W16+U18-V18</f>
        <v>64900</v>
      </c>
      <c r="Y18" s="9">
        <v>44096</v>
      </c>
      <c r="Z18" s="14"/>
      <c r="AA18" s="15"/>
      <c r="AB18" s="15"/>
      <c r="AC18" s="11">
        <f t="shared" si="1"/>
        <v>73900</v>
      </c>
      <c r="AE18" s="12"/>
      <c r="AF18" s="9"/>
      <c r="AG18" s="10"/>
      <c r="AH18" s="85"/>
      <c r="AI18" s="11">
        <f t="shared" si="2"/>
        <v>74900</v>
      </c>
      <c r="AK18" s="14"/>
      <c r="AL18" s="82"/>
      <c r="AM18" s="15"/>
      <c r="AN18" s="15"/>
      <c r="AO18" s="11">
        <f t="shared" si="3"/>
        <v>74900</v>
      </c>
      <c r="AQ18" s="19"/>
      <c r="AR18" s="17" t="s">
        <v>155</v>
      </c>
      <c r="AS18" s="15"/>
      <c r="AT18" s="18">
        <v>1000</v>
      </c>
      <c r="AU18" s="13">
        <f>+AU16+AS18-AT18</f>
        <v>77100</v>
      </c>
      <c r="AW18" s="14"/>
      <c r="AX18" s="14" t="s">
        <v>11</v>
      </c>
      <c r="AY18" s="15">
        <v>3000</v>
      </c>
      <c r="AZ18" s="32"/>
      <c r="BA18" s="13">
        <f>+BA16+AY18-AZ18</f>
        <v>117690</v>
      </c>
      <c r="BC18" s="39">
        <v>43766</v>
      </c>
      <c r="BD18" s="14" t="s">
        <v>11</v>
      </c>
      <c r="BE18" s="15">
        <v>1500</v>
      </c>
      <c r="BF18" s="15"/>
      <c r="BG18" s="13">
        <f>+BG16+BE18-BF18</f>
        <v>157090</v>
      </c>
      <c r="BI18" s="14"/>
      <c r="BJ18" s="14" t="s">
        <v>11</v>
      </c>
      <c r="BK18" s="15">
        <v>7000</v>
      </c>
      <c r="BL18" s="15"/>
      <c r="BM18" s="13">
        <f>+BM16+BK18-BL18</f>
        <v>190090</v>
      </c>
      <c r="BO18" s="16"/>
      <c r="BP18" s="14" t="s">
        <v>11</v>
      </c>
      <c r="BQ18" s="15">
        <v>2000</v>
      </c>
      <c r="BR18" s="15"/>
      <c r="BS18" s="13">
        <f>+BS16+BQ18-BR18</f>
        <v>199090</v>
      </c>
      <c r="BU18" s="16"/>
      <c r="BV18" s="14" t="s">
        <v>142</v>
      </c>
      <c r="BW18" s="15"/>
      <c r="BX18" s="15">
        <v>600</v>
      </c>
      <c r="BY18" s="13">
        <f>+BY16+BW18-BX18</f>
        <v>70035</v>
      </c>
      <c r="CA18" s="16">
        <v>43866</v>
      </c>
      <c r="CB18" s="14" t="s">
        <v>11</v>
      </c>
      <c r="CC18" s="15">
        <v>4000</v>
      </c>
      <c r="CD18" s="15"/>
      <c r="CE18" s="11">
        <f>+CE16+CC18-CD18</f>
        <v>213800</v>
      </c>
      <c r="CG18" s="16"/>
      <c r="CH18" s="17" t="s">
        <v>135</v>
      </c>
      <c r="CI18" s="15"/>
      <c r="CJ18" s="15">
        <v>1800</v>
      </c>
      <c r="CK18" s="11">
        <f>+CK16+CI18-CJ18</f>
        <v>266050</v>
      </c>
      <c r="CM18" s="157"/>
      <c r="CN18" s="89" t="s">
        <v>207</v>
      </c>
      <c r="CO18" s="15"/>
      <c r="CP18" s="18">
        <v>10000</v>
      </c>
      <c r="CQ18" s="11">
        <f>+CQ16+CO18-CP18</f>
        <v>227750</v>
      </c>
      <c r="CS18" s="16">
        <v>43962</v>
      </c>
      <c r="CT18" s="47" t="s">
        <v>9</v>
      </c>
      <c r="CU18" s="15">
        <v>3000</v>
      </c>
      <c r="CV18" s="15"/>
      <c r="CW18" s="11">
        <f>+CW16+CU18-CV18</f>
        <v>316250</v>
      </c>
    </row>
    <row r="19" spans="1:101" ht="18.75" customHeight="1" x14ac:dyDescent="0.25">
      <c r="A19" s="14">
        <v>43970</v>
      </c>
      <c r="B19" s="14" t="s">
        <v>291</v>
      </c>
      <c r="C19" s="15">
        <v>8000</v>
      </c>
      <c r="D19" s="15"/>
      <c r="E19" s="13">
        <f t="shared" si="16"/>
        <v>12400</v>
      </c>
      <c r="F19" s="28"/>
      <c r="G19" s="9">
        <v>43994</v>
      </c>
      <c r="H19" s="14"/>
      <c r="I19" s="15">
        <v>2500</v>
      </c>
      <c r="J19" s="15"/>
      <c r="K19" s="13">
        <f>I19+K18-J19</f>
        <v>23900</v>
      </c>
      <c r="M19" s="9">
        <v>44024</v>
      </c>
      <c r="N19" s="9" t="s">
        <v>324</v>
      </c>
      <c r="O19" s="15">
        <v>1000</v>
      </c>
      <c r="P19" s="32"/>
      <c r="Q19" s="11">
        <f t="shared" si="0"/>
        <v>39400</v>
      </c>
      <c r="R19" s="36"/>
      <c r="S19" s="14">
        <v>43571</v>
      </c>
      <c r="T19" s="14"/>
      <c r="U19" s="15"/>
      <c r="V19" s="15"/>
      <c r="W19" s="13">
        <f>+W18+U19-V19</f>
        <v>64900</v>
      </c>
      <c r="Y19" s="9">
        <v>44097</v>
      </c>
      <c r="Z19" s="17"/>
      <c r="AA19" s="15"/>
      <c r="AB19" s="18"/>
      <c r="AC19" s="11">
        <f t="shared" si="1"/>
        <v>73900</v>
      </c>
      <c r="AE19" s="12"/>
      <c r="AF19" s="9"/>
      <c r="AG19" s="10"/>
      <c r="AH19" s="85"/>
      <c r="AI19" s="11">
        <f t="shared" si="2"/>
        <v>74900</v>
      </c>
      <c r="AK19" s="14"/>
      <c r="AL19" s="82"/>
      <c r="AM19" s="15"/>
      <c r="AN19" s="18"/>
      <c r="AO19" s="11">
        <f t="shared" si="3"/>
        <v>74900</v>
      </c>
      <c r="AQ19" s="19">
        <v>43702</v>
      </c>
      <c r="AR19" s="14" t="s">
        <v>156</v>
      </c>
      <c r="AS19" s="15">
        <v>2000</v>
      </c>
      <c r="AT19" s="15">
        <v>2000</v>
      </c>
      <c r="AU19" s="13">
        <f>+AU18+AS19-AT19</f>
        <v>77100</v>
      </c>
      <c r="AW19" s="14">
        <v>43719</v>
      </c>
      <c r="AX19" s="14" t="s">
        <v>11</v>
      </c>
      <c r="AY19" s="15">
        <v>3000</v>
      </c>
      <c r="AZ19" s="32"/>
      <c r="BA19" s="13">
        <f>+BA18+AY19-AZ19</f>
        <v>120690</v>
      </c>
      <c r="BC19" s="39"/>
      <c r="BD19" s="14"/>
      <c r="BE19" s="15"/>
      <c r="BF19" s="15"/>
      <c r="BG19" s="13">
        <f>+BG18+BE19-BF19</f>
        <v>157090</v>
      </c>
      <c r="BI19" s="14"/>
      <c r="BJ19" s="14" t="s">
        <v>84</v>
      </c>
      <c r="BK19" s="15"/>
      <c r="BL19" s="15">
        <v>2000</v>
      </c>
      <c r="BM19" s="13">
        <f>+BM18+BK19-BL19</f>
        <v>188090</v>
      </c>
      <c r="BO19" s="103"/>
      <c r="BP19" s="104" t="s">
        <v>181</v>
      </c>
      <c r="BQ19" s="98"/>
      <c r="BR19" s="32">
        <v>3000</v>
      </c>
      <c r="BS19" s="107">
        <f>+BS18+BQ19-BR19</f>
        <v>196090</v>
      </c>
      <c r="BU19" s="103">
        <v>43857</v>
      </c>
      <c r="BV19" s="114" t="s">
        <v>11</v>
      </c>
      <c r="BW19" s="115">
        <v>2000</v>
      </c>
      <c r="BX19" s="32"/>
      <c r="BY19" s="107">
        <f>+BY18+BW19-BX19</f>
        <v>72035</v>
      </c>
      <c r="CA19" s="103"/>
      <c r="CB19" s="104" t="s">
        <v>84</v>
      </c>
      <c r="CC19" s="98"/>
      <c r="CD19" s="32">
        <v>5000</v>
      </c>
      <c r="CE19" s="11">
        <f>+CE18+CC19-CD19</f>
        <v>208800</v>
      </c>
      <c r="CG19" s="103"/>
      <c r="CH19" s="104" t="s">
        <v>204</v>
      </c>
      <c r="CI19" s="98"/>
      <c r="CJ19" s="32">
        <v>1700</v>
      </c>
      <c r="CK19" s="11">
        <f>+CK18+CI19-CJ19</f>
        <v>264350</v>
      </c>
      <c r="CM19" s="158"/>
      <c r="CN19" s="89" t="s">
        <v>208</v>
      </c>
      <c r="CO19" s="15"/>
      <c r="CP19" s="18">
        <v>10000</v>
      </c>
      <c r="CQ19" s="11">
        <f>+CQ18+CO19-CP19</f>
        <v>217750</v>
      </c>
      <c r="CS19" s="103"/>
      <c r="CT19" s="104"/>
      <c r="CU19" s="98"/>
      <c r="CV19" s="32"/>
      <c r="CW19" s="11">
        <f>+CW18+CU19-CV19</f>
        <v>316250</v>
      </c>
    </row>
    <row r="20" spans="1:101" ht="18.75" customHeight="1" x14ac:dyDescent="0.25">
      <c r="A20" s="14">
        <v>43971</v>
      </c>
      <c r="B20" s="14" t="s">
        <v>293</v>
      </c>
      <c r="C20" s="15">
        <v>2000</v>
      </c>
      <c r="D20" s="15"/>
      <c r="E20" s="13">
        <f t="shared" si="16"/>
        <v>14400</v>
      </c>
      <c r="F20" s="28"/>
      <c r="G20" s="9">
        <v>43995</v>
      </c>
      <c r="H20" s="14" t="s">
        <v>11</v>
      </c>
      <c r="I20" s="15">
        <v>500</v>
      </c>
      <c r="J20" s="15"/>
      <c r="K20" s="13">
        <f t="shared" si="8"/>
        <v>24400</v>
      </c>
      <c r="M20" s="9">
        <v>44025</v>
      </c>
      <c r="N20" s="9"/>
      <c r="O20" s="15"/>
      <c r="P20" s="32"/>
      <c r="Q20" s="11">
        <f t="shared" si="0"/>
        <v>39400</v>
      </c>
      <c r="R20" s="36"/>
      <c r="S20" s="14">
        <v>43584</v>
      </c>
      <c r="T20" s="14"/>
      <c r="U20" s="15"/>
      <c r="V20" s="15"/>
      <c r="W20" s="13">
        <f>+W19+U20-V20</f>
        <v>64900</v>
      </c>
      <c r="Y20" s="9">
        <v>44098</v>
      </c>
      <c r="Z20" s="14"/>
      <c r="AA20" s="15"/>
      <c r="AB20" s="15"/>
      <c r="AC20" s="11">
        <f t="shared" si="1"/>
        <v>73900</v>
      </c>
      <c r="AE20" s="12"/>
      <c r="AF20" s="9"/>
      <c r="AG20" s="10"/>
      <c r="AH20" s="85"/>
      <c r="AI20" s="11">
        <f t="shared" si="2"/>
        <v>74900</v>
      </c>
      <c r="AK20" s="14"/>
      <c r="AL20" s="82"/>
      <c r="AM20" s="15"/>
      <c r="AN20" s="18"/>
      <c r="AO20" s="11">
        <f t="shared" si="3"/>
        <v>74900</v>
      </c>
      <c r="AQ20" s="169">
        <v>43704</v>
      </c>
      <c r="AR20" s="17" t="s">
        <v>155</v>
      </c>
      <c r="AS20" s="15"/>
      <c r="AT20" s="18">
        <v>1000</v>
      </c>
      <c r="AU20" s="13">
        <f t="shared" si="10"/>
        <v>76100</v>
      </c>
      <c r="AW20" s="14"/>
      <c r="AX20" s="14" t="s">
        <v>11</v>
      </c>
      <c r="AY20" s="15">
        <v>1500</v>
      </c>
      <c r="AZ20" s="32"/>
      <c r="BA20" s="13">
        <f t="shared" si="11"/>
        <v>122190</v>
      </c>
      <c r="BC20" s="39"/>
      <c r="BD20" s="14"/>
      <c r="BE20" s="15"/>
      <c r="BF20" s="15"/>
      <c r="BG20" s="13">
        <f>+BG19+BE20-BF20</f>
        <v>157090</v>
      </c>
      <c r="BI20" s="14"/>
      <c r="BJ20" s="14" t="s">
        <v>172</v>
      </c>
      <c r="BK20" s="15"/>
      <c r="BL20" s="15">
        <v>2000</v>
      </c>
      <c r="BM20" s="13">
        <f>+BM19+BK20-BL20</f>
        <v>186090</v>
      </c>
      <c r="BO20" s="103"/>
      <c r="BP20" s="105" t="s">
        <v>182</v>
      </c>
      <c r="BQ20" s="106"/>
      <c r="BR20" s="106">
        <v>20000</v>
      </c>
      <c r="BS20" s="107">
        <f t="shared" si="14"/>
        <v>176090</v>
      </c>
      <c r="BU20" s="103">
        <v>43859</v>
      </c>
      <c r="BV20" s="116" t="s">
        <v>11</v>
      </c>
      <c r="BW20" s="117">
        <v>1500</v>
      </c>
      <c r="BX20" s="106"/>
      <c r="BY20" s="107">
        <f t="shared" ref="BY20:BY34" si="17">+BY19+BW20-BX20</f>
        <v>73535</v>
      </c>
      <c r="CA20" s="103">
        <v>43870</v>
      </c>
      <c r="CB20" s="105" t="s">
        <v>135</v>
      </c>
      <c r="CC20" s="106"/>
      <c r="CD20" s="106">
        <v>600</v>
      </c>
      <c r="CE20" s="11">
        <f t="shared" si="4"/>
        <v>208200</v>
      </c>
      <c r="CG20" s="103"/>
      <c r="CH20" s="105" t="s">
        <v>15</v>
      </c>
      <c r="CI20" s="106"/>
      <c r="CJ20" s="106">
        <v>200</v>
      </c>
      <c r="CK20" s="11">
        <f t="shared" si="5"/>
        <v>264150</v>
      </c>
      <c r="CM20" s="16">
        <v>43932</v>
      </c>
      <c r="CN20" s="89" t="s">
        <v>9</v>
      </c>
      <c r="CO20" s="15">
        <v>6000</v>
      </c>
      <c r="CP20" s="18"/>
      <c r="CQ20" s="11">
        <f t="shared" si="6"/>
        <v>223750</v>
      </c>
      <c r="CS20" s="103"/>
      <c r="CT20" s="105"/>
      <c r="CU20" s="106"/>
      <c r="CV20" s="106"/>
      <c r="CW20" s="11">
        <f t="shared" si="7"/>
        <v>316250</v>
      </c>
    </row>
    <row r="21" spans="1:101" ht="18.75" customHeight="1" x14ac:dyDescent="0.25">
      <c r="A21" s="14">
        <v>43972</v>
      </c>
      <c r="B21" s="20" t="s">
        <v>286</v>
      </c>
      <c r="C21" s="21">
        <v>1000</v>
      </c>
      <c r="D21" s="21"/>
      <c r="E21" s="13">
        <f t="shared" si="16"/>
        <v>15400</v>
      </c>
      <c r="F21" s="28"/>
      <c r="G21" s="9">
        <v>44006</v>
      </c>
      <c r="H21" s="14" t="s">
        <v>11</v>
      </c>
      <c r="I21" s="15">
        <v>1000</v>
      </c>
      <c r="J21" s="15"/>
      <c r="K21" s="13">
        <f t="shared" si="8"/>
        <v>25400</v>
      </c>
      <c r="M21" s="9">
        <v>44026</v>
      </c>
      <c r="N21" s="9" t="s">
        <v>326</v>
      </c>
      <c r="O21" s="50"/>
      <c r="P21" s="35">
        <v>500</v>
      </c>
      <c r="Q21" s="11">
        <f t="shared" si="0"/>
        <v>38900</v>
      </c>
      <c r="R21" s="36"/>
      <c r="S21" s="20"/>
      <c r="T21" s="20"/>
      <c r="U21" s="21"/>
      <c r="V21" s="21"/>
      <c r="W21" s="13">
        <f t="shared" ref="W21:W34" si="18">+W20+U21-V21</f>
        <v>64900</v>
      </c>
      <c r="Y21" s="9">
        <v>44099</v>
      </c>
      <c r="Z21" s="20"/>
      <c r="AA21" s="21"/>
      <c r="AB21" s="21"/>
      <c r="AC21" s="11">
        <f t="shared" si="1"/>
        <v>73900</v>
      </c>
      <c r="AE21" s="12"/>
      <c r="AF21" s="9"/>
      <c r="AG21" s="21"/>
      <c r="AH21" s="85"/>
      <c r="AI21" s="11">
        <f t="shared" si="2"/>
        <v>74900</v>
      </c>
      <c r="AK21" s="14"/>
      <c r="AL21" s="82"/>
      <c r="AM21" s="15"/>
      <c r="AN21" s="21"/>
      <c r="AO21" s="11">
        <f t="shared" si="3"/>
        <v>74900</v>
      </c>
      <c r="AQ21" s="170"/>
      <c r="AR21" s="14" t="s">
        <v>11</v>
      </c>
      <c r="AS21" s="15">
        <v>6000</v>
      </c>
      <c r="AT21" s="15"/>
      <c r="AU21" s="13">
        <f t="shared" si="10"/>
        <v>82100</v>
      </c>
      <c r="AW21" s="14"/>
      <c r="AX21" s="20" t="s">
        <v>11</v>
      </c>
      <c r="AY21" s="21">
        <v>3000</v>
      </c>
      <c r="AZ21" s="35"/>
      <c r="BA21" s="13">
        <f t="shared" si="11"/>
        <v>125190</v>
      </c>
      <c r="BC21" s="40"/>
      <c r="BD21" s="20"/>
      <c r="BE21" s="21"/>
      <c r="BF21" s="21"/>
      <c r="BG21" s="13">
        <f t="shared" ref="BG21:BG34" si="19">+BG20+BE21-BF21</f>
        <v>157090</v>
      </c>
      <c r="BI21" s="20">
        <v>43789</v>
      </c>
      <c r="BJ21" s="20" t="s">
        <v>11</v>
      </c>
      <c r="BK21" s="21">
        <v>5000</v>
      </c>
      <c r="BL21" s="21"/>
      <c r="BM21" s="13">
        <f t="shared" ref="BM21:BM34" si="20">+BM20+BK21-BL21</f>
        <v>191090</v>
      </c>
      <c r="BO21" s="22">
        <v>43827</v>
      </c>
      <c r="BP21" s="20" t="s">
        <v>183</v>
      </c>
      <c r="BQ21" s="21"/>
      <c r="BR21" s="21">
        <v>27700</v>
      </c>
      <c r="BS21" s="13">
        <f t="shared" si="14"/>
        <v>148390</v>
      </c>
      <c r="BU21" s="22">
        <v>43857</v>
      </c>
      <c r="BV21" s="20" t="s">
        <v>186</v>
      </c>
      <c r="BW21" s="21"/>
      <c r="BX21" s="21">
        <v>4000</v>
      </c>
      <c r="BY21" s="13">
        <f t="shared" si="17"/>
        <v>69535</v>
      </c>
      <c r="CA21" s="108"/>
      <c r="CB21" s="109" t="s">
        <v>11</v>
      </c>
      <c r="CC21" s="110">
        <v>10000</v>
      </c>
      <c r="CD21" s="110"/>
      <c r="CE21" s="11">
        <f t="shared" si="4"/>
        <v>218200</v>
      </c>
      <c r="CG21" s="108">
        <v>43907</v>
      </c>
      <c r="CH21" s="109" t="s">
        <v>11</v>
      </c>
      <c r="CI21" s="110">
        <v>6000</v>
      </c>
      <c r="CJ21" s="110"/>
      <c r="CK21" s="11">
        <f t="shared" si="5"/>
        <v>270150</v>
      </c>
      <c r="CM21" s="16">
        <v>43934</v>
      </c>
      <c r="CN21" s="89" t="s">
        <v>210</v>
      </c>
      <c r="CO21" s="15">
        <v>2000</v>
      </c>
      <c r="CP21" s="18"/>
      <c r="CQ21" s="11">
        <f t="shared" si="6"/>
        <v>225750</v>
      </c>
      <c r="CS21" s="108"/>
      <c r="CT21" s="109"/>
      <c r="CU21" s="110"/>
      <c r="CV21" s="110"/>
      <c r="CW21" s="11">
        <f t="shared" si="7"/>
        <v>316250</v>
      </c>
    </row>
    <row r="22" spans="1:101" ht="18.75" customHeight="1" x14ac:dyDescent="0.25">
      <c r="A22" s="14">
        <v>43976</v>
      </c>
      <c r="B22" s="20" t="s">
        <v>298</v>
      </c>
      <c r="C22" s="21">
        <v>500</v>
      </c>
      <c r="D22" s="21"/>
      <c r="E22" s="13">
        <f t="shared" si="16"/>
        <v>15900</v>
      </c>
      <c r="F22" s="28"/>
      <c r="G22" s="9">
        <v>44010</v>
      </c>
      <c r="H22" s="74" t="s">
        <v>11</v>
      </c>
      <c r="I22" s="75">
        <v>3000</v>
      </c>
      <c r="J22" s="21"/>
      <c r="K22" s="13">
        <f t="shared" si="8"/>
        <v>28400</v>
      </c>
      <c r="M22" s="9">
        <v>44027</v>
      </c>
      <c r="N22" s="9"/>
      <c r="O22" s="21"/>
      <c r="P22" s="35"/>
      <c r="Q22" s="11">
        <f t="shared" si="0"/>
        <v>38900</v>
      </c>
      <c r="R22" s="36"/>
      <c r="S22" s="20"/>
      <c r="T22" s="20"/>
      <c r="U22" s="21"/>
      <c r="V22" s="21"/>
      <c r="W22" s="13">
        <f t="shared" si="18"/>
        <v>64900</v>
      </c>
      <c r="Y22" s="20"/>
      <c r="Z22" s="20"/>
      <c r="AA22" s="21"/>
      <c r="AB22" s="21"/>
      <c r="AC22" s="11">
        <f t="shared" si="1"/>
        <v>73900</v>
      </c>
      <c r="AE22" s="12"/>
      <c r="AF22" s="9"/>
      <c r="AG22" s="21"/>
      <c r="AH22" s="85"/>
      <c r="AI22" s="11">
        <f t="shared" si="2"/>
        <v>74900</v>
      </c>
      <c r="AK22" s="20"/>
      <c r="AL22" s="82"/>
      <c r="AM22" s="21"/>
      <c r="AN22" s="21"/>
      <c r="AO22" s="11">
        <f t="shared" si="3"/>
        <v>74900</v>
      </c>
      <c r="AQ22" s="169">
        <v>43706</v>
      </c>
      <c r="AR22" s="49" t="s">
        <v>155</v>
      </c>
      <c r="AS22" s="21"/>
      <c r="AT22" s="50">
        <v>7200</v>
      </c>
      <c r="AU22" s="13">
        <f t="shared" si="10"/>
        <v>74900</v>
      </c>
      <c r="AW22" s="20"/>
      <c r="AX22" s="49" t="s">
        <v>164</v>
      </c>
      <c r="AY22" s="21"/>
      <c r="AZ22" s="99">
        <v>5200</v>
      </c>
      <c r="BA22" s="13">
        <f t="shared" si="11"/>
        <v>119990</v>
      </c>
      <c r="BC22" s="40"/>
      <c r="BD22" s="20"/>
      <c r="BE22" s="21"/>
      <c r="BF22" s="21"/>
      <c r="BG22" s="13">
        <f t="shared" si="19"/>
        <v>157090</v>
      </c>
      <c r="BI22" s="20">
        <v>43792</v>
      </c>
      <c r="BJ22" s="20" t="s">
        <v>11</v>
      </c>
      <c r="BK22" s="21">
        <v>2000</v>
      </c>
      <c r="BL22" s="21"/>
      <c r="BM22" s="13">
        <f t="shared" si="20"/>
        <v>193090</v>
      </c>
      <c r="BO22" s="22"/>
      <c r="BP22" s="20" t="s">
        <v>184</v>
      </c>
      <c r="BQ22" s="21"/>
      <c r="BR22" s="21">
        <v>80000</v>
      </c>
      <c r="BS22" s="13">
        <f t="shared" si="14"/>
        <v>68390</v>
      </c>
      <c r="BU22" s="22"/>
      <c r="BV22" s="20" t="s">
        <v>187</v>
      </c>
      <c r="BW22" s="21"/>
      <c r="BX22" s="21">
        <v>5000</v>
      </c>
      <c r="BY22" s="13">
        <f t="shared" si="17"/>
        <v>64535</v>
      </c>
      <c r="CA22" s="108">
        <v>43872</v>
      </c>
      <c r="CB22" s="109" t="s">
        <v>11</v>
      </c>
      <c r="CC22" s="110">
        <v>7000</v>
      </c>
      <c r="CD22" s="110"/>
      <c r="CE22" s="11">
        <f t="shared" si="4"/>
        <v>225200</v>
      </c>
      <c r="CG22" s="108"/>
      <c r="CH22" s="109"/>
      <c r="CI22" s="110"/>
      <c r="CJ22" s="110"/>
      <c r="CK22" s="11">
        <f t="shared" si="5"/>
        <v>270150</v>
      </c>
      <c r="CM22" s="16">
        <v>43935</v>
      </c>
      <c r="CN22" s="89" t="s">
        <v>211</v>
      </c>
      <c r="CO22" s="15">
        <v>4500</v>
      </c>
      <c r="CP22" s="18">
        <v>500</v>
      </c>
      <c r="CQ22" s="11">
        <f t="shared" si="6"/>
        <v>229750</v>
      </c>
      <c r="CS22" s="108"/>
      <c r="CT22" s="109"/>
      <c r="CU22" s="110"/>
      <c r="CV22" s="110"/>
      <c r="CW22" s="11">
        <f t="shared" si="7"/>
        <v>316250</v>
      </c>
    </row>
    <row r="23" spans="1:101" ht="18.75" customHeight="1" x14ac:dyDescent="0.25">
      <c r="A23" s="14">
        <v>43974</v>
      </c>
      <c r="B23" s="20"/>
      <c r="C23" s="21"/>
      <c r="D23" s="21"/>
      <c r="E23" s="13">
        <f t="shared" si="16"/>
        <v>15900</v>
      </c>
      <c r="F23" s="28"/>
      <c r="G23" s="9">
        <v>43998</v>
      </c>
      <c r="H23" s="20"/>
      <c r="I23" s="21"/>
      <c r="J23" s="21"/>
      <c r="K23" s="13">
        <f t="shared" si="8"/>
        <v>28400</v>
      </c>
      <c r="M23" s="9">
        <v>44028</v>
      </c>
      <c r="N23" s="9"/>
      <c r="O23" s="21"/>
      <c r="P23" s="35"/>
      <c r="Q23" s="11">
        <f t="shared" si="0"/>
        <v>38900</v>
      </c>
      <c r="R23" s="36"/>
      <c r="S23" s="20"/>
      <c r="T23" s="20"/>
      <c r="U23" s="21"/>
      <c r="V23" s="21"/>
      <c r="W23" s="13">
        <f t="shared" si="18"/>
        <v>64900</v>
      </c>
      <c r="Y23" s="20"/>
      <c r="Z23" s="20"/>
      <c r="AA23" s="21"/>
      <c r="AB23" s="21"/>
      <c r="AC23" s="13">
        <f t="shared" ref="AC23:AC34" si="21">+AC22+AA23-AB23</f>
        <v>73900</v>
      </c>
      <c r="AE23" s="12"/>
      <c r="AF23" s="9"/>
      <c r="AG23" s="21"/>
      <c r="AH23" s="85"/>
      <c r="AI23" s="11">
        <f t="shared" si="2"/>
        <v>74900</v>
      </c>
      <c r="AK23" s="20"/>
      <c r="AL23" s="82"/>
      <c r="AM23" s="21"/>
      <c r="AN23" s="21"/>
      <c r="AO23" s="11">
        <f t="shared" si="3"/>
        <v>74900</v>
      </c>
      <c r="AQ23" s="170"/>
      <c r="AR23" s="20" t="s">
        <v>11</v>
      </c>
      <c r="AS23" s="75">
        <v>5000</v>
      </c>
      <c r="AT23" s="21"/>
      <c r="AU23" s="13">
        <f t="shared" si="10"/>
        <v>79900</v>
      </c>
      <c r="AW23" s="20">
        <v>43721</v>
      </c>
      <c r="AX23" s="20" t="s">
        <v>11</v>
      </c>
      <c r="AY23" s="21">
        <v>5000</v>
      </c>
      <c r="AZ23" s="35"/>
      <c r="BA23" s="13">
        <f t="shared" si="11"/>
        <v>124990</v>
      </c>
      <c r="BC23" s="40"/>
      <c r="BD23" s="20"/>
      <c r="BE23" s="21"/>
      <c r="BF23" s="21"/>
      <c r="BG23" s="13">
        <f t="shared" si="19"/>
        <v>157090</v>
      </c>
      <c r="BI23" s="20"/>
      <c r="BJ23" s="20" t="s">
        <v>173</v>
      </c>
      <c r="BK23" s="21"/>
      <c r="BL23" s="21">
        <v>500</v>
      </c>
      <c r="BM23" s="13">
        <f t="shared" si="20"/>
        <v>192590</v>
      </c>
      <c r="BO23" s="22">
        <v>43828</v>
      </c>
      <c r="BP23" s="20" t="s">
        <v>9</v>
      </c>
      <c r="BQ23" s="21">
        <v>5000</v>
      </c>
      <c r="BR23" s="21"/>
      <c r="BS23" s="13">
        <f t="shared" si="14"/>
        <v>73390</v>
      </c>
      <c r="BU23" s="22"/>
      <c r="BV23" s="20" t="s">
        <v>188</v>
      </c>
      <c r="BW23" s="21"/>
      <c r="BX23" s="21">
        <v>200</v>
      </c>
      <c r="BY23" s="13">
        <f t="shared" si="17"/>
        <v>64335</v>
      </c>
      <c r="CA23" s="22">
        <v>43874</v>
      </c>
      <c r="CB23" s="20" t="s">
        <v>150</v>
      </c>
      <c r="CC23" s="21"/>
      <c r="CD23" s="21">
        <v>10000</v>
      </c>
      <c r="CE23" s="11">
        <f t="shared" si="4"/>
        <v>215200</v>
      </c>
      <c r="CG23" s="22">
        <v>43913</v>
      </c>
      <c r="CH23" s="20" t="s">
        <v>9</v>
      </c>
      <c r="CI23" s="21">
        <v>3000</v>
      </c>
      <c r="CJ23" s="21"/>
      <c r="CK23" s="11">
        <f t="shared" si="5"/>
        <v>273150</v>
      </c>
      <c r="CM23" s="16">
        <v>43935</v>
      </c>
      <c r="CN23" s="89" t="s">
        <v>9</v>
      </c>
      <c r="CO23" s="15">
        <v>6000</v>
      </c>
      <c r="CP23" s="18"/>
      <c r="CQ23" s="11">
        <f t="shared" si="6"/>
        <v>235750</v>
      </c>
      <c r="CS23" s="22"/>
      <c r="CT23" s="20"/>
      <c r="CU23" s="21"/>
      <c r="CV23" s="21"/>
      <c r="CW23" s="11">
        <f t="shared" si="7"/>
        <v>316250</v>
      </c>
    </row>
    <row r="24" spans="1:101" ht="16.5" customHeight="1" x14ac:dyDescent="0.25">
      <c r="A24" s="14">
        <v>43975</v>
      </c>
      <c r="B24" s="20"/>
      <c r="C24" s="21"/>
      <c r="D24" s="21"/>
      <c r="E24" s="13">
        <f t="shared" si="16"/>
        <v>15900</v>
      </c>
      <c r="F24" s="28"/>
      <c r="G24" s="9">
        <v>43999</v>
      </c>
      <c r="H24" s="20"/>
      <c r="I24" s="21"/>
      <c r="J24" s="21"/>
      <c r="K24" s="13">
        <f t="shared" si="8"/>
        <v>28400</v>
      </c>
      <c r="M24" s="9">
        <v>44029</v>
      </c>
      <c r="N24" s="9"/>
      <c r="O24" s="21"/>
      <c r="P24" s="35"/>
      <c r="Q24" s="11">
        <f t="shared" si="0"/>
        <v>38900</v>
      </c>
      <c r="R24" s="36"/>
      <c r="S24" s="20"/>
      <c r="T24" s="26"/>
      <c r="U24" s="21"/>
      <c r="V24" s="21"/>
      <c r="W24" s="13">
        <f t="shared" si="18"/>
        <v>64900</v>
      </c>
      <c r="Y24" s="20"/>
      <c r="Z24" s="26"/>
      <c r="AA24" s="21"/>
      <c r="AB24" s="21"/>
      <c r="AC24" s="13">
        <f t="shared" si="21"/>
        <v>73900</v>
      </c>
      <c r="AE24" s="12"/>
      <c r="AF24" s="9"/>
      <c r="AG24" s="21"/>
      <c r="AH24" s="85"/>
      <c r="AI24" s="11">
        <f t="shared" si="2"/>
        <v>74900</v>
      </c>
      <c r="AK24" s="145"/>
      <c r="AL24" s="82"/>
      <c r="AM24" s="21"/>
      <c r="AN24" s="21"/>
      <c r="AO24" s="11">
        <f t="shared" si="3"/>
        <v>74900</v>
      </c>
      <c r="AQ24" s="20">
        <v>43707</v>
      </c>
      <c r="AR24" s="20" t="s">
        <v>11</v>
      </c>
      <c r="AS24" s="21">
        <v>5000</v>
      </c>
      <c r="AT24" s="21"/>
      <c r="AU24" s="13">
        <f t="shared" si="10"/>
        <v>84900</v>
      </c>
      <c r="AW24" s="20">
        <v>43723</v>
      </c>
      <c r="AX24" s="20" t="s">
        <v>11</v>
      </c>
      <c r="AY24" s="21">
        <v>9000</v>
      </c>
      <c r="AZ24" s="35"/>
      <c r="BA24" s="13">
        <f t="shared" si="11"/>
        <v>133990</v>
      </c>
      <c r="BC24" s="40"/>
      <c r="BD24" s="26"/>
      <c r="BE24" s="21"/>
      <c r="BF24" s="21"/>
      <c r="BG24" s="13">
        <f t="shared" si="19"/>
        <v>157090</v>
      </c>
      <c r="BI24" s="20">
        <v>43795</v>
      </c>
      <c r="BJ24" s="26" t="s">
        <v>77</v>
      </c>
      <c r="BK24" s="21">
        <v>11000</v>
      </c>
      <c r="BL24" s="21"/>
      <c r="BM24" s="13">
        <f t="shared" si="20"/>
        <v>203590</v>
      </c>
      <c r="BO24" s="22"/>
      <c r="BP24" s="20"/>
      <c r="BQ24" s="21"/>
      <c r="BR24" s="21"/>
      <c r="BS24" s="13">
        <f t="shared" si="14"/>
        <v>73390</v>
      </c>
      <c r="BU24" s="22">
        <v>43858</v>
      </c>
      <c r="BV24" s="20" t="s">
        <v>189</v>
      </c>
      <c r="BW24" s="21">
        <v>100000</v>
      </c>
      <c r="BX24" s="21"/>
      <c r="BY24" s="13">
        <f t="shared" si="17"/>
        <v>164335</v>
      </c>
      <c r="CA24" s="22">
        <v>43876</v>
      </c>
      <c r="CB24" s="20" t="s">
        <v>84</v>
      </c>
      <c r="CC24" s="21"/>
      <c r="CD24" s="21">
        <v>5000</v>
      </c>
      <c r="CE24" s="11">
        <f t="shared" si="4"/>
        <v>210200</v>
      </c>
      <c r="CG24" s="22">
        <v>43918</v>
      </c>
      <c r="CH24" s="20" t="s">
        <v>11</v>
      </c>
      <c r="CI24" s="21">
        <v>4500</v>
      </c>
      <c r="CJ24" s="21"/>
      <c r="CK24" s="11">
        <f t="shared" si="5"/>
        <v>277650</v>
      </c>
      <c r="CM24" s="16">
        <v>43936</v>
      </c>
      <c r="CN24" s="89" t="s">
        <v>9</v>
      </c>
      <c r="CO24" s="15">
        <v>1700</v>
      </c>
      <c r="CP24" s="18"/>
      <c r="CQ24" s="11">
        <f t="shared" si="6"/>
        <v>237450</v>
      </c>
      <c r="CS24" s="22"/>
      <c r="CT24" s="20"/>
      <c r="CU24" s="21"/>
      <c r="CV24" s="21"/>
      <c r="CW24" s="11">
        <f t="shared" si="7"/>
        <v>316250</v>
      </c>
    </row>
    <row r="25" spans="1:101" ht="18.75" customHeight="1" x14ac:dyDescent="0.25">
      <c r="A25" s="14">
        <v>43976</v>
      </c>
      <c r="B25" s="20"/>
      <c r="C25" s="21"/>
      <c r="D25" s="21"/>
      <c r="E25" s="13">
        <f t="shared" si="16"/>
        <v>15900</v>
      </c>
      <c r="F25" s="28"/>
      <c r="G25" s="9">
        <v>44000</v>
      </c>
      <c r="H25" s="20"/>
      <c r="I25" s="21"/>
      <c r="J25" s="21"/>
      <c r="K25" s="13">
        <f t="shared" si="8"/>
        <v>28400</v>
      </c>
      <c r="M25" s="9">
        <v>44030</v>
      </c>
      <c r="N25" s="9" t="s">
        <v>320</v>
      </c>
      <c r="O25" s="21">
        <v>2000</v>
      </c>
      <c r="P25" s="21"/>
      <c r="Q25" s="11">
        <f t="shared" si="0"/>
        <v>40900</v>
      </c>
      <c r="R25" s="36"/>
      <c r="S25" s="20"/>
      <c r="T25" s="20"/>
      <c r="U25" s="21"/>
      <c r="V25" s="21"/>
      <c r="W25" s="13">
        <f t="shared" si="18"/>
        <v>64900</v>
      </c>
      <c r="Y25" s="20"/>
      <c r="Z25" s="20"/>
      <c r="AA25" s="21"/>
      <c r="AB25" s="21"/>
      <c r="AC25" s="13">
        <f t="shared" si="21"/>
        <v>73900</v>
      </c>
      <c r="AE25" s="12"/>
      <c r="AF25" s="9"/>
      <c r="AG25" s="21"/>
      <c r="AH25" s="85"/>
      <c r="AI25" s="11">
        <f t="shared" si="2"/>
        <v>74900</v>
      </c>
      <c r="AK25" s="153"/>
      <c r="AL25" s="82"/>
      <c r="AM25" s="21"/>
      <c r="AN25" s="50"/>
      <c r="AO25" s="11">
        <f t="shared" si="3"/>
        <v>74900</v>
      </c>
      <c r="AQ25" s="20">
        <v>43708</v>
      </c>
      <c r="AR25" s="20" t="s">
        <v>11</v>
      </c>
      <c r="AS25" s="21">
        <v>10000</v>
      </c>
      <c r="AT25" s="21"/>
      <c r="AU25" s="13">
        <f t="shared" si="10"/>
        <v>94900</v>
      </c>
      <c r="AW25" s="20">
        <v>43725</v>
      </c>
      <c r="AX25" s="20" t="s">
        <v>11</v>
      </c>
      <c r="AY25" s="21">
        <v>6000</v>
      </c>
      <c r="AZ25" s="21"/>
      <c r="BA25" s="13">
        <f t="shared" si="11"/>
        <v>139990</v>
      </c>
      <c r="BC25" s="40"/>
      <c r="BD25" s="26"/>
      <c r="BE25" s="21"/>
      <c r="BF25" s="21"/>
      <c r="BG25" s="13">
        <f t="shared" si="19"/>
        <v>157090</v>
      </c>
      <c r="BI25" s="20"/>
      <c r="BJ25" s="20" t="s">
        <v>174</v>
      </c>
      <c r="BK25" s="21"/>
      <c r="BL25" s="21">
        <v>2900</v>
      </c>
      <c r="BM25" s="13">
        <f t="shared" si="20"/>
        <v>200690</v>
      </c>
      <c r="BO25" s="22"/>
      <c r="BP25" s="20"/>
      <c r="BQ25" s="21"/>
      <c r="BR25" s="21"/>
      <c r="BS25" s="13">
        <f t="shared" si="14"/>
        <v>73390</v>
      </c>
      <c r="BU25" s="22"/>
      <c r="BV25" s="20" t="s">
        <v>11</v>
      </c>
      <c r="BW25" s="21">
        <v>9000</v>
      </c>
      <c r="BX25" s="21"/>
      <c r="BY25" s="13">
        <f t="shared" si="17"/>
        <v>173335</v>
      </c>
      <c r="CA25" s="22"/>
      <c r="CB25" s="20" t="s">
        <v>11</v>
      </c>
      <c r="CC25" s="21">
        <v>3500</v>
      </c>
      <c r="CD25" s="21"/>
      <c r="CE25" s="11">
        <f t="shared" si="4"/>
        <v>213700</v>
      </c>
      <c r="CG25" s="22">
        <v>43920</v>
      </c>
      <c r="CH25" s="20" t="s">
        <v>11</v>
      </c>
      <c r="CI25" s="21">
        <v>6000</v>
      </c>
      <c r="CJ25" s="21"/>
      <c r="CK25" s="11">
        <f t="shared" si="5"/>
        <v>283650</v>
      </c>
      <c r="CM25" s="16">
        <v>43938</v>
      </c>
      <c r="CN25" s="89" t="s">
        <v>9</v>
      </c>
      <c r="CO25" s="15">
        <v>4000</v>
      </c>
      <c r="CP25" s="18"/>
      <c r="CQ25" s="11">
        <f t="shared" si="6"/>
        <v>241450</v>
      </c>
      <c r="CS25" s="22"/>
      <c r="CT25" s="20"/>
      <c r="CU25" s="21"/>
      <c r="CV25" s="21"/>
      <c r="CW25" s="11">
        <f t="shared" si="7"/>
        <v>316250</v>
      </c>
    </row>
    <row r="26" spans="1:101" ht="18.75" customHeight="1" x14ac:dyDescent="0.25">
      <c r="A26" s="14">
        <v>43977</v>
      </c>
      <c r="B26" s="20" t="s">
        <v>299</v>
      </c>
      <c r="C26" s="21">
        <v>1000</v>
      </c>
      <c r="D26" s="21"/>
      <c r="E26" s="13">
        <f t="shared" si="16"/>
        <v>16900</v>
      </c>
      <c r="F26" s="28"/>
      <c r="G26" s="9">
        <v>44001</v>
      </c>
      <c r="H26" s="20"/>
      <c r="I26" s="21"/>
      <c r="J26" s="21"/>
      <c r="K26" s="13">
        <f t="shared" si="8"/>
        <v>28400</v>
      </c>
      <c r="M26" s="9">
        <v>44031</v>
      </c>
      <c r="N26" s="9"/>
      <c r="O26" s="21"/>
      <c r="P26" s="21"/>
      <c r="Q26" s="11">
        <f t="shared" si="0"/>
        <v>40900</v>
      </c>
      <c r="R26" s="36"/>
      <c r="S26" s="20"/>
      <c r="T26" s="20"/>
      <c r="U26" s="21"/>
      <c r="V26" s="21"/>
      <c r="W26" s="13">
        <f t="shared" si="18"/>
        <v>64900</v>
      </c>
      <c r="Y26" s="20"/>
      <c r="Z26" s="20"/>
      <c r="AA26" s="21"/>
      <c r="AB26" s="21"/>
      <c r="AC26" s="13">
        <f t="shared" si="21"/>
        <v>73900</v>
      </c>
      <c r="AE26" s="12"/>
      <c r="AF26" s="9"/>
      <c r="AG26" s="21"/>
      <c r="AH26" s="85"/>
      <c r="AI26" s="11">
        <f t="shared" si="2"/>
        <v>74900</v>
      </c>
      <c r="AK26" s="146"/>
      <c r="AL26" s="82"/>
      <c r="AM26" s="21"/>
      <c r="AN26" s="50"/>
      <c r="AO26" s="11">
        <f t="shared" si="3"/>
        <v>74900</v>
      </c>
      <c r="AQ26" s="20">
        <v>43708</v>
      </c>
      <c r="AR26" s="49" t="s">
        <v>102</v>
      </c>
      <c r="AS26" s="21"/>
      <c r="AT26" s="50">
        <v>500</v>
      </c>
      <c r="AU26" s="13">
        <f t="shared" si="10"/>
        <v>94400</v>
      </c>
      <c r="AW26" s="20"/>
      <c r="AX26" s="49" t="s">
        <v>167</v>
      </c>
      <c r="AY26" s="21"/>
      <c r="AZ26" s="50">
        <v>3500</v>
      </c>
      <c r="BA26" s="13">
        <f t="shared" si="11"/>
        <v>136490</v>
      </c>
      <c r="BC26" s="40"/>
      <c r="BD26" s="26"/>
      <c r="BE26" s="21"/>
      <c r="BF26" s="21"/>
      <c r="BG26" s="13">
        <f t="shared" si="19"/>
        <v>157090</v>
      </c>
      <c r="BI26" s="20"/>
      <c r="BJ26" s="20" t="s">
        <v>173</v>
      </c>
      <c r="BK26" s="21"/>
      <c r="BL26" s="21">
        <v>500</v>
      </c>
      <c r="BM26" s="13">
        <f t="shared" si="20"/>
        <v>200190</v>
      </c>
      <c r="BO26" s="22"/>
      <c r="BP26" s="20"/>
      <c r="BQ26" s="21"/>
      <c r="BR26" s="21"/>
      <c r="BS26" s="13">
        <f t="shared" si="14"/>
        <v>73390</v>
      </c>
      <c r="BU26" s="22"/>
      <c r="BV26" s="49" t="s">
        <v>190</v>
      </c>
      <c r="BW26" s="21"/>
      <c r="BX26" s="50">
        <v>3000</v>
      </c>
      <c r="BY26" s="13">
        <f t="shared" si="17"/>
        <v>170335</v>
      </c>
      <c r="CA26" s="22">
        <v>43876</v>
      </c>
      <c r="CB26" s="49" t="s">
        <v>12</v>
      </c>
      <c r="CC26" s="21"/>
      <c r="CD26" s="50">
        <v>22350</v>
      </c>
      <c r="CE26" s="11">
        <f t="shared" si="4"/>
        <v>191350</v>
      </c>
      <c r="CG26" s="22">
        <v>43921</v>
      </c>
      <c r="CH26" s="74" t="s">
        <v>11</v>
      </c>
      <c r="CI26" s="21">
        <v>3000</v>
      </c>
      <c r="CJ26" s="50"/>
      <c r="CK26" s="11">
        <f t="shared" si="5"/>
        <v>286650</v>
      </c>
      <c r="CM26" s="16">
        <v>43939</v>
      </c>
      <c r="CN26" s="89" t="s">
        <v>9</v>
      </c>
      <c r="CO26" s="15">
        <v>16000</v>
      </c>
      <c r="CP26" s="18"/>
      <c r="CQ26" s="11">
        <f t="shared" si="6"/>
        <v>257450</v>
      </c>
      <c r="CS26" s="22"/>
      <c r="CT26" s="74"/>
      <c r="CU26" s="21"/>
      <c r="CV26" s="50"/>
      <c r="CW26" s="11">
        <f t="shared" si="7"/>
        <v>316250</v>
      </c>
    </row>
    <row r="27" spans="1:101" ht="18.75" customHeight="1" x14ac:dyDescent="0.25">
      <c r="A27" s="14">
        <v>43981</v>
      </c>
      <c r="B27" s="20" t="s">
        <v>303</v>
      </c>
      <c r="C27" s="21">
        <v>500</v>
      </c>
      <c r="D27" s="21"/>
      <c r="E27" s="13">
        <f t="shared" si="16"/>
        <v>17400</v>
      </c>
      <c r="F27" s="28"/>
      <c r="G27" s="9">
        <v>44002</v>
      </c>
      <c r="H27" s="20"/>
      <c r="I27" s="21"/>
      <c r="J27" s="50"/>
      <c r="K27" s="13">
        <f t="shared" si="8"/>
        <v>28400</v>
      </c>
      <c r="M27" s="9">
        <v>44032</v>
      </c>
      <c r="N27" s="9"/>
      <c r="O27" s="21"/>
      <c r="P27" s="21"/>
      <c r="Q27" s="11">
        <f t="shared" si="0"/>
        <v>40900</v>
      </c>
      <c r="R27" s="36"/>
      <c r="S27" s="23"/>
      <c r="T27" s="23"/>
      <c r="U27" s="24"/>
      <c r="V27" s="24"/>
      <c r="W27" s="25">
        <f t="shared" si="18"/>
        <v>64900</v>
      </c>
      <c r="Y27" s="23"/>
      <c r="Z27" s="23"/>
      <c r="AA27" s="24"/>
      <c r="AB27" s="24"/>
      <c r="AC27" s="25">
        <f t="shared" si="21"/>
        <v>73900</v>
      </c>
      <c r="AE27" s="12"/>
      <c r="AF27" s="9"/>
      <c r="AG27" s="21"/>
      <c r="AH27" s="85"/>
      <c r="AI27" s="11">
        <f t="shared" si="2"/>
        <v>74900</v>
      </c>
      <c r="AK27" s="20"/>
      <c r="AL27" s="82"/>
      <c r="AM27" s="21"/>
      <c r="AN27" s="21"/>
      <c r="AO27" s="11">
        <f t="shared" si="3"/>
        <v>74900</v>
      </c>
      <c r="AQ27" s="20"/>
      <c r="AR27" s="20"/>
      <c r="AS27" s="21"/>
      <c r="AT27" s="21"/>
      <c r="AU27" s="13">
        <f t="shared" si="10"/>
        <v>94400</v>
      </c>
      <c r="AW27" s="20">
        <v>43727</v>
      </c>
      <c r="AX27" s="20"/>
      <c r="AY27" s="21">
        <v>3000</v>
      </c>
      <c r="AZ27" s="21"/>
      <c r="BA27" s="13">
        <f t="shared" si="11"/>
        <v>139490</v>
      </c>
      <c r="BC27" s="40"/>
      <c r="BD27" s="26"/>
      <c r="BE27" s="21"/>
      <c r="BF27" s="21"/>
      <c r="BG27" s="13">
        <f t="shared" si="19"/>
        <v>157090</v>
      </c>
      <c r="BI27" s="20"/>
      <c r="BJ27" s="20"/>
      <c r="BK27" s="21"/>
      <c r="BL27" s="21"/>
      <c r="BM27" s="13">
        <f t="shared" si="20"/>
        <v>200190</v>
      </c>
      <c r="BO27" s="22"/>
      <c r="BP27" s="20"/>
      <c r="BQ27" s="21"/>
      <c r="BR27" s="21"/>
      <c r="BS27" s="13">
        <f t="shared" si="14"/>
        <v>73390</v>
      </c>
      <c r="BU27" s="22"/>
      <c r="BV27" s="20" t="s">
        <v>191</v>
      </c>
      <c r="BW27" s="21">
        <v>2765</v>
      </c>
      <c r="BX27" s="21"/>
      <c r="BY27" s="13">
        <f t="shared" si="17"/>
        <v>173100</v>
      </c>
      <c r="CA27" s="22" t="s">
        <v>198</v>
      </c>
      <c r="CB27" s="20" t="s">
        <v>11</v>
      </c>
      <c r="CC27" s="21">
        <v>8000</v>
      </c>
      <c r="CD27" s="21"/>
      <c r="CE27" s="11">
        <f t="shared" si="4"/>
        <v>199350</v>
      </c>
      <c r="CG27" s="22"/>
      <c r="CH27" s="20"/>
      <c r="CI27" s="21"/>
      <c r="CJ27" s="21"/>
      <c r="CK27" s="11">
        <f t="shared" si="5"/>
        <v>286650</v>
      </c>
      <c r="CM27" s="16">
        <v>43940</v>
      </c>
      <c r="CN27" s="89" t="s">
        <v>9</v>
      </c>
      <c r="CO27" s="15">
        <v>8000</v>
      </c>
      <c r="CP27" s="21"/>
      <c r="CQ27" s="11">
        <f t="shared" si="6"/>
        <v>265450</v>
      </c>
      <c r="CS27" s="22"/>
      <c r="CT27" s="20"/>
      <c r="CU27" s="21"/>
      <c r="CV27" s="21"/>
      <c r="CW27" s="11">
        <f t="shared" si="7"/>
        <v>316250</v>
      </c>
    </row>
    <row r="28" spans="1:101" ht="18.75" customHeight="1" x14ac:dyDescent="0.25">
      <c r="A28" s="14">
        <v>43981</v>
      </c>
      <c r="B28" s="20"/>
      <c r="C28" s="48"/>
      <c r="D28" s="21"/>
      <c r="E28" s="13">
        <f t="shared" si="16"/>
        <v>17400</v>
      </c>
      <c r="F28" s="28"/>
      <c r="G28" s="9">
        <v>44003</v>
      </c>
      <c r="H28" s="20"/>
      <c r="I28" s="21"/>
      <c r="J28" s="21"/>
      <c r="K28" s="13">
        <f t="shared" si="8"/>
        <v>28400</v>
      </c>
      <c r="M28" s="9">
        <v>44033</v>
      </c>
      <c r="N28" s="9" t="s">
        <v>329</v>
      </c>
      <c r="O28" s="24">
        <v>8000</v>
      </c>
      <c r="P28" s="24"/>
      <c r="Q28" s="11">
        <f t="shared" si="0"/>
        <v>48900</v>
      </c>
      <c r="R28" s="36"/>
      <c r="S28" s="64"/>
      <c r="T28" s="64"/>
      <c r="U28" s="58"/>
      <c r="V28" s="58"/>
      <c r="W28" s="25">
        <f t="shared" si="18"/>
        <v>64900</v>
      </c>
      <c r="Y28" s="64"/>
      <c r="Z28" s="64"/>
      <c r="AA28" s="58"/>
      <c r="AB28" s="58"/>
      <c r="AC28" s="25">
        <f t="shared" si="21"/>
        <v>73900</v>
      </c>
      <c r="AE28" s="12"/>
      <c r="AF28" s="9"/>
      <c r="AG28" s="21"/>
      <c r="AH28" s="85"/>
      <c r="AI28" s="11">
        <f t="shared" si="2"/>
        <v>74900</v>
      </c>
      <c r="AK28" s="20"/>
      <c r="AL28" s="82"/>
      <c r="AM28" s="21"/>
      <c r="AN28" s="21"/>
      <c r="AO28" s="11">
        <f t="shared" si="3"/>
        <v>74900</v>
      </c>
      <c r="AQ28" s="20"/>
      <c r="AR28" s="20"/>
      <c r="AS28" s="21"/>
      <c r="AT28" s="21"/>
      <c r="AU28" s="13">
        <f t="shared" si="10"/>
        <v>94400</v>
      </c>
      <c r="AW28" s="20">
        <v>43730</v>
      </c>
      <c r="AX28" s="20" t="s">
        <v>11</v>
      </c>
      <c r="AY28" s="21">
        <v>3000</v>
      </c>
      <c r="AZ28" s="21"/>
      <c r="BA28" s="13">
        <f t="shared" si="11"/>
        <v>142490</v>
      </c>
      <c r="BC28" s="40"/>
      <c r="BD28" s="26"/>
      <c r="BE28" s="21"/>
      <c r="BF28" s="21"/>
      <c r="BG28" s="13">
        <f t="shared" si="19"/>
        <v>157090</v>
      </c>
      <c r="BI28" s="20"/>
      <c r="BJ28" s="20"/>
      <c r="BK28" s="21"/>
      <c r="BL28" s="21"/>
      <c r="BM28" s="13">
        <f t="shared" si="20"/>
        <v>200190</v>
      </c>
      <c r="BO28" s="22"/>
      <c r="BP28" s="20"/>
      <c r="BQ28" s="21"/>
      <c r="BR28" s="21"/>
      <c r="BS28" s="13">
        <f t="shared" si="14"/>
        <v>73390</v>
      </c>
      <c r="BU28" s="22" t="s">
        <v>192</v>
      </c>
      <c r="BV28" s="20" t="s">
        <v>193</v>
      </c>
      <c r="BW28" s="21"/>
      <c r="BX28" s="21">
        <v>3500</v>
      </c>
      <c r="BY28" s="13">
        <f t="shared" si="17"/>
        <v>169600</v>
      </c>
      <c r="CA28" s="22"/>
      <c r="CB28" s="20"/>
      <c r="CC28" s="21">
        <v>3000</v>
      </c>
      <c r="CD28" s="21"/>
      <c r="CE28" s="11">
        <f t="shared" si="4"/>
        <v>202350</v>
      </c>
      <c r="CG28" s="22"/>
      <c r="CH28" s="20"/>
      <c r="CI28" s="21"/>
      <c r="CJ28" s="21"/>
      <c r="CK28" s="11">
        <f t="shared" si="5"/>
        <v>286650</v>
      </c>
      <c r="CM28" s="22">
        <v>43942</v>
      </c>
      <c r="CN28" s="20" t="s">
        <v>9</v>
      </c>
      <c r="CO28" s="15">
        <v>10000</v>
      </c>
      <c r="CP28" s="21"/>
      <c r="CQ28" s="11">
        <f t="shared" si="6"/>
        <v>275450</v>
      </c>
      <c r="CS28" s="22"/>
      <c r="CT28" s="20"/>
      <c r="CU28" s="21"/>
      <c r="CV28" s="21"/>
      <c r="CW28" s="11">
        <f t="shared" si="7"/>
        <v>316250</v>
      </c>
    </row>
    <row r="29" spans="1:101" ht="18.75" customHeight="1" x14ac:dyDescent="0.25">
      <c r="A29" s="14">
        <v>43982</v>
      </c>
      <c r="B29" s="23" t="s">
        <v>304</v>
      </c>
      <c r="C29" s="24"/>
      <c r="D29" s="24">
        <v>2500</v>
      </c>
      <c r="E29" s="13">
        <f t="shared" si="16"/>
        <v>14900</v>
      </c>
      <c r="F29" s="28"/>
      <c r="G29" s="9">
        <v>44006</v>
      </c>
      <c r="H29" s="20"/>
      <c r="I29" s="21"/>
      <c r="J29" s="21"/>
      <c r="K29" s="13">
        <f t="shared" si="8"/>
        <v>28400</v>
      </c>
      <c r="M29" s="9">
        <v>44034</v>
      </c>
      <c r="N29" s="9"/>
      <c r="O29" s="66"/>
      <c r="P29" s="66"/>
      <c r="Q29" s="11">
        <f t="shared" si="0"/>
        <v>48900</v>
      </c>
      <c r="R29" s="36"/>
      <c r="S29" s="64"/>
      <c r="T29" s="64"/>
      <c r="U29" s="58"/>
      <c r="V29" s="58"/>
      <c r="W29" s="25">
        <f t="shared" si="18"/>
        <v>64900</v>
      </c>
      <c r="Y29" s="64"/>
      <c r="Z29" s="64"/>
      <c r="AA29" s="58"/>
      <c r="AB29" s="58"/>
      <c r="AC29" s="25">
        <f t="shared" si="21"/>
        <v>73900</v>
      </c>
      <c r="AE29" s="12"/>
      <c r="AF29" s="9"/>
      <c r="AG29" s="21"/>
      <c r="AH29" s="85"/>
      <c r="AI29" s="11">
        <f t="shared" si="2"/>
        <v>74900</v>
      </c>
      <c r="AK29" s="20"/>
      <c r="AL29" s="82"/>
      <c r="AM29" s="21"/>
      <c r="AN29" s="21"/>
      <c r="AO29" s="11">
        <f t="shared" si="3"/>
        <v>74900</v>
      </c>
      <c r="AQ29" s="20"/>
      <c r="AR29" s="20"/>
      <c r="AS29" s="21"/>
      <c r="AT29" s="21"/>
      <c r="AU29" s="13">
        <f t="shared" si="10"/>
        <v>94400</v>
      </c>
      <c r="AW29" s="20">
        <v>43731</v>
      </c>
      <c r="AX29" s="49" t="s">
        <v>167</v>
      </c>
      <c r="AY29" s="21"/>
      <c r="AZ29" s="50">
        <v>3500</v>
      </c>
      <c r="BA29" s="13">
        <f t="shared" si="11"/>
        <v>138990</v>
      </c>
      <c r="BC29" s="40"/>
      <c r="BD29" s="26"/>
      <c r="BE29" s="21"/>
      <c r="BF29" s="21"/>
      <c r="BG29" s="13">
        <f t="shared" si="19"/>
        <v>157090</v>
      </c>
      <c r="BI29" s="20"/>
      <c r="BJ29" s="20"/>
      <c r="BK29" s="21"/>
      <c r="BL29" s="21"/>
      <c r="BM29" s="13">
        <f t="shared" si="20"/>
        <v>200190</v>
      </c>
      <c r="BO29" s="22"/>
      <c r="BP29" s="20"/>
      <c r="BQ29" s="21"/>
      <c r="BR29" s="21"/>
      <c r="BS29" s="13">
        <f t="shared" si="14"/>
        <v>73390</v>
      </c>
      <c r="BU29" s="22"/>
      <c r="BV29" s="20" t="s">
        <v>11</v>
      </c>
      <c r="BW29" s="21">
        <v>3000</v>
      </c>
      <c r="BX29" s="21"/>
      <c r="BY29" s="13">
        <f t="shared" si="17"/>
        <v>172600</v>
      </c>
      <c r="CA29" s="22"/>
      <c r="CB29" s="20" t="s">
        <v>125</v>
      </c>
      <c r="CC29" s="21"/>
      <c r="CD29" s="50">
        <v>2000</v>
      </c>
      <c r="CE29" s="11">
        <f t="shared" si="4"/>
        <v>200350</v>
      </c>
      <c r="CG29" s="22"/>
      <c r="CH29" s="20"/>
      <c r="CI29" s="21"/>
      <c r="CJ29" s="50"/>
      <c r="CK29" s="11">
        <f t="shared" si="5"/>
        <v>286650</v>
      </c>
      <c r="CM29" s="22">
        <v>43942</v>
      </c>
      <c r="CN29" s="20" t="s">
        <v>266</v>
      </c>
      <c r="CO29" s="15"/>
      <c r="CP29" s="50">
        <v>18000</v>
      </c>
      <c r="CQ29" s="11">
        <f t="shared" si="6"/>
        <v>257450</v>
      </c>
      <c r="CS29" s="22"/>
      <c r="CT29" s="20"/>
      <c r="CU29" s="21"/>
      <c r="CV29" s="50"/>
      <c r="CW29" s="11">
        <f t="shared" si="7"/>
        <v>316250</v>
      </c>
    </row>
    <row r="30" spans="1:101" ht="18.75" customHeight="1" x14ac:dyDescent="0.25">
      <c r="A30" s="27"/>
      <c r="B30" s="27"/>
      <c r="C30" s="28"/>
      <c r="D30" s="28"/>
      <c r="E30" s="28"/>
      <c r="F30" s="28"/>
      <c r="G30" s="132">
        <v>44011</v>
      </c>
      <c r="H30" s="20" t="s">
        <v>314</v>
      </c>
      <c r="I30" s="21">
        <v>1000</v>
      </c>
      <c r="J30" s="21"/>
      <c r="K30" s="13"/>
      <c r="M30" s="9">
        <v>44035</v>
      </c>
      <c r="N30" s="9"/>
      <c r="O30" s="66"/>
      <c r="P30" s="66"/>
      <c r="Q30" s="11">
        <f t="shared" si="0"/>
        <v>48900</v>
      </c>
      <c r="R30" s="36"/>
      <c r="S30" s="64"/>
      <c r="T30" s="64"/>
      <c r="U30" s="58"/>
      <c r="V30" s="58"/>
      <c r="W30" s="25"/>
      <c r="Y30" s="64"/>
      <c r="Z30" s="64"/>
      <c r="AA30" s="58"/>
      <c r="AB30" s="58"/>
      <c r="AC30" s="25"/>
      <c r="AE30" s="12"/>
      <c r="AF30" s="20"/>
      <c r="AG30" s="21"/>
      <c r="AH30" s="85"/>
      <c r="AI30" s="11">
        <f t="shared" si="2"/>
        <v>74900</v>
      </c>
      <c r="AK30" s="20"/>
      <c r="AL30" s="20"/>
      <c r="AM30" s="21"/>
      <c r="AN30" s="21"/>
      <c r="AO30" s="11">
        <f t="shared" si="3"/>
        <v>74900</v>
      </c>
      <c r="AQ30" s="20"/>
      <c r="AR30" s="20"/>
      <c r="AS30" s="21"/>
      <c r="AT30" s="21"/>
      <c r="AU30" s="13"/>
      <c r="AW30" s="20"/>
      <c r="AX30" s="49"/>
      <c r="AY30" s="21"/>
      <c r="AZ30" s="50"/>
      <c r="BA30" s="13"/>
      <c r="BC30" s="40"/>
      <c r="BD30" s="26"/>
      <c r="BE30" s="21"/>
      <c r="BF30" s="21"/>
      <c r="BG30" s="13"/>
      <c r="BI30" s="20"/>
      <c r="BJ30" s="20"/>
      <c r="BK30" s="21"/>
      <c r="BL30" s="21"/>
      <c r="BM30" s="13"/>
      <c r="BO30" s="22"/>
      <c r="BP30" s="20"/>
      <c r="BQ30" s="21"/>
      <c r="BR30" s="21"/>
      <c r="BS30" s="13"/>
      <c r="BU30" s="22"/>
      <c r="BV30" s="20"/>
      <c r="BW30" s="21"/>
      <c r="BX30" s="21"/>
      <c r="BY30" s="13"/>
      <c r="CA30" s="22"/>
      <c r="CB30" s="20"/>
      <c r="CC30" s="21"/>
      <c r="CD30" s="50"/>
      <c r="CE30" s="11"/>
      <c r="CG30" s="22"/>
      <c r="CH30" s="20"/>
      <c r="CI30" s="21"/>
      <c r="CJ30" s="50"/>
      <c r="CK30" s="11"/>
      <c r="CM30" s="22"/>
      <c r="CN30" s="20"/>
      <c r="CO30" s="15"/>
      <c r="CP30" s="50"/>
      <c r="CQ30" s="11"/>
      <c r="CS30" s="22"/>
      <c r="CT30" s="20"/>
      <c r="CU30" s="21"/>
      <c r="CV30" s="50"/>
      <c r="CW30" s="11"/>
    </row>
    <row r="31" spans="1:101" ht="18.75" customHeight="1" x14ac:dyDescent="0.25">
      <c r="A31" s="27"/>
      <c r="B31" s="27"/>
      <c r="C31" s="28"/>
      <c r="D31" s="28"/>
      <c r="E31" s="28"/>
      <c r="F31" s="28"/>
      <c r="G31" s="132"/>
      <c r="H31" s="20" t="s">
        <v>315</v>
      </c>
      <c r="I31" s="21"/>
      <c r="J31" s="21">
        <v>1000</v>
      </c>
      <c r="K31" s="13"/>
      <c r="M31" s="9">
        <v>44036</v>
      </c>
      <c r="N31" s="9"/>
      <c r="O31" s="66"/>
      <c r="P31" s="66"/>
      <c r="Q31" s="11">
        <f t="shared" si="0"/>
        <v>48900</v>
      </c>
      <c r="R31" s="36"/>
      <c r="S31" s="64"/>
      <c r="T31" s="64"/>
      <c r="U31" s="58"/>
      <c r="V31" s="58"/>
      <c r="W31" s="25"/>
      <c r="Y31" s="64"/>
      <c r="Z31" s="64"/>
      <c r="AA31" s="58"/>
      <c r="AB31" s="58"/>
      <c r="AC31" s="25"/>
      <c r="AE31" s="12"/>
      <c r="AF31" s="20"/>
      <c r="AG31" s="21"/>
      <c r="AH31" s="21"/>
      <c r="AI31" s="11">
        <f t="shared" si="2"/>
        <v>74900</v>
      </c>
      <c r="AK31" s="20"/>
      <c r="AL31" s="20"/>
      <c r="AM31" s="21"/>
      <c r="AN31" s="21"/>
      <c r="AO31" s="11">
        <f t="shared" si="3"/>
        <v>74900</v>
      </c>
      <c r="AQ31" s="20"/>
      <c r="AR31" s="20"/>
      <c r="AS31" s="21"/>
      <c r="AT31" s="21"/>
      <c r="AU31" s="13"/>
      <c r="AW31" s="20"/>
      <c r="AX31" s="49"/>
      <c r="AY31" s="21"/>
      <c r="AZ31" s="50"/>
      <c r="BA31" s="13"/>
      <c r="BC31" s="40"/>
      <c r="BD31" s="26"/>
      <c r="BE31" s="21"/>
      <c r="BF31" s="21"/>
      <c r="BG31" s="13"/>
      <c r="BI31" s="20"/>
      <c r="BJ31" s="20"/>
      <c r="BK31" s="21"/>
      <c r="BL31" s="21"/>
      <c r="BM31" s="13"/>
      <c r="BO31" s="22"/>
      <c r="BP31" s="20"/>
      <c r="BQ31" s="21"/>
      <c r="BR31" s="21"/>
      <c r="BS31" s="13"/>
      <c r="BU31" s="22"/>
      <c r="BV31" s="20"/>
      <c r="BW31" s="21"/>
      <c r="BX31" s="21"/>
      <c r="BY31" s="13"/>
      <c r="CA31" s="22"/>
      <c r="CB31" s="20"/>
      <c r="CC31" s="21"/>
      <c r="CD31" s="50"/>
      <c r="CE31" s="11"/>
      <c r="CG31" s="22"/>
      <c r="CH31" s="20"/>
      <c r="CI31" s="21"/>
      <c r="CJ31" s="50"/>
      <c r="CK31" s="11"/>
      <c r="CM31" s="22"/>
      <c r="CN31" s="20"/>
      <c r="CO31" s="15"/>
      <c r="CP31" s="50"/>
      <c r="CQ31" s="11"/>
      <c r="CS31" s="22"/>
      <c r="CT31" s="20"/>
      <c r="CU31" s="21"/>
      <c r="CV31" s="50"/>
      <c r="CW31" s="11"/>
    </row>
    <row r="32" spans="1:101" s="1" customFormat="1" ht="18.75" customHeight="1" x14ac:dyDescent="0.25">
      <c r="A32" s="27"/>
      <c r="B32" s="27" t="s">
        <v>5</v>
      </c>
      <c r="C32" s="28">
        <f>+SUM(C5:C29)</f>
        <v>30500</v>
      </c>
      <c r="D32" s="28">
        <f>+SUM(D6:D29)</f>
        <v>15600</v>
      </c>
      <c r="E32" s="28">
        <f>C32-D32</f>
        <v>14900</v>
      </c>
      <c r="F32" s="28"/>
      <c r="G32" s="23">
        <v>44012</v>
      </c>
      <c r="H32" s="23" t="s">
        <v>316</v>
      </c>
      <c r="I32" s="24">
        <v>6500</v>
      </c>
      <c r="J32" s="24"/>
      <c r="K32" s="13">
        <f>I32+K29-J32</f>
        <v>34900</v>
      </c>
      <c r="L32" s="36"/>
      <c r="M32" s="9">
        <v>44037</v>
      </c>
      <c r="N32" s="9"/>
      <c r="O32" s="66"/>
      <c r="P32" s="73"/>
      <c r="Q32" s="11">
        <f t="shared" si="0"/>
        <v>48900</v>
      </c>
      <c r="S32" s="64"/>
      <c r="T32" s="64"/>
      <c r="U32" s="58"/>
      <c r="V32" s="58"/>
      <c r="W32" s="25">
        <f>+W29+U32-V32</f>
        <v>64900</v>
      </c>
      <c r="X32"/>
      <c r="Y32" s="64"/>
      <c r="Z32" s="64"/>
      <c r="AA32" s="58"/>
      <c r="AB32" s="58"/>
      <c r="AC32" s="25">
        <f>+AC29+AA32-AB32</f>
        <v>73900</v>
      </c>
      <c r="AD32"/>
      <c r="AE32" s="12"/>
      <c r="AF32" s="20"/>
      <c r="AG32" s="21"/>
      <c r="AH32" s="21"/>
      <c r="AI32" s="11">
        <f t="shared" si="2"/>
        <v>74900</v>
      </c>
      <c r="AJ32"/>
      <c r="AK32" s="20"/>
      <c r="AL32" s="20"/>
      <c r="AM32" s="21"/>
      <c r="AN32" s="21"/>
      <c r="AO32" s="11">
        <f t="shared" si="3"/>
        <v>74900</v>
      </c>
      <c r="AP32"/>
      <c r="AQ32" s="20"/>
      <c r="AR32" s="20"/>
      <c r="AS32" s="21"/>
      <c r="AT32" s="21"/>
      <c r="AU32" s="13">
        <f>+AU29+AS32-AT32</f>
        <v>94400</v>
      </c>
      <c r="AW32" s="20">
        <v>43732</v>
      </c>
      <c r="AX32" s="20" t="s">
        <v>11</v>
      </c>
      <c r="AY32" s="21">
        <v>3000</v>
      </c>
      <c r="AZ32" s="21"/>
      <c r="BA32" s="13">
        <f>+BA29+AY32-AZ32</f>
        <v>141990</v>
      </c>
      <c r="BB32"/>
      <c r="BC32" s="40"/>
      <c r="BD32" s="20"/>
      <c r="BE32" s="21"/>
      <c r="BF32" s="21"/>
      <c r="BG32" s="13">
        <f>+BG29+BE32-BF32</f>
        <v>157090</v>
      </c>
      <c r="BH32"/>
      <c r="BI32" s="20"/>
      <c r="BJ32" s="20"/>
      <c r="BK32" s="21"/>
      <c r="BL32" s="21"/>
      <c r="BM32" s="13">
        <f>+BM29+BK32-BL32</f>
        <v>200190</v>
      </c>
      <c r="BO32" s="22"/>
      <c r="BP32" s="20"/>
      <c r="BQ32" s="21"/>
      <c r="BR32" s="21"/>
      <c r="BS32" s="13">
        <f>+BS29+BQ32-BR32</f>
        <v>73390</v>
      </c>
      <c r="BU32" s="22"/>
      <c r="BV32" s="20"/>
      <c r="BW32" s="21"/>
      <c r="BX32" s="21"/>
      <c r="BY32" s="13">
        <f>+BY29+BW32-BX32</f>
        <v>172600</v>
      </c>
      <c r="CA32" s="22">
        <v>43883</v>
      </c>
      <c r="CB32" s="20" t="s">
        <v>200</v>
      </c>
      <c r="CC32" s="21">
        <v>24500</v>
      </c>
      <c r="CD32" s="21"/>
      <c r="CE32" s="11">
        <f>+CE29+CC32-CD32</f>
        <v>224850</v>
      </c>
      <c r="CG32" s="22"/>
      <c r="CH32" s="20"/>
      <c r="CI32" s="21"/>
      <c r="CJ32" s="21"/>
      <c r="CK32" s="11">
        <f>+CK29+CI32-CJ32</f>
        <v>286650</v>
      </c>
      <c r="CM32" s="156">
        <v>43943</v>
      </c>
      <c r="CN32" s="20" t="s">
        <v>267</v>
      </c>
      <c r="CO32" s="15"/>
      <c r="CP32" s="50">
        <v>6000</v>
      </c>
      <c r="CQ32" s="11">
        <f>+CQ29+CO32-CP32</f>
        <v>251450</v>
      </c>
      <c r="CS32" s="22"/>
      <c r="CT32" s="20"/>
      <c r="CU32" s="21"/>
      <c r="CV32" s="21"/>
      <c r="CW32" s="11">
        <f>+CW29+CU32-CV32</f>
        <v>316250</v>
      </c>
    </row>
    <row r="33" spans="1:101" x14ac:dyDescent="0.25">
      <c r="A33" s="27"/>
      <c r="B33" s="27"/>
      <c r="C33" s="28"/>
      <c r="D33" s="28"/>
      <c r="E33" s="28"/>
      <c r="G33" s="27"/>
      <c r="H33" s="27" t="s">
        <v>5</v>
      </c>
      <c r="I33" s="28">
        <f>SUM(I5:I32)</f>
        <v>35900</v>
      </c>
      <c r="J33" s="28">
        <f>+SUM(J7:J32)</f>
        <v>1000</v>
      </c>
      <c r="K33" s="28">
        <f>I33-J33</f>
        <v>34900</v>
      </c>
      <c r="M33" s="9">
        <v>44038</v>
      </c>
      <c r="N33" s="9"/>
      <c r="O33" s="66"/>
      <c r="P33" s="66"/>
      <c r="Q33" s="11">
        <f t="shared" si="0"/>
        <v>48900</v>
      </c>
      <c r="S33" s="64"/>
      <c r="T33" s="64"/>
      <c r="U33" s="58"/>
      <c r="V33" s="58"/>
      <c r="W33" s="25">
        <f t="shared" si="18"/>
        <v>64900</v>
      </c>
      <c r="Y33" s="64"/>
      <c r="Z33" s="64"/>
      <c r="AA33" s="58"/>
      <c r="AB33" s="58"/>
      <c r="AC33" s="25">
        <f t="shared" si="21"/>
        <v>73900</v>
      </c>
      <c r="AE33" s="22"/>
      <c r="AF33" s="20"/>
      <c r="AG33" s="21"/>
      <c r="AH33" s="21"/>
      <c r="AI33" s="11">
        <f t="shared" si="2"/>
        <v>74900</v>
      </c>
      <c r="AK33" s="20"/>
      <c r="AL33" s="20"/>
      <c r="AM33" s="21"/>
      <c r="AN33" s="21"/>
      <c r="AO33" s="11">
        <f t="shared" si="3"/>
        <v>74900</v>
      </c>
      <c r="AQ33" s="20"/>
      <c r="AR33" s="20"/>
      <c r="AS33" s="21"/>
      <c r="AT33" s="21"/>
      <c r="AU33" s="13">
        <f t="shared" si="10"/>
        <v>94400</v>
      </c>
      <c r="AW33" s="156">
        <v>43735</v>
      </c>
      <c r="AX33" s="49" t="s">
        <v>167</v>
      </c>
      <c r="AY33" s="21"/>
      <c r="AZ33" s="50">
        <v>2700</v>
      </c>
      <c r="BA33" s="13">
        <f t="shared" si="11"/>
        <v>139290</v>
      </c>
      <c r="BC33" s="40"/>
      <c r="BD33" s="20"/>
      <c r="BE33" s="21"/>
      <c r="BF33" s="21"/>
      <c r="BG33" s="13">
        <f t="shared" si="19"/>
        <v>157090</v>
      </c>
      <c r="BI33" s="20"/>
      <c r="BJ33" s="20"/>
      <c r="BK33" s="21"/>
      <c r="BL33" s="21"/>
      <c r="BM33" s="13">
        <f t="shared" si="20"/>
        <v>200190</v>
      </c>
      <c r="BO33" s="22"/>
      <c r="BP33" s="20"/>
      <c r="BQ33" s="21"/>
      <c r="BR33" s="21"/>
      <c r="BS33" s="13">
        <f t="shared" si="14"/>
        <v>73390</v>
      </c>
      <c r="BU33" s="22"/>
      <c r="BV33" s="20"/>
      <c r="BW33" s="21"/>
      <c r="BX33" s="21"/>
      <c r="BY33" s="13">
        <f t="shared" si="17"/>
        <v>172600</v>
      </c>
      <c r="CA33" s="22"/>
      <c r="CB33" s="20" t="s">
        <v>12</v>
      </c>
      <c r="CC33" s="21"/>
      <c r="CD33" s="50">
        <v>1000</v>
      </c>
      <c r="CE33" s="11">
        <f t="shared" si="4"/>
        <v>223850</v>
      </c>
      <c r="CG33" s="22"/>
      <c r="CH33" s="20"/>
      <c r="CI33" s="21"/>
      <c r="CJ33" s="50"/>
      <c r="CK33" s="11">
        <f t="shared" si="5"/>
        <v>286650</v>
      </c>
      <c r="CM33" s="157"/>
      <c r="CN33" s="20" t="s">
        <v>11</v>
      </c>
      <c r="CO33" s="21">
        <v>6000</v>
      </c>
      <c r="CP33" s="50"/>
      <c r="CQ33" s="80">
        <f t="shared" si="6"/>
        <v>257450</v>
      </c>
      <c r="CS33" s="22"/>
      <c r="CT33" s="20"/>
      <c r="CU33" s="21"/>
      <c r="CV33" s="50"/>
      <c r="CW33" s="11">
        <f t="shared" si="7"/>
        <v>316250</v>
      </c>
    </row>
    <row r="34" spans="1:101" x14ac:dyDescent="0.25">
      <c r="C34" s="27"/>
      <c r="D34" s="27"/>
      <c r="E34" s="28"/>
      <c r="G34" s="28"/>
      <c r="I34" s="27"/>
      <c r="J34" s="1"/>
      <c r="K34" s="27"/>
      <c r="M34" s="9">
        <v>44039</v>
      </c>
      <c r="N34" s="9"/>
      <c r="O34" s="66"/>
      <c r="P34" s="66"/>
      <c r="Q34" s="11">
        <f t="shared" si="0"/>
        <v>48900</v>
      </c>
      <c r="S34" s="64"/>
      <c r="T34" s="64"/>
      <c r="U34" s="58"/>
      <c r="V34" s="58"/>
      <c r="W34" s="25">
        <f t="shared" si="18"/>
        <v>64900</v>
      </c>
      <c r="Y34" s="64"/>
      <c r="Z34" s="64"/>
      <c r="AA34" s="58"/>
      <c r="AB34" s="58"/>
      <c r="AC34" s="25">
        <f t="shared" si="21"/>
        <v>73900</v>
      </c>
      <c r="AE34" s="22"/>
      <c r="AF34" s="20"/>
      <c r="AG34" s="21"/>
      <c r="AH34" s="21"/>
      <c r="AI34" s="11">
        <f t="shared" si="2"/>
        <v>74900</v>
      </c>
      <c r="AK34" s="20"/>
      <c r="AL34" s="20"/>
      <c r="AM34" s="21"/>
      <c r="AN34" s="21"/>
      <c r="AO34" s="11">
        <f t="shared" si="3"/>
        <v>74900</v>
      </c>
      <c r="AQ34" s="23"/>
      <c r="AR34" s="23"/>
      <c r="AS34" s="24"/>
      <c r="AT34" s="24"/>
      <c r="AU34" s="25">
        <f>+AU21+AS34-AT34</f>
        <v>82100</v>
      </c>
      <c r="AW34" s="163"/>
      <c r="AX34" s="23" t="s">
        <v>11</v>
      </c>
      <c r="AY34" s="24">
        <v>10000</v>
      </c>
      <c r="AZ34" s="24"/>
      <c r="BA34" s="25">
        <f>+BA20+AY34-AZ34</f>
        <v>132190</v>
      </c>
      <c r="BC34" s="40"/>
      <c r="BD34" s="20"/>
      <c r="BE34" s="21"/>
      <c r="BF34" s="21"/>
      <c r="BG34" s="13">
        <f t="shared" si="19"/>
        <v>157090</v>
      </c>
      <c r="BI34" s="20"/>
      <c r="BJ34" s="20"/>
      <c r="BK34" s="21"/>
      <c r="BL34" s="21"/>
      <c r="BM34" s="13">
        <f t="shared" si="20"/>
        <v>200190</v>
      </c>
      <c r="BO34" s="22"/>
      <c r="BP34" s="20"/>
      <c r="BQ34" s="21"/>
      <c r="BR34" s="21"/>
      <c r="BS34" s="13">
        <f t="shared" si="14"/>
        <v>73390</v>
      </c>
      <c r="BU34" s="22"/>
      <c r="BV34" s="20"/>
      <c r="BW34" s="21"/>
      <c r="BX34" s="21"/>
      <c r="BY34" s="13">
        <f t="shared" si="17"/>
        <v>172600</v>
      </c>
      <c r="CA34" s="22"/>
      <c r="CB34" s="20"/>
      <c r="CC34" s="21"/>
      <c r="CD34" s="21"/>
      <c r="CE34" s="11">
        <f t="shared" si="4"/>
        <v>223850</v>
      </c>
      <c r="CG34" s="22"/>
      <c r="CH34" s="20"/>
      <c r="CI34" s="21"/>
      <c r="CJ34" s="21"/>
      <c r="CK34" s="11">
        <f t="shared" si="5"/>
        <v>286650</v>
      </c>
      <c r="CM34" s="124">
        <v>43944</v>
      </c>
      <c r="CN34" s="64" t="s">
        <v>84</v>
      </c>
      <c r="CO34" s="58"/>
      <c r="CP34" s="101">
        <v>6000</v>
      </c>
      <c r="CQ34" s="58">
        <f t="shared" si="6"/>
        <v>251450</v>
      </c>
      <c r="CS34" s="22"/>
      <c r="CT34" s="20"/>
      <c r="CU34" s="21"/>
      <c r="CV34" s="21"/>
      <c r="CW34" s="11">
        <f t="shared" si="7"/>
        <v>316250</v>
      </c>
    </row>
    <row r="35" spans="1:101" x14ac:dyDescent="0.25">
      <c r="C35" s="134"/>
      <c r="D35" s="27"/>
      <c r="E35" s="28"/>
      <c r="G35" s="28"/>
      <c r="I35" s="27"/>
      <c r="J35" s="1"/>
      <c r="K35" s="27"/>
      <c r="M35" s="9">
        <v>44040</v>
      </c>
      <c r="N35" s="9"/>
      <c r="O35" s="66"/>
      <c r="P35" s="66"/>
      <c r="Q35" s="11">
        <f t="shared" si="0"/>
        <v>48900</v>
      </c>
      <c r="S35" s="27"/>
      <c r="T35" s="27"/>
      <c r="U35" s="28"/>
      <c r="V35" s="28"/>
      <c r="W35" s="28"/>
      <c r="Y35" s="27"/>
      <c r="Z35" s="27"/>
      <c r="AA35" s="28"/>
      <c r="AB35" s="28"/>
      <c r="AC35" s="28"/>
      <c r="AE35" s="29"/>
      <c r="AF35" s="27"/>
      <c r="AG35" s="28"/>
      <c r="AH35" s="28"/>
      <c r="AI35" s="28"/>
      <c r="AK35" s="27"/>
      <c r="AL35" s="27"/>
      <c r="AM35" s="28"/>
      <c r="AN35" s="28"/>
      <c r="AO35" s="28"/>
      <c r="AQ35" s="27"/>
      <c r="AR35" s="27"/>
      <c r="AS35" s="28"/>
      <c r="AT35" s="28"/>
      <c r="AU35" s="28"/>
      <c r="AW35" s="76">
        <v>43736</v>
      </c>
      <c r="AX35" s="64" t="s">
        <v>11</v>
      </c>
      <c r="AY35" s="58">
        <v>6000</v>
      </c>
      <c r="AZ35" s="58"/>
      <c r="BA35" s="25"/>
      <c r="BC35" s="27"/>
      <c r="BD35" s="27"/>
      <c r="BE35" s="28"/>
      <c r="BF35" s="28"/>
      <c r="BG35" s="28"/>
      <c r="BI35" s="27"/>
      <c r="BJ35" s="27"/>
      <c r="BK35" s="28"/>
      <c r="BL35" s="28"/>
      <c r="BM35" s="28"/>
      <c r="BO35" s="29"/>
      <c r="BP35" s="27"/>
      <c r="BQ35" s="28"/>
      <c r="BR35" s="28"/>
      <c r="BS35" s="28"/>
      <c r="BU35" s="29"/>
      <c r="BV35" s="27"/>
      <c r="BW35" s="28"/>
      <c r="BX35" s="28"/>
      <c r="BY35" s="28"/>
      <c r="CA35" s="29"/>
      <c r="CB35" s="27"/>
      <c r="CC35" s="28"/>
      <c r="CD35" s="28"/>
      <c r="CE35" s="11">
        <f t="shared" si="4"/>
        <v>223850</v>
      </c>
      <c r="CG35" s="29"/>
      <c r="CH35" s="27"/>
      <c r="CI35" s="28"/>
      <c r="CJ35" s="28"/>
      <c r="CK35" s="11">
        <f t="shared" si="5"/>
        <v>286650</v>
      </c>
      <c r="CM35" s="124" t="s">
        <v>268</v>
      </c>
      <c r="CN35" s="64" t="s">
        <v>11</v>
      </c>
      <c r="CO35" s="58">
        <v>10000</v>
      </c>
      <c r="CP35" s="58"/>
      <c r="CQ35" s="58">
        <f t="shared" si="6"/>
        <v>261450</v>
      </c>
      <c r="CS35" s="29"/>
      <c r="CT35" s="27"/>
      <c r="CU35" s="28"/>
      <c r="CV35" s="28"/>
      <c r="CW35" s="11">
        <f t="shared" si="7"/>
        <v>316250</v>
      </c>
    </row>
    <row r="36" spans="1:101" x14ac:dyDescent="0.25">
      <c r="M36" s="9">
        <v>44041</v>
      </c>
      <c r="N36" s="9"/>
      <c r="O36" s="66"/>
      <c r="P36" s="66"/>
      <c r="Q36" s="11">
        <f t="shared" si="0"/>
        <v>48900</v>
      </c>
      <c r="S36" s="27"/>
      <c r="T36" s="27" t="s">
        <v>5</v>
      </c>
      <c r="U36" s="28">
        <f>+SUM(U5:U27)</f>
        <v>65900</v>
      </c>
      <c r="V36" s="28">
        <f>+SUM(V5:V27)</f>
        <v>1000</v>
      </c>
      <c r="W36" s="28">
        <f>U36-V36</f>
        <v>64900</v>
      </c>
      <c r="Y36" s="27"/>
      <c r="Z36" s="27" t="s">
        <v>5</v>
      </c>
      <c r="AA36" s="28">
        <f>+SUM(AA5:AA27)</f>
        <v>74900</v>
      </c>
      <c r="AB36" s="28">
        <f>+SUM(AB7:AB27)</f>
        <v>1000</v>
      </c>
      <c r="AC36" s="28">
        <f>AA36-AB36</f>
        <v>73900</v>
      </c>
      <c r="AE36" s="29"/>
      <c r="AF36" s="27" t="s">
        <v>5</v>
      </c>
      <c r="AG36" s="28">
        <f>+SUM(AG5:AG34)</f>
        <v>74900</v>
      </c>
      <c r="AH36" s="28">
        <f>+SUM(AH5:AH34)</f>
        <v>0</v>
      </c>
      <c r="AI36" s="28">
        <f>AG36-AH36</f>
        <v>74900</v>
      </c>
      <c r="AK36" s="27"/>
      <c r="AL36" s="27" t="s">
        <v>5</v>
      </c>
      <c r="AM36" s="28">
        <f>+SUM(AM5:AM34)</f>
        <v>74900</v>
      </c>
      <c r="AN36" s="28">
        <f>+SUM(AN5:AN34)</f>
        <v>0</v>
      </c>
      <c r="AO36" s="28">
        <f>AM36-AN36</f>
        <v>74900</v>
      </c>
      <c r="AQ36" s="27"/>
      <c r="AR36" s="27" t="s">
        <v>5</v>
      </c>
      <c r="AS36" s="28">
        <f>+SUM(AS4:AS34)</f>
        <v>143600</v>
      </c>
      <c r="AT36" s="28">
        <f>+SUM(AT7:AT34)</f>
        <v>29200</v>
      </c>
      <c r="AU36" s="28">
        <f>AS36-AT36</f>
        <v>114400</v>
      </c>
      <c r="AW36" s="76">
        <v>43737</v>
      </c>
      <c r="AX36" s="71" t="s">
        <v>157</v>
      </c>
      <c r="AY36" s="58"/>
      <c r="AZ36" s="101">
        <v>23200</v>
      </c>
      <c r="BA36" s="25"/>
      <c r="BC36" s="27"/>
      <c r="BD36" s="27" t="s">
        <v>5</v>
      </c>
      <c r="BE36" s="28">
        <f>+SUM(BE5:BE34)</f>
        <v>157590</v>
      </c>
      <c r="BF36" s="28">
        <f>+SUM(BF7:BF34)</f>
        <v>500</v>
      </c>
      <c r="BG36" s="28">
        <f>BE36-BF36</f>
        <v>157090</v>
      </c>
      <c r="BI36" s="27"/>
      <c r="BJ36" s="27" t="s">
        <v>5</v>
      </c>
      <c r="BK36" s="28">
        <f>SUM(BK5:BK33)</f>
        <v>214090</v>
      </c>
      <c r="BL36" s="28">
        <f>+SUM(BL7:BL34)</f>
        <v>13900</v>
      </c>
      <c r="BM36" s="28">
        <f>BK36-BL36</f>
        <v>200190</v>
      </c>
      <c r="BO36" s="29"/>
      <c r="BP36" s="27" t="s">
        <v>5</v>
      </c>
      <c r="BQ36" s="28">
        <f>+SUM(BQ5:BQ35)</f>
        <v>229990</v>
      </c>
      <c r="BR36" s="28">
        <f>+SUM(BR7:BR34)</f>
        <v>156600</v>
      </c>
      <c r="BS36" s="28">
        <f>BQ36-BR36</f>
        <v>73390</v>
      </c>
      <c r="BU36" s="29"/>
      <c r="BV36" s="27" t="s">
        <v>5</v>
      </c>
      <c r="BW36" s="28">
        <f>+SUM(BW5:BW35)</f>
        <v>206155</v>
      </c>
      <c r="BX36" s="28">
        <f>+SUM(BX7:BX34)</f>
        <v>33555</v>
      </c>
      <c r="BY36" s="28">
        <f>BW36-BX36</f>
        <v>172600</v>
      </c>
      <c r="CA36" s="29"/>
      <c r="CB36" s="27" t="s">
        <v>5</v>
      </c>
      <c r="CC36" s="28">
        <f>+SUM(CC5:CC35)</f>
        <v>275100</v>
      </c>
      <c r="CD36" s="28">
        <f>+SUM(CD7:CD34)</f>
        <v>51250</v>
      </c>
      <c r="CE36" s="28">
        <f>CC36-CD36</f>
        <v>223850</v>
      </c>
      <c r="CG36" s="29"/>
      <c r="CH36" s="27" t="s">
        <v>5</v>
      </c>
      <c r="CI36" s="28">
        <f>SUM(CI5:CI34)</f>
        <v>264850</v>
      </c>
      <c r="CJ36" s="28">
        <f>SUM(CJ5:CJ34)</f>
        <v>16100</v>
      </c>
      <c r="CK36" s="11">
        <f>CI36-CJ36</f>
        <v>248750</v>
      </c>
      <c r="CM36" s="124">
        <v>43946</v>
      </c>
      <c r="CN36" s="64" t="s">
        <v>9</v>
      </c>
      <c r="CO36" s="58">
        <v>4000</v>
      </c>
      <c r="CP36" s="58"/>
      <c r="CQ36" s="58">
        <f t="shared" si="6"/>
        <v>265450</v>
      </c>
      <c r="CS36" s="29"/>
      <c r="CT36" s="27" t="s">
        <v>5</v>
      </c>
      <c r="CU36" s="28">
        <f>SUM(CU5:CU34)</f>
        <v>320450</v>
      </c>
      <c r="CV36" s="28">
        <f>SUM(CV5:CV34)</f>
        <v>4200</v>
      </c>
      <c r="CW36" s="11">
        <f>CU36-CV36</f>
        <v>316250</v>
      </c>
    </row>
    <row r="37" spans="1:101" x14ac:dyDescent="0.25">
      <c r="E37" t="s">
        <v>287</v>
      </c>
      <c r="M37" s="9">
        <v>44042</v>
      </c>
      <c r="N37" s="9"/>
      <c r="O37" s="66"/>
      <c r="P37" s="66"/>
      <c r="Q37" s="11">
        <f t="shared" si="0"/>
        <v>48900</v>
      </c>
      <c r="S37" s="27"/>
      <c r="T37" s="27"/>
      <c r="U37" s="28"/>
      <c r="V37" s="28"/>
      <c r="W37" s="28"/>
      <c r="Y37" s="27"/>
      <c r="Z37" s="27"/>
      <c r="AA37" s="28"/>
      <c r="AB37" s="28"/>
      <c r="AC37" s="28"/>
      <c r="AE37" s="29"/>
      <c r="AF37" s="27"/>
      <c r="AG37" s="28"/>
      <c r="AH37" s="28"/>
      <c r="AI37" s="28"/>
      <c r="AK37" s="27"/>
      <c r="AL37" s="27"/>
      <c r="AM37" s="28"/>
      <c r="AN37" s="28"/>
      <c r="AO37" s="28"/>
      <c r="AQ37" s="27"/>
      <c r="AR37" s="1"/>
      <c r="AS37" s="1"/>
      <c r="AT37" s="1"/>
      <c r="AU37" s="1"/>
      <c r="AW37" s="76">
        <v>43737</v>
      </c>
      <c r="AX37" s="71" t="s">
        <v>150</v>
      </c>
      <c r="AY37" s="58"/>
      <c r="AZ37" s="101">
        <v>10000</v>
      </c>
      <c r="BA37" s="25"/>
      <c r="BC37" s="27"/>
      <c r="BD37" s="27"/>
      <c r="BE37" s="28"/>
      <c r="BF37" s="28"/>
      <c r="BG37" s="28"/>
      <c r="BI37" s="27"/>
      <c r="BJ37" s="27"/>
      <c r="BK37" s="28"/>
      <c r="BL37" s="28"/>
      <c r="BM37" s="28"/>
      <c r="BO37" s="29"/>
      <c r="BP37" s="27"/>
      <c r="BQ37" s="28"/>
      <c r="BR37" s="28"/>
      <c r="BS37" s="28"/>
      <c r="CM37" s="124">
        <v>43947</v>
      </c>
      <c r="CN37" s="64" t="s">
        <v>9</v>
      </c>
      <c r="CO37" s="58">
        <v>2000</v>
      </c>
      <c r="CP37" s="58"/>
      <c r="CQ37" s="58">
        <f t="shared" si="6"/>
        <v>267450</v>
      </c>
    </row>
    <row r="38" spans="1:101" x14ac:dyDescent="0.25">
      <c r="M38" s="9">
        <v>44043</v>
      </c>
      <c r="N38" s="9"/>
      <c r="O38" s="66"/>
      <c r="P38" s="66"/>
      <c r="Q38" s="11">
        <f t="shared" si="0"/>
        <v>48900</v>
      </c>
      <c r="Y38" s="30"/>
      <c r="Z38"/>
      <c r="AE38"/>
      <c r="AK38" s="27"/>
      <c r="AL38" s="27"/>
      <c r="AM38" s="28"/>
      <c r="AN38" s="28"/>
      <c r="AO38" s="28"/>
      <c r="AW38" s="100"/>
      <c r="AX38" s="27"/>
      <c r="AY38" s="28"/>
      <c r="AZ38" s="28"/>
      <c r="BA38" s="28"/>
      <c r="BC38"/>
      <c r="BD38"/>
      <c r="BE38" s="30"/>
      <c r="BI38"/>
      <c r="BJ38"/>
      <c r="BO38" s="1"/>
      <c r="BP38" s="1"/>
      <c r="BQ38" s="1"/>
      <c r="BR38" s="1"/>
      <c r="BS38" s="1"/>
      <c r="CM38" s="124">
        <v>43948</v>
      </c>
      <c r="CN38" s="64" t="s">
        <v>9</v>
      </c>
      <c r="CO38" s="58">
        <v>3000</v>
      </c>
      <c r="CP38" s="58"/>
      <c r="CQ38" s="58">
        <f t="shared" si="6"/>
        <v>270450</v>
      </c>
    </row>
    <row r="39" spans="1:101" x14ac:dyDescent="0.25">
      <c r="M39" s="9"/>
      <c r="N39" s="9"/>
      <c r="O39" s="66"/>
      <c r="P39" s="66"/>
      <c r="Q39" s="11">
        <f t="shared" si="0"/>
        <v>48900</v>
      </c>
      <c r="S39"/>
      <c r="T39"/>
      <c r="V39" s="28"/>
      <c r="Y39"/>
      <c r="Z39"/>
      <c r="AB39" s="28"/>
      <c r="AQ39" t="s">
        <v>165</v>
      </c>
      <c r="AS39">
        <v>2000</v>
      </c>
      <c r="AW39" s="27"/>
      <c r="AX39" s="27" t="s">
        <v>5</v>
      </c>
      <c r="AY39" s="28">
        <f>+SUM(AY5:AY37)</f>
        <v>203400</v>
      </c>
      <c r="AZ39" s="28">
        <f>+SUM(AZ7:AZ37)</f>
        <v>81310</v>
      </c>
      <c r="BA39" s="28">
        <f>AY39-AZ39</f>
        <v>122090</v>
      </c>
      <c r="BC39"/>
      <c r="BD39"/>
      <c r="BF39" s="28"/>
      <c r="BI39"/>
      <c r="BJ39"/>
      <c r="BL39" s="28"/>
      <c r="CA39" t="s">
        <v>199</v>
      </c>
      <c r="CB39" s="120">
        <v>57000</v>
      </c>
      <c r="CM39" s="124">
        <v>43949</v>
      </c>
      <c r="CN39" s="64" t="s">
        <v>9</v>
      </c>
      <c r="CO39" s="58">
        <v>5000</v>
      </c>
      <c r="CP39" s="58"/>
      <c r="CQ39" s="58">
        <f t="shared" si="6"/>
        <v>275450</v>
      </c>
    </row>
    <row r="40" spans="1:101" ht="30" x14ac:dyDescent="0.25">
      <c r="M40" s="9"/>
      <c r="N40" s="9"/>
      <c r="O40" s="66"/>
      <c r="P40" s="66"/>
      <c r="Q40" s="11">
        <f t="shared" si="0"/>
        <v>48900</v>
      </c>
      <c r="S40"/>
      <c r="T40"/>
      <c r="V40" s="28"/>
      <c r="Y40"/>
      <c r="Z40"/>
      <c r="AB40" s="28"/>
      <c r="AW40" s="27"/>
      <c r="AX40" s="27"/>
      <c r="AY40" s="28"/>
      <c r="AZ40" s="28"/>
      <c r="BA40" s="28"/>
      <c r="BC40"/>
      <c r="BD40"/>
      <c r="BF40" s="28"/>
      <c r="BI40"/>
      <c r="BJ40"/>
      <c r="BL40" s="28"/>
      <c r="CB40" s="120"/>
      <c r="CM40" s="124">
        <v>43950</v>
      </c>
      <c r="CN40" s="64" t="s">
        <v>9</v>
      </c>
      <c r="CO40" s="58">
        <v>3000</v>
      </c>
      <c r="CP40" s="58"/>
      <c r="CQ40" s="58">
        <f t="shared" si="6"/>
        <v>278450</v>
      </c>
      <c r="CS40" s="128" t="s">
        <v>273</v>
      </c>
      <c r="CT40" s="129">
        <v>45000</v>
      </c>
    </row>
    <row r="41" spans="1:101" x14ac:dyDescent="0.25">
      <c r="M41" s="9"/>
      <c r="N41" s="9"/>
      <c r="O41" s="66"/>
      <c r="P41" s="66"/>
      <c r="Q41" s="11">
        <f t="shared" si="0"/>
        <v>48900</v>
      </c>
      <c r="S41"/>
      <c r="T41"/>
      <c r="V41" s="28"/>
      <c r="Y41"/>
      <c r="Z41"/>
      <c r="AB41" s="28"/>
      <c r="AW41" s="27"/>
      <c r="AX41" s="27"/>
      <c r="AY41" s="28"/>
      <c r="AZ41" s="28"/>
      <c r="BA41" s="28"/>
      <c r="BC41"/>
      <c r="BD41"/>
      <c r="BF41" s="28"/>
      <c r="BI41"/>
      <c r="BJ41"/>
      <c r="BL41" s="28"/>
      <c r="CB41" s="120"/>
      <c r="CM41" s="124">
        <v>43951</v>
      </c>
      <c r="CN41" s="64" t="s">
        <v>9</v>
      </c>
      <c r="CO41" s="58">
        <v>5500</v>
      </c>
      <c r="CP41" s="58"/>
      <c r="CQ41" s="58">
        <f t="shared" si="6"/>
        <v>283950</v>
      </c>
      <c r="CS41" t="s">
        <v>272</v>
      </c>
      <c r="CT41">
        <v>11000</v>
      </c>
    </row>
    <row r="42" spans="1:101" x14ac:dyDescent="0.25">
      <c r="M42" s="9"/>
      <c r="N42" s="9"/>
      <c r="O42" s="66"/>
      <c r="P42" s="66"/>
      <c r="Q42" s="11">
        <f t="shared" si="0"/>
        <v>48900</v>
      </c>
      <c r="S42" s="81"/>
      <c r="V42" s="31"/>
      <c r="AB42" s="31"/>
      <c r="AQ42" t="s">
        <v>166</v>
      </c>
      <c r="AS42">
        <v>1000</v>
      </c>
      <c r="AX42" s="1"/>
      <c r="AY42" s="1"/>
      <c r="AZ42" s="1"/>
      <c r="BF42" s="31"/>
      <c r="BL42" s="31"/>
      <c r="CB42" s="111"/>
      <c r="CM42" s="124"/>
      <c r="CN42" s="64" t="s">
        <v>5</v>
      </c>
      <c r="CO42" s="58">
        <f>+SUM(CO5:CO41)</f>
        <v>375950</v>
      </c>
      <c r="CP42" s="58">
        <f>+SUM(CP7:CP34)</f>
        <v>92000</v>
      </c>
      <c r="CQ42" s="58">
        <f>(CO42-CP42)</f>
        <v>283950</v>
      </c>
      <c r="CS42" t="s">
        <v>278</v>
      </c>
      <c r="CT42" s="51">
        <v>83000</v>
      </c>
    </row>
    <row r="43" spans="1:101" x14ac:dyDescent="0.25">
      <c r="M43" s="9"/>
      <c r="N43" s="9"/>
      <c r="O43" s="66"/>
      <c r="P43" s="66"/>
      <c r="Q43" s="11">
        <f t="shared" si="0"/>
        <v>48900</v>
      </c>
      <c r="S43" s="81"/>
      <c r="V43" s="31"/>
      <c r="AB43" s="31"/>
      <c r="AX43" s="1"/>
      <c r="AY43" s="1"/>
      <c r="AZ43" s="1"/>
      <c r="BF43" s="31"/>
      <c r="BL43" s="31"/>
      <c r="CB43" s="111"/>
      <c r="CM43" s="29"/>
      <c r="CN43" s="27"/>
      <c r="CO43" s="28"/>
      <c r="CP43" s="28"/>
      <c r="CQ43" s="28"/>
      <c r="CS43" t="s">
        <v>275</v>
      </c>
      <c r="CT43" s="130"/>
    </row>
    <row r="44" spans="1:101" ht="30" x14ac:dyDescent="0.25">
      <c r="M44" s="65"/>
      <c r="N44" s="9"/>
      <c r="O44" s="66"/>
      <c r="P44" s="66"/>
      <c r="Q44" s="11">
        <f t="shared" si="0"/>
        <v>48900</v>
      </c>
      <c r="CS44" s="128" t="s">
        <v>274</v>
      </c>
      <c r="CT44" s="51">
        <v>223800</v>
      </c>
    </row>
    <row r="45" spans="1:101" x14ac:dyDescent="0.25">
      <c r="M45" s="65"/>
      <c r="N45" s="9"/>
      <c r="O45" s="66"/>
      <c r="P45" s="66"/>
      <c r="Q45" s="11">
        <f t="shared" si="0"/>
        <v>48900</v>
      </c>
      <c r="S45"/>
      <c r="T45"/>
      <c r="Y45"/>
      <c r="Z45"/>
      <c r="AE45"/>
      <c r="BC45"/>
      <c r="BD45"/>
      <c r="BI45"/>
      <c r="BJ45"/>
      <c r="BO45"/>
    </row>
    <row r="46" spans="1:101" x14ac:dyDescent="0.25">
      <c r="M46" s="65"/>
      <c r="N46" s="9"/>
      <c r="O46" s="66"/>
      <c r="P46" s="66"/>
      <c r="Q46" s="11">
        <f t="shared" si="0"/>
        <v>48900</v>
      </c>
      <c r="S46"/>
      <c r="T46"/>
      <c r="Y46"/>
      <c r="Z46"/>
      <c r="AE46"/>
      <c r="BC46"/>
      <c r="BD46"/>
      <c r="BI46"/>
      <c r="BJ46"/>
      <c r="BO46"/>
    </row>
    <row r="47" spans="1:101" x14ac:dyDescent="0.25">
      <c r="M47" s="65"/>
      <c r="N47" s="9"/>
      <c r="O47" s="66"/>
      <c r="P47" s="66"/>
      <c r="Q47" s="11">
        <f t="shared" si="0"/>
        <v>48900</v>
      </c>
      <c r="S47"/>
      <c r="T47"/>
      <c r="Y47"/>
      <c r="Z47"/>
      <c r="AE47"/>
      <c r="BC47"/>
      <c r="BD47"/>
      <c r="BI47"/>
      <c r="BJ47"/>
      <c r="BO47"/>
    </row>
    <row r="48" spans="1:101" x14ac:dyDescent="0.25">
      <c r="M48" s="65"/>
      <c r="N48" s="9"/>
      <c r="O48" s="66"/>
      <c r="P48" s="66"/>
      <c r="Q48" s="11">
        <f t="shared" si="0"/>
        <v>48900</v>
      </c>
      <c r="S48"/>
      <c r="T48"/>
      <c r="Y48"/>
      <c r="Z48"/>
      <c r="AE48"/>
      <c r="BC48"/>
      <c r="BD48"/>
      <c r="BI48"/>
      <c r="BJ48"/>
      <c r="BO48"/>
    </row>
    <row r="49" spans="12:67" x14ac:dyDescent="0.25">
      <c r="L49" s="72"/>
      <c r="M49" s="65"/>
      <c r="N49" s="9"/>
      <c r="O49" s="73"/>
      <c r="P49" s="66"/>
      <c r="Q49" s="11">
        <f t="shared" si="0"/>
        <v>48900</v>
      </c>
      <c r="S49"/>
      <c r="T49"/>
      <c r="Y49"/>
      <c r="Z49"/>
      <c r="AE49"/>
      <c r="BC49"/>
      <c r="BD49"/>
      <c r="BI49"/>
      <c r="BJ49"/>
      <c r="BO49"/>
    </row>
    <row r="50" spans="12:67" x14ac:dyDescent="0.25">
      <c r="L50" s="72"/>
      <c r="M50" s="65"/>
      <c r="N50" s="9"/>
      <c r="O50" s="66"/>
      <c r="P50" s="66"/>
      <c r="Q50" s="11">
        <f t="shared" si="0"/>
        <v>48900</v>
      </c>
      <c r="S50"/>
      <c r="T50"/>
      <c r="Y50"/>
      <c r="Z50"/>
      <c r="AE50"/>
      <c r="BC50"/>
      <c r="BD50"/>
      <c r="BI50"/>
      <c r="BJ50"/>
      <c r="BO50"/>
    </row>
    <row r="51" spans="12:67" x14ac:dyDescent="0.25">
      <c r="M51" s="65"/>
      <c r="N51" s="9"/>
      <c r="O51" s="66"/>
      <c r="P51" s="66"/>
      <c r="Q51" s="11">
        <f t="shared" si="0"/>
        <v>48900</v>
      </c>
      <c r="S51"/>
      <c r="T51"/>
      <c r="Y51"/>
      <c r="Z51"/>
      <c r="AE51"/>
      <c r="BC51"/>
      <c r="BD51"/>
      <c r="BI51"/>
      <c r="BJ51"/>
      <c r="BO51"/>
    </row>
    <row r="52" spans="12:67" x14ac:dyDescent="0.25">
      <c r="M52" s="65"/>
      <c r="N52" s="9"/>
      <c r="O52" s="66"/>
      <c r="P52" s="66"/>
      <c r="Q52" s="11">
        <f t="shared" si="0"/>
        <v>48900</v>
      </c>
      <c r="S52"/>
      <c r="T52"/>
      <c r="Y52"/>
      <c r="Z52"/>
      <c r="AE52"/>
      <c r="BC52"/>
      <c r="BD52"/>
      <c r="BI52"/>
      <c r="BJ52"/>
      <c r="BO52"/>
    </row>
    <row r="53" spans="12:67" x14ac:dyDescent="0.25">
      <c r="M53" s="65"/>
      <c r="N53" s="9"/>
      <c r="O53" s="66"/>
      <c r="P53" s="66"/>
      <c r="Q53" s="11">
        <f t="shared" si="0"/>
        <v>48900</v>
      </c>
      <c r="S53"/>
      <c r="T53"/>
      <c r="Y53"/>
      <c r="Z53"/>
      <c r="AE53"/>
      <c r="BC53"/>
      <c r="BD53"/>
      <c r="BI53"/>
      <c r="BJ53"/>
      <c r="BO53"/>
    </row>
    <row r="54" spans="12:67" x14ac:dyDescent="0.25">
      <c r="M54" s="64"/>
      <c r="N54" s="9"/>
      <c r="O54" s="58"/>
      <c r="P54" s="58"/>
      <c r="Q54" s="11">
        <f t="shared" si="0"/>
        <v>48900</v>
      </c>
      <c r="S54"/>
      <c r="T54"/>
      <c r="Y54"/>
      <c r="Z54"/>
      <c r="AE54"/>
      <c r="BC54"/>
      <c r="BD54"/>
      <c r="BI54"/>
      <c r="BJ54"/>
      <c r="BO54"/>
    </row>
    <row r="55" spans="12:67" x14ac:dyDescent="0.25">
      <c r="M55" s="64"/>
      <c r="N55" s="9"/>
      <c r="O55" s="58"/>
      <c r="P55" s="58"/>
      <c r="Q55" s="11">
        <f t="shared" si="0"/>
        <v>48900</v>
      </c>
      <c r="S55"/>
      <c r="T55"/>
      <c r="Y55"/>
      <c r="Z55"/>
      <c r="AE55"/>
      <c r="BC55"/>
      <c r="BD55"/>
      <c r="BI55"/>
      <c r="BJ55"/>
      <c r="BO55"/>
    </row>
    <row r="56" spans="12:67" x14ac:dyDescent="0.25">
      <c r="M56" s="166"/>
      <c r="N56" s="9"/>
      <c r="O56" s="58"/>
      <c r="P56" s="58"/>
      <c r="Q56" s="11">
        <f>+Q55+O56-P56</f>
        <v>48900</v>
      </c>
      <c r="S56"/>
      <c r="T56"/>
      <c r="Y56"/>
      <c r="Z56"/>
      <c r="AE56"/>
      <c r="BC56"/>
      <c r="BD56"/>
      <c r="BI56"/>
      <c r="BJ56"/>
      <c r="BO56"/>
    </row>
    <row r="57" spans="12:67" x14ac:dyDescent="0.25">
      <c r="M57" s="157"/>
      <c r="N57" s="9"/>
      <c r="O57" s="58"/>
      <c r="P57" s="58"/>
      <c r="Q57" s="11">
        <f t="shared" si="0"/>
        <v>48900</v>
      </c>
      <c r="S57"/>
      <c r="T57"/>
      <c r="Y57"/>
      <c r="Z57"/>
      <c r="AE57"/>
      <c r="BC57"/>
      <c r="BD57"/>
      <c r="BI57"/>
      <c r="BJ57"/>
      <c r="BO57"/>
    </row>
    <row r="58" spans="12:67" x14ac:dyDescent="0.25">
      <c r="M58" s="163"/>
      <c r="N58" s="9"/>
      <c r="O58" s="58"/>
      <c r="P58" s="58"/>
      <c r="Q58" s="11">
        <f t="shared" si="0"/>
        <v>48900</v>
      </c>
      <c r="S58"/>
      <c r="T58"/>
      <c r="Y58"/>
      <c r="Z58"/>
      <c r="AE58"/>
      <c r="BC58"/>
      <c r="BD58"/>
      <c r="BI58"/>
      <c r="BJ58"/>
      <c r="BO58"/>
    </row>
    <row r="59" spans="12:67" x14ac:dyDescent="0.25">
      <c r="M59" s="76"/>
      <c r="N59" s="9"/>
      <c r="O59" s="58"/>
      <c r="P59" s="58"/>
      <c r="Q59" s="11">
        <f t="shared" si="0"/>
        <v>48900</v>
      </c>
      <c r="S59"/>
      <c r="T59"/>
      <c r="Y59"/>
      <c r="Z59"/>
      <c r="AE59"/>
      <c r="BC59"/>
      <c r="BD59"/>
      <c r="BI59"/>
      <c r="BJ59"/>
      <c r="BO59"/>
    </row>
    <row r="60" spans="12:67" x14ac:dyDescent="0.25">
      <c r="M60" s="76"/>
      <c r="N60" s="9"/>
      <c r="O60" s="58"/>
      <c r="P60" s="58"/>
      <c r="Q60" s="11">
        <f t="shared" si="0"/>
        <v>48900</v>
      </c>
      <c r="S60"/>
      <c r="T60"/>
      <c r="Y60"/>
      <c r="Z60"/>
      <c r="AE60"/>
      <c r="BC60"/>
      <c r="BD60"/>
      <c r="BI60"/>
      <c r="BJ60"/>
      <c r="BO60"/>
    </row>
    <row r="61" spans="12:67" x14ac:dyDescent="0.25">
      <c r="M61" s="76"/>
      <c r="N61" s="9"/>
      <c r="O61" s="58"/>
      <c r="P61" s="58"/>
      <c r="Q61" s="11">
        <f t="shared" si="0"/>
        <v>48900</v>
      </c>
      <c r="S61"/>
      <c r="T61"/>
      <c r="Y61"/>
      <c r="Z61"/>
      <c r="AE61"/>
      <c r="BC61"/>
      <c r="BD61"/>
      <c r="BI61"/>
      <c r="BJ61"/>
      <c r="BO61"/>
    </row>
    <row r="62" spans="12:67" x14ac:dyDescent="0.25">
      <c r="M62" s="76"/>
      <c r="N62" s="9"/>
      <c r="O62" s="58"/>
      <c r="P62" s="58"/>
      <c r="Q62" s="11">
        <f t="shared" si="0"/>
        <v>48900</v>
      </c>
      <c r="S62"/>
      <c r="T62"/>
      <c r="Y62"/>
      <c r="Z62"/>
      <c r="AE62"/>
      <c r="BC62"/>
      <c r="BD62"/>
      <c r="BI62"/>
      <c r="BJ62"/>
      <c r="BO62"/>
    </row>
    <row r="63" spans="12:67" x14ac:dyDescent="0.25">
      <c r="M63" s="76"/>
      <c r="N63" s="9"/>
      <c r="O63" s="58"/>
      <c r="P63" s="58"/>
      <c r="Q63" s="11">
        <f t="shared" si="0"/>
        <v>48900</v>
      </c>
      <c r="S63"/>
      <c r="T63"/>
      <c r="Y63"/>
      <c r="Z63"/>
      <c r="AE63"/>
      <c r="BC63"/>
      <c r="BD63"/>
      <c r="BI63"/>
      <c r="BJ63"/>
      <c r="BO63"/>
    </row>
    <row r="64" spans="12:67" x14ac:dyDescent="0.25">
      <c r="M64" s="131"/>
      <c r="N64" s="9"/>
      <c r="O64" s="79"/>
      <c r="P64" s="79"/>
      <c r="Q64" s="11">
        <f t="shared" si="0"/>
        <v>48900</v>
      </c>
      <c r="S64"/>
      <c r="T64"/>
      <c r="Y64"/>
      <c r="Z64"/>
      <c r="AE64"/>
      <c r="BC64"/>
      <c r="BD64"/>
      <c r="BI64"/>
      <c r="BJ64"/>
      <c r="BO64"/>
    </row>
    <row r="65" spans="13:67" x14ac:dyDescent="0.25">
      <c r="M65" s="76"/>
      <c r="N65" s="9"/>
      <c r="O65" s="58"/>
      <c r="P65" s="58"/>
      <c r="Q65" s="11">
        <f t="shared" si="0"/>
        <v>48900</v>
      </c>
      <c r="S65"/>
      <c r="T65"/>
      <c r="Y65"/>
      <c r="Z65"/>
      <c r="AE65"/>
      <c r="BC65"/>
      <c r="BD65"/>
      <c r="BI65"/>
      <c r="BJ65"/>
      <c r="BO65"/>
    </row>
    <row r="66" spans="13:67" x14ac:dyDescent="0.25">
      <c r="M66" s="27"/>
      <c r="N66" s="27" t="s">
        <v>5</v>
      </c>
      <c r="O66" s="28">
        <f>+SUM(O5:O65)</f>
        <v>49400</v>
      </c>
      <c r="P66" s="28">
        <f>+SUM(P5:P64)</f>
        <v>500</v>
      </c>
      <c r="Q66" s="28">
        <f>SUM(O66-P66)</f>
        <v>48900</v>
      </c>
      <c r="S66"/>
      <c r="T66"/>
      <c r="Y66"/>
      <c r="Z66"/>
      <c r="AE66"/>
      <c r="BC66"/>
      <c r="BD66"/>
      <c r="BI66"/>
      <c r="BJ66"/>
      <c r="BO66"/>
    </row>
    <row r="67" spans="13:67" x14ac:dyDescent="0.25">
      <c r="M67" s="1"/>
      <c r="N67" s="1"/>
      <c r="S67"/>
      <c r="T67"/>
      <c r="Y67"/>
      <c r="Z67"/>
      <c r="AE67"/>
      <c r="BC67"/>
      <c r="BD67"/>
      <c r="BI67"/>
      <c r="BJ67"/>
      <c r="BO67"/>
    </row>
    <row r="68" spans="13:67" x14ac:dyDescent="0.25">
      <c r="S68"/>
      <c r="T68"/>
      <c r="Y68"/>
      <c r="Z68"/>
      <c r="AE68"/>
      <c r="BC68"/>
      <c r="BD68"/>
      <c r="BI68"/>
      <c r="BJ68"/>
      <c r="BO68"/>
    </row>
    <row r="69" spans="13:67" x14ac:dyDescent="0.25">
      <c r="M69" s="72"/>
      <c r="N69" s="60"/>
      <c r="S69"/>
      <c r="T69"/>
      <c r="Y69"/>
      <c r="Z69"/>
      <c r="AE69"/>
      <c r="BC69"/>
      <c r="BD69"/>
      <c r="BI69"/>
      <c r="BJ69"/>
      <c r="BO69"/>
    </row>
    <row r="70" spans="13:67" x14ac:dyDescent="0.25">
      <c r="M70" s="72"/>
      <c r="S70"/>
      <c r="T70"/>
      <c r="Y70"/>
      <c r="Z70"/>
      <c r="AE70"/>
      <c r="BC70"/>
      <c r="BD70"/>
      <c r="BI70"/>
      <c r="BJ70"/>
      <c r="BO70"/>
    </row>
    <row r="71" spans="13:67" x14ac:dyDescent="0.25">
      <c r="S71"/>
      <c r="T71"/>
      <c r="Y71"/>
      <c r="Z71"/>
      <c r="AE71"/>
      <c r="BC71"/>
      <c r="BD71"/>
      <c r="BI71"/>
      <c r="BJ71"/>
      <c r="BO71"/>
    </row>
    <row r="72" spans="13:67" x14ac:dyDescent="0.25">
      <c r="S72"/>
      <c r="T72"/>
      <c r="Y72"/>
      <c r="Z72"/>
      <c r="AE72"/>
      <c r="BC72"/>
      <c r="BD72"/>
      <c r="BI72"/>
      <c r="BJ72"/>
      <c r="BO72"/>
    </row>
    <row r="73" spans="13:67" x14ac:dyDescent="0.25">
      <c r="S73"/>
      <c r="T73"/>
      <c r="Y73"/>
      <c r="Z73"/>
      <c r="AE73"/>
      <c r="BC73"/>
      <c r="BD73"/>
      <c r="BI73"/>
      <c r="BJ73"/>
      <c r="BO73"/>
    </row>
    <row r="74" spans="13:67" x14ac:dyDescent="0.25">
      <c r="S74"/>
      <c r="T74"/>
      <c r="Y74"/>
      <c r="Z74"/>
      <c r="AE74"/>
      <c r="BC74"/>
      <c r="BD74"/>
      <c r="BI74"/>
      <c r="BJ74"/>
      <c r="BO74"/>
    </row>
    <row r="75" spans="13:67" x14ac:dyDescent="0.25">
      <c r="S75"/>
      <c r="T75"/>
      <c r="Y75"/>
      <c r="Z75"/>
      <c r="AE75"/>
      <c r="BC75"/>
      <c r="BD75"/>
      <c r="BI75"/>
      <c r="BJ75"/>
      <c r="BO75"/>
    </row>
    <row r="76" spans="13:67" x14ac:dyDescent="0.25">
      <c r="S76"/>
      <c r="T76"/>
      <c r="Y76"/>
      <c r="Z76"/>
      <c r="AE76"/>
      <c r="BC76"/>
      <c r="BD76"/>
      <c r="BI76"/>
      <c r="BJ76"/>
      <c r="BO76"/>
    </row>
    <row r="77" spans="13:67" x14ac:dyDescent="0.25">
      <c r="S77"/>
      <c r="T77"/>
      <c r="Y77"/>
      <c r="Z77"/>
      <c r="AE77"/>
      <c r="BC77"/>
      <c r="BD77"/>
      <c r="BI77"/>
      <c r="BJ77"/>
      <c r="BO77"/>
    </row>
    <row r="78" spans="13:67" x14ac:dyDescent="0.25">
      <c r="S78"/>
      <c r="T78"/>
      <c r="Y78"/>
      <c r="Z78"/>
      <c r="AE78"/>
      <c r="BC78"/>
      <c r="BD78"/>
      <c r="BI78"/>
      <c r="BJ78"/>
      <c r="BO78"/>
    </row>
    <row r="79" spans="13:67" x14ac:dyDescent="0.25">
      <c r="S79"/>
      <c r="T79"/>
      <c r="Y79"/>
      <c r="Z79"/>
      <c r="AE79"/>
      <c r="BC79"/>
      <c r="BD79"/>
      <c r="BI79"/>
      <c r="BJ79"/>
      <c r="BO79"/>
    </row>
    <row r="80" spans="13:67" x14ac:dyDescent="0.25">
      <c r="S80"/>
      <c r="T80"/>
      <c r="Y80"/>
      <c r="Z80"/>
      <c r="AE80"/>
      <c r="BC80"/>
      <c r="BD80"/>
      <c r="BI80"/>
      <c r="BJ80"/>
      <c r="BO80"/>
    </row>
    <row r="81" spans="1:95" x14ac:dyDescent="0.25">
      <c r="S81"/>
      <c r="T81"/>
      <c r="Y81"/>
      <c r="Z81"/>
      <c r="AE81"/>
      <c r="BC81"/>
      <c r="BD81"/>
      <c r="BI81"/>
      <c r="BJ81"/>
      <c r="BO81"/>
    </row>
    <row r="82" spans="1:95" x14ac:dyDescent="0.25">
      <c r="S82"/>
      <c r="T82"/>
      <c r="Y82"/>
      <c r="Z82"/>
      <c r="AE82"/>
      <c r="BC82"/>
      <c r="BD82"/>
      <c r="BI82"/>
      <c r="BJ82"/>
      <c r="BO82"/>
    </row>
    <row r="83" spans="1:95" x14ac:dyDescent="0.25">
      <c r="S83"/>
      <c r="T83"/>
      <c r="Y83"/>
      <c r="Z83"/>
      <c r="AE83"/>
      <c r="BC83"/>
      <c r="BD83"/>
      <c r="BI83"/>
      <c r="BJ83"/>
      <c r="BO83"/>
    </row>
    <row r="84" spans="1:95" s="33" customFormat="1" x14ac:dyDescent="0.25">
      <c r="A84"/>
      <c r="B84"/>
      <c r="C84"/>
      <c r="D84"/>
      <c r="E84"/>
      <c r="F84"/>
      <c r="G84"/>
      <c r="H84"/>
      <c r="I84"/>
      <c r="J84"/>
      <c r="K84"/>
      <c r="M84"/>
      <c r="N84"/>
      <c r="O84"/>
      <c r="P84"/>
      <c r="Q84"/>
      <c r="R84" s="42"/>
      <c r="S84"/>
      <c r="T84"/>
      <c r="U84"/>
      <c r="V84"/>
      <c r="W84"/>
      <c r="Y84"/>
      <c r="Z84"/>
      <c r="AA84"/>
      <c r="AB84"/>
      <c r="AC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W84"/>
      <c r="AX84"/>
      <c r="AY84"/>
      <c r="AZ84"/>
      <c r="BA84"/>
      <c r="BC84"/>
      <c r="BD84"/>
      <c r="BE84"/>
      <c r="BF84"/>
      <c r="BG84"/>
      <c r="BI84"/>
      <c r="BJ84"/>
      <c r="BK84"/>
      <c r="BL84"/>
      <c r="BM84"/>
      <c r="BO84"/>
      <c r="BP84"/>
      <c r="BQ84"/>
      <c r="BR84"/>
      <c r="BS84"/>
      <c r="CM84"/>
      <c r="CN84"/>
      <c r="CO84"/>
      <c r="CP84"/>
      <c r="CQ84"/>
    </row>
    <row r="85" spans="1:95" x14ac:dyDescent="0.25">
      <c r="F85" s="33"/>
      <c r="S85"/>
      <c r="T85"/>
      <c r="Y85"/>
      <c r="Z85"/>
      <c r="AE85"/>
      <c r="AJ85" s="33"/>
      <c r="AP85" s="33"/>
      <c r="BC85"/>
      <c r="BD85"/>
      <c r="BI85"/>
      <c r="BJ85"/>
      <c r="BO85"/>
    </row>
    <row r="86" spans="1:95" x14ac:dyDescent="0.25">
      <c r="D86" s="33"/>
      <c r="J86" s="33"/>
      <c r="K86" s="33"/>
      <c r="S86"/>
      <c r="T86"/>
      <c r="Y86"/>
      <c r="Z86"/>
      <c r="AE86"/>
      <c r="BC86"/>
      <c r="BD86"/>
      <c r="BI86"/>
      <c r="BJ86"/>
      <c r="BO86"/>
    </row>
    <row r="87" spans="1:95" x14ac:dyDescent="0.25">
      <c r="A87" s="33"/>
      <c r="B87" s="33"/>
      <c r="C87" s="33"/>
      <c r="E87" s="33"/>
      <c r="G87" s="33"/>
      <c r="H87" s="33"/>
      <c r="I87" s="33"/>
      <c r="S87"/>
      <c r="T87"/>
      <c r="Y87"/>
      <c r="Z87"/>
      <c r="AE87"/>
      <c r="BC87"/>
      <c r="BD87"/>
      <c r="BI87"/>
      <c r="BJ87"/>
      <c r="BO87"/>
    </row>
    <row r="88" spans="1:95" x14ac:dyDescent="0.25">
      <c r="S88"/>
      <c r="T88"/>
      <c r="Y88"/>
      <c r="Z88"/>
      <c r="AE88"/>
      <c r="AT88" s="33"/>
      <c r="AU88" s="33"/>
      <c r="BC88"/>
      <c r="BD88"/>
      <c r="BI88"/>
      <c r="BJ88"/>
      <c r="BO88"/>
      <c r="CM88" s="33"/>
      <c r="CN88" s="33"/>
      <c r="CO88" s="33"/>
      <c r="CP88" s="33"/>
      <c r="CQ88" s="33"/>
    </row>
    <row r="89" spans="1:95" x14ac:dyDescent="0.25">
      <c r="S89" s="33"/>
      <c r="T89" s="33"/>
      <c r="U89" s="33"/>
      <c r="V89" s="33"/>
      <c r="W89" s="33"/>
      <c r="Y89" s="33"/>
      <c r="Z89" s="33"/>
      <c r="AA89" s="33"/>
      <c r="AB89" s="33"/>
      <c r="AC89" s="33"/>
      <c r="AE89" s="33"/>
      <c r="AF89" s="33"/>
      <c r="AG89" s="33"/>
      <c r="AH89" s="33"/>
      <c r="AN89" s="33"/>
      <c r="AQ89" s="33"/>
      <c r="AR89" s="33"/>
      <c r="AS89" s="33"/>
      <c r="BC89" s="33"/>
      <c r="BD89" s="33"/>
      <c r="BE89" s="33"/>
      <c r="BF89" s="33"/>
      <c r="BG89" s="33"/>
      <c r="BI89" s="33"/>
      <c r="BJ89" s="33"/>
      <c r="BK89" s="33"/>
      <c r="BL89" s="33"/>
      <c r="BM89" s="33"/>
      <c r="BO89" s="33"/>
      <c r="BP89" s="33"/>
      <c r="BQ89" s="33"/>
      <c r="BR89" s="33"/>
    </row>
    <row r="90" spans="1:95" x14ac:dyDescent="0.25">
      <c r="S90"/>
      <c r="T90"/>
      <c r="Y90"/>
      <c r="Z90"/>
      <c r="AE90"/>
      <c r="AI90" s="33"/>
      <c r="AK90" s="33"/>
      <c r="AL90" s="33"/>
      <c r="AM90" s="33"/>
      <c r="AO90" s="33"/>
      <c r="BC90"/>
      <c r="BD90"/>
      <c r="BI90"/>
      <c r="BJ90"/>
      <c r="BO90"/>
      <c r="BS90" s="33"/>
    </row>
    <row r="91" spans="1:95" x14ac:dyDescent="0.25">
      <c r="S91"/>
      <c r="T91"/>
      <c r="Y91"/>
      <c r="Z91"/>
      <c r="AE91"/>
      <c r="AW91" s="33"/>
      <c r="AX91" s="33"/>
      <c r="AY91" s="33"/>
      <c r="AZ91" s="33"/>
      <c r="BA91" s="33"/>
      <c r="BC91"/>
      <c r="BD91"/>
      <c r="BI91"/>
      <c r="BJ91"/>
      <c r="BO91"/>
    </row>
    <row r="92" spans="1:95" x14ac:dyDescent="0.25">
      <c r="S92"/>
      <c r="T92"/>
      <c r="Y92"/>
      <c r="Z92"/>
      <c r="AE92"/>
      <c r="BC92"/>
      <c r="BD92"/>
      <c r="BI92"/>
      <c r="BJ92"/>
      <c r="BO92"/>
    </row>
    <row r="93" spans="1:95" x14ac:dyDescent="0.25">
      <c r="S93"/>
      <c r="T93"/>
      <c r="Y93"/>
      <c r="Z93"/>
      <c r="AE93"/>
      <c r="BC93"/>
      <c r="BD93"/>
      <c r="BI93"/>
      <c r="BJ93"/>
      <c r="BO93"/>
    </row>
    <row r="94" spans="1:95" x14ac:dyDescent="0.25">
      <c r="S94"/>
      <c r="T94"/>
      <c r="Y94"/>
      <c r="Z94"/>
      <c r="AE94"/>
      <c r="BC94"/>
      <c r="BD94"/>
      <c r="BI94"/>
      <c r="BJ94"/>
      <c r="BO94"/>
    </row>
    <row r="95" spans="1:95" x14ac:dyDescent="0.25">
      <c r="S95"/>
      <c r="T95"/>
      <c r="Y95"/>
      <c r="Z95"/>
      <c r="AE95"/>
      <c r="BC95"/>
      <c r="BD95"/>
      <c r="BI95"/>
      <c r="BJ95"/>
      <c r="BO95"/>
    </row>
    <row r="96" spans="1:95" x14ac:dyDescent="0.25">
      <c r="S96"/>
      <c r="T96"/>
      <c r="Y96"/>
      <c r="Z96"/>
      <c r="AE96"/>
      <c r="BC96"/>
      <c r="BD96"/>
      <c r="BI96"/>
      <c r="BJ96"/>
      <c r="BO96"/>
    </row>
    <row r="97" spans="19:67" x14ac:dyDescent="0.25">
      <c r="S97"/>
      <c r="T97"/>
      <c r="Y97"/>
      <c r="Z97"/>
      <c r="AE97"/>
      <c r="BC97"/>
      <c r="BD97"/>
      <c r="BI97"/>
      <c r="BJ97"/>
      <c r="BO97"/>
    </row>
    <row r="98" spans="19:67" x14ac:dyDescent="0.25">
      <c r="S98"/>
      <c r="T98"/>
      <c r="Y98"/>
      <c r="Z98"/>
      <c r="AE98"/>
      <c r="BC98"/>
      <c r="BD98"/>
      <c r="BI98"/>
      <c r="BJ98"/>
      <c r="BO98"/>
    </row>
    <row r="99" spans="19:67" x14ac:dyDescent="0.25">
      <c r="S99"/>
      <c r="T99"/>
      <c r="Y99"/>
      <c r="Z99"/>
      <c r="AE99"/>
      <c r="BC99"/>
      <c r="BD99"/>
      <c r="BI99"/>
      <c r="BJ99"/>
      <c r="BO99"/>
    </row>
    <row r="100" spans="19:67" x14ac:dyDescent="0.25">
      <c r="S100"/>
      <c r="T100"/>
      <c r="Y100"/>
      <c r="Z100"/>
      <c r="AE100"/>
      <c r="BC100"/>
      <c r="BD100"/>
      <c r="BI100"/>
      <c r="BJ100"/>
      <c r="BO100"/>
    </row>
    <row r="101" spans="19:67" x14ac:dyDescent="0.25">
      <c r="S101"/>
      <c r="T101"/>
      <c r="Y101"/>
      <c r="Z101"/>
      <c r="AE101"/>
      <c r="BC101"/>
      <c r="BD101"/>
      <c r="BI101"/>
      <c r="BJ101"/>
      <c r="BO101"/>
    </row>
    <row r="102" spans="19:67" x14ac:dyDescent="0.25">
      <c r="S102"/>
      <c r="T102"/>
      <c r="Y102"/>
      <c r="Z102"/>
      <c r="AE102"/>
      <c r="BC102"/>
      <c r="BD102"/>
      <c r="BI102"/>
      <c r="BJ102"/>
      <c r="BO102"/>
    </row>
    <row r="103" spans="19:67" x14ac:dyDescent="0.25">
      <c r="S103"/>
      <c r="T103"/>
      <c r="Y103"/>
      <c r="Z103"/>
      <c r="AE103"/>
      <c r="BC103"/>
      <c r="BD103"/>
      <c r="BI103"/>
      <c r="BJ103"/>
      <c r="BO103"/>
    </row>
    <row r="104" spans="19:67" x14ac:dyDescent="0.25">
      <c r="S104"/>
      <c r="T104"/>
      <c r="Y104"/>
      <c r="Z104"/>
      <c r="AE104"/>
      <c r="BC104"/>
      <c r="BD104"/>
      <c r="BI104"/>
      <c r="BJ104"/>
      <c r="BO104"/>
    </row>
    <row r="105" spans="19:67" x14ac:dyDescent="0.25">
      <c r="S105"/>
      <c r="T105"/>
      <c r="Y105"/>
      <c r="Z105"/>
      <c r="AE105"/>
      <c r="BC105"/>
      <c r="BD105"/>
      <c r="BI105"/>
      <c r="BJ105"/>
      <c r="BO105"/>
    </row>
    <row r="106" spans="19:67" x14ac:dyDescent="0.25">
      <c r="S106"/>
      <c r="T106"/>
      <c r="Y106"/>
      <c r="Z106"/>
      <c r="AE106"/>
      <c r="BC106"/>
      <c r="BD106"/>
      <c r="BI106"/>
      <c r="BJ106"/>
      <c r="BO106"/>
    </row>
    <row r="107" spans="19:67" x14ac:dyDescent="0.25">
      <c r="S107"/>
      <c r="T107"/>
      <c r="Y107"/>
      <c r="Z107"/>
      <c r="AE107"/>
      <c r="BC107"/>
      <c r="BD107"/>
      <c r="BI107"/>
      <c r="BJ107"/>
      <c r="BO107"/>
    </row>
    <row r="108" spans="19:67" x14ac:dyDescent="0.25">
      <c r="S108"/>
      <c r="T108"/>
      <c r="Y108"/>
      <c r="Z108"/>
      <c r="AE108"/>
      <c r="BC108"/>
      <c r="BD108"/>
      <c r="BI108"/>
      <c r="BJ108"/>
      <c r="BO108"/>
    </row>
    <row r="109" spans="19:67" x14ac:dyDescent="0.25">
      <c r="S109"/>
      <c r="T109"/>
      <c r="Y109"/>
      <c r="Z109"/>
      <c r="AE109"/>
      <c r="BC109"/>
      <c r="BD109"/>
      <c r="BI109"/>
      <c r="BJ109"/>
      <c r="BO109"/>
    </row>
    <row r="110" spans="19:67" x14ac:dyDescent="0.25">
      <c r="S110"/>
      <c r="T110"/>
      <c r="Y110"/>
      <c r="Z110"/>
      <c r="AE110"/>
      <c r="BC110"/>
      <c r="BD110"/>
      <c r="BI110"/>
      <c r="BJ110"/>
      <c r="BO110"/>
    </row>
    <row r="111" spans="19:67" x14ac:dyDescent="0.25">
      <c r="S111"/>
      <c r="T111"/>
      <c r="Y111"/>
      <c r="Z111"/>
      <c r="AE111"/>
      <c r="BC111"/>
      <c r="BD111"/>
      <c r="BI111"/>
      <c r="BJ111"/>
      <c r="BO111"/>
    </row>
    <row r="112" spans="19:67" x14ac:dyDescent="0.25">
      <c r="S112"/>
      <c r="T112"/>
      <c r="Y112"/>
      <c r="Z112"/>
      <c r="AE112"/>
      <c r="BC112"/>
      <c r="BD112"/>
      <c r="BI112"/>
      <c r="BJ112"/>
      <c r="BO112"/>
    </row>
    <row r="113" spans="13:67" x14ac:dyDescent="0.25">
      <c r="M113" s="33"/>
      <c r="N113" s="33"/>
      <c r="O113" s="33"/>
      <c r="P113" s="33"/>
      <c r="Q113" s="33"/>
      <c r="S113"/>
      <c r="T113"/>
      <c r="Y113"/>
      <c r="Z113"/>
      <c r="AE113"/>
      <c r="BC113"/>
      <c r="BD113"/>
      <c r="BI113"/>
      <c r="BJ113"/>
      <c r="BO113"/>
    </row>
    <row r="114" spans="13:67" x14ac:dyDescent="0.25">
      <c r="S114"/>
      <c r="T114"/>
      <c r="Y114"/>
      <c r="Z114"/>
      <c r="AE114"/>
      <c r="BC114"/>
      <c r="BD114"/>
      <c r="BI114"/>
      <c r="BJ114"/>
      <c r="BO114"/>
    </row>
    <row r="115" spans="13:67" x14ac:dyDescent="0.25">
      <c r="S115"/>
      <c r="T115"/>
      <c r="Y115"/>
      <c r="Z115"/>
      <c r="AE115"/>
      <c r="BC115"/>
      <c r="BD115"/>
      <c r="BI115"/>
      <c r="BJ115"/>
      <c r="BO115"/>
    </row>
    <row r="116" spans="13:67" x14ac:dyDescent="0.25">
      <c r="S116"/>
      <c r="T116"/>
      <c r="Y116"/>
      <c r="Z116"/>
      <c r="AE116"/>
      <c r="BC116"/>
      <c r="BD116"/>
      <c r="BI116"/>
      <c r="BJ116"/>
      <c r="BO116"/>
    </row>
    <row r="117" spans="13:67" x14ac:dyDescent="0.25">
      <c r="S117"/>
      <c r="T117"/>
      <c r="Y117"/>
      <c r="Z117"/>
      <c r="AE117"/>
      <c r="BC117"/>
      <c r="BD117"/>
      <c r="BI117"/>
      <c r="BJ117"/>
      <c r="BO117"/>
    </row>
    <row r="118" spans="13:67" x14ac:dyDescent="0.25">
      <c r="S118"/>
      <c r="T118"/>
      <c r="Y118"/>
      <c r="Z118"/>
      <c r="AE118"/>
      <c r="BC118"/>
      <c r="BD118"/>
      <c r="BI118"/>
      <c r="BJ118"/>
      <c r="BO118"/>
    </row>
    <row r="119" spans="13:67" x14ac:dyDescent="0.25">
      <c r="S119"/>
      <c r="T119"/>
      <c r="Y119"/>
      <c r="Z119"/>
      <c r="AE119"/>
      <c r="BC119"/>
      <c r="BD119"/>
      <c r="BI119"/>
      <c r="BJ119"/>
      <c r="BO119"/>
    </row>
    <row r="120" spans="13:67" x14ac:dyDescent="0.25">
      <c r="S120"/>
      <c r="T120"/>
      <c r="Y120"/>
      <c r="Z120"/>
      <c r="AE120"/>
      <c r="BC120"/>
      <c r="BD120"/>
      <c r="BI120"/>
      <c r="BJ120"/>
      <c r="BO120"/>
    </row>
    <row r="121" spans="13:67" x14ac:dyDescent="0.25">
      <c r="S121"/>
      <c r="T121"/>
      <c r="Y121"/>
      <c r="Z121"/>
      <c r="AE121"/>
      <c r="BC121"/>
      <c r="BD121"/>
      <c r="BI121"/>
      <c r="BJ121"/>
      <c r="BO121"/>
    </row>
    <row r="122" spans="13:67" x14ac:dyDescent="0.25">
      <c r="S122"/>
      <c r="T122"/>
      <c r="Y122"/>
      <c r="Z122"/>
      <c r="AE122"/>
      <c r="BC122"/>
      <c r="BD122"/>
      <c r="BI122"/>
      <c r="BJ122"/>
      <c r="BO122"/>
    </row>
  </sheetData>
  <mergeCells count="49">
    <mergeCell ref="CG1:CK1"/>
    <mergeCell ref="CM1:CQ1"/>
    <mergeCell ref="CS1:CW1"/>
    <mergeCell ref="S3:W3"/>
    <mergeCell ref="Y3:AC3"/>
    <mergeCell ref="BO1:BS1"/>
    <mergeCell ref="S1:W1"/>
    <mergeCell ref="Y1:AC1"/>
    <mergeCell ref="AE1:AI1"/>
    <mergeCell ref="AK1:AO1"/>
    <mergeCell ref="AQ1:AU1"/>
    <mergeCell ref="AW1:BA1"/>
    <mergeCell ref="BC1:BG1"/>
    <mergeCell ref="BI1:BM1"/>
    <mergeCell ref="A3:E3"/>
    <mergeCell ref="G3:K3"/>
    <mergeCell ref="M3:Q3"/>
    <mergeCell ref="BU1:BY1"/>
    <mergeCell ref="CA1:CE1"/>
    <mergeCell ref="A1:E1"/>
    <mergeCell ref="G1:K1"/>
    <mergeCell ref="M1:Q1"/>
    <mergeCell ref="CS3:CW3"/>
    <mergeCell ref="AE3:AI3"/>
    <mergeCell ref="AK3:AO3"/>
    <mergeCell ref="AQ3:AU3"/>
    <mergeCell ref="AW3:BA3"/>
    <mergeCell ref="BC3:BG3"/>
    <mergeCell ref="BI3:BM3"/>
    <mergeCell ref="BO3:BS3"/>
    <mergeCell ref="BU3:BY3"/>
    <mergeCell ref="CA3:CE3"/>
    <mergeCell ref="CG3:CK3"/>
    <mergeCell ref="CM3:CQ3"/>
    <mergeCell ref="M5:M6"/>
    <mergeCell ref="A5:A6"/>
    <mergeCell ref="M56:M58"/>
    <mergeCell ref="CM16:CM19"/>
    <mergeCell ref="AQ20:AQ21"/>
    <mergeCell ref="AQ22:AQ23"/>
    <mergeCell ref="CM32:CM33"/>
    <mergeCell ref="AW33:AW34"/>
    <mergeCell ref="A7:A9"/>
    <mergeCell ref="AQ8:AQ10"/>
    <mergeCell ref="BC9:BC10"/>
    <mergeCell ref="CM9:CM11"/>
    <mergeCell ref="A10:A11"/>
    <mergeCell ref="D10:D11"/>
    <mergeCell ref="A16:A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SUIVI TWINS PANCAKE</vt:lpstr>
      <vt:lpstr>dépenses mensuelles</vt:lpstr>
      <vt:lpstr>suivi commande 2019</vt:lpstr>
      <vt:lpstr>Suivi commande 2020</vt:lpstr>
      <vt:lpstr>Feuil1</vt:lpstr>
      <vt:lpstr>SUIVI Tratras+jus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ursule korandji</dc:creator>
  <cp:lastModifiedBy>PC-CINETPAY</cp:lastModifiedBy>
  <dcterms:created xsi:type="dcterms:W3CDTF">2019-01-05T22:50:47Z</dcterms:created>
  <dcterms:modified xsi:type="dcterms:W3CDTF">2020-10-19T15:01:01Z</dcterms:modified>
</cp:coreProperties>
</file>