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Projects\reportMaker\examples\excelExample\"/>
    </mc:Choice>
  </mc:AlternateContent>
  <bookViews>
    <workbookView xWindow="0" yWindow="0" windowWidth="28800" windowHeight="12765"/>
  </bookViews>
  <sheets>
    <sheet name="калькулятор БА" sheetId="3" r:id="rId1"/>
    <sheet name="заявка БА" sheetId="6" r:id="rId2"/>
    <sheet name="согласие ип" sheetId="5" state="hidden" r:id="rId3"/>
    <sheet name="протокол БА" sheetId="7" r:id="rId4"/>
  </sheets>
  <definedNames>
    <definedName name="_xlnm.Print_Area" localSheetId="0">'калькулятор БА'!$A$1:$Q$70</definedName>
    <definedName name="Процент">#REF!</definedName>
  </definedNames>
  <calcPr calcId="152511"/>
</workbook>
</file>

<file path=xl/calcChain.xml><?xml version="1.0" encoding="utf-8"?>
<calcChain xmlns="http://schemas.openxmlformats.org/spreadsheetml/2006/main">
  <c r="F252" i="7" l="1"/>
  <c r="D39" i="6" l="1"/>
  <c r="F251" i="7"/>
  <c r="F17" i="6" l="1"/>
  <c r="F20" i="6"/>
  <c r="E8" i="6"/>
  <c r="D37" i="6" s="1"/>
  <c r="E10" i="6"/>
  <c r="E11" i="6"/>
  <c r="F19" i="6"/>
  <c r="E24" i="6"/>
  <c r="F254" i="7"/>
  <c r="F249" i="7"/>
  <c r="E9" i="6"/>
  <c r="E12" i="6" l="1"/>
  <c r="D48" i="6" s="1"/>
  <c r="J274" i="7" l="1"/>
  <c r="K221" i="7"/>
  <c r="K220" i="7"/>
  <c r="K219" i="7"/>
  <c r="K218" i="7"/>
  <c r="K217" i="7" s="1"/>
  <c r="I217" i="7"/>
  <c r="K216" i="7"/>
  <c r="K215" i="7"/>
  <c r="K214" i="7"/>
  <c r="K213" i="7"/>
  <c r="I212" i="7"/>
  <c r="I222" i="7" s="1"/>
  <c r="K211" i="7"/>
  <c r="K210" i="7"/>
  <c r="K209" i="7"/>
  <c r="K208" i="7"/>
  <c r="K207" i="7"/>
  <c r="K206" i="7"/>
  <c r="I206" i="7"/>
  <c r="K205" i="7"/>
  <c r="K204" i="7"/>
  <c r="K203" i="7"/>
  <c r="I203" i="7"/>
  <c r="B189" i="7"/>
  <c r="B188" i="7"/>
  <c r="B187" i="7"/>
  <c r="B186" i="7"/>
  <c r="B185" i="7"/>
  <c r="B184" i="7"/>
  <c r="B183" i="7"/>
  <c r="H182" i="7"/>
  <c r="B182" i="7"/>
  <c r="H181" i="7"/>
  <c r="B181" i="7"/>
  <c r="H180" i="7"/>
  <c r="B180" i="7"/>
  <c r="H179" i="7"/>
  <c r="B179" i="7"/>
  <c r="H178" i="7"/>
  <c r="B178" i="7"/>
  <c r="H177" i="7"/>
  <c r="B177" i="7"/>
  <c r="H176" i="7"/>
  <c r="B176" i="7"/>
  <c r="H168" i="7"/>
  <c r="G164" i="7"/>
  <c r="F164" i="7"/>
  <c r="E164" i="7"/>
  <c r="G158" i="7"/>
  <c r="F158" i="7"/>
  <c r="E158" i="7"/>
  <c r="G154" i="7"/>
  <c r="F154" i="7"/>
  <c r="E154" i="7"/>
  <c r="M151" i="7"/>
  <c r="M156" i="7" s="1"/>
  <c r="M157" i="7" s="1"/>
  <c r="L151" i="7"/>
  <c r="L156" i="7" s="1"/>
  <c r="L157" i="7" s="1"/>
  <c r="K151" i="7"/>
  <c r="K156" i="7" s="1"/>
  <c r="K157" i="7" s="1"/>
  <c r="M147" i="7"/>
  <c r="L147" i="7"/>
  <c r="K147" i="7"/>
  <c r="M146" i="7"/>
  <c r="L146" i="7"/>
  <c r="K146" i="7"/>
  <c r="H142" i="7"/>
  <c r="F195" i="7" s="1"/>
  <c r="F128" i="7"/>
  <c r="H108" i="7"/>
  <c r="H99" i="7"/>
  <c r="P83" i="7"/>
  <c r="O83" i="7"/>
  <c r="N83" i="7"/>
  <c r="P82" i="7"/>
  <c r="O82" i="7"/>
  <c r="N82" i="7"/>
  <c r="P81" i="7"/>
  <c r="O81" i="7"/>
  <c r="N81" i="7"/>
  <c r="P80" i="7"/>
  <c r="O80" i="7"/>
  <c r="N80" i="7"/>
  <c r="L55" i="7"/>
  <c r="E44" i="7"/>
  <c r="L42" i="7"/>
  <c r="K25" i="7"/>
  <c r="F18" i="6"/>
  <c r="K37" i="3"/>
  <c r="K38" i="3" s="1"/>
  <c r="J37" i="3"/>
  <c r="J38" i="3" s="1"/>
  <c r="J40" i="3" s="1"/>
  <c r="I37" i="3"/>
  <c r="I38" i="3" s="1"/>
  <c r="L30" i="3"/>
  <c r="L29" i="3"/>
  <c r="L28" i="3"/>
  <c r="L27" i="3"/>
  <c r="L26" i="3"/>
  <c r="L25" i="3"/>
  <c r="L24" i="3"/>
  <c r="L23" i="3"/>
  <c r="L22" i="3"/>
  <c r="P19" i="3"/>
  <c r="P16" i="3"/>
  <c r="P15" i="3"/>
  <c r="E159" i="7" l="1"/>
  <c r="E166" i="7" s="1"/>
  <c r="K166" i="7" s="1"/>
  <c r="G159" i="7"/>
  <c r="G166" i="7" s="1"/>
  <c r="M166" i="7" s="1"/>
  <c r="K212" i="7"/>
  <c r="K222" i="7" s="1"/>
  <c r="F39" i="3"/>
  <c r="I40" i="3"/>
  <c r="K40" i="3"/>
  <c r="P18" i="3"/>
  <c r="O18" i="3" s="1"/>
  <c r="F22" i="3" s="1"/>
  <c r="F170" i="7"/>
  <c r="K163" i="7"/>
  <c r="M163" i="7"/>
  <c r="F159" i="7"/>
  <c r="F26" i="3" l="1"/>
  <c r="M26" i="3" s="1"/>
  <c r="F25" i="3"/>
  <c r="J25" i="3" s="1"/>
  <c r="F29" i="3"/>
  <c r="M29" i="3" s="1"/>
  <c r="F30" i="3"/>
  <c r="M30" i="3" s="1"/>
  <c r="F33" i="3"/>
  <c r="F255" i="7" s="1"/>
  <c r="M22" i="3"/>
  <c r="F24" i="3"/>
  <c r="M24" i="3" s="1"/>
  <c r="F28" i="3"/>
  <c r="J28" i="3" s="1"/>
  <c r="F23" i="3"/>
  <c r="J23" i="3" s="1"/>
  <c r="F27" i="3"/>
  <c r="J27" i="3" s="1"/>
  <c r="F169" i="7"/>
  <c r="F166" i="7"/>
  <c r="L166" i="7" s="1"/>
  <c r="L163" i="7" s="1"/>
  <c r="F15" i="6" l="1"/>
  <c r="J26" i="3"/>
  <c r="M25" i="3"/>
  <c r="J29" i="3"/>
  <c r="M27" i="3"/>
  <c r="M23" i="3"/>
  <c r="J30" i="3"/>
  <c r="J22" i="3"/>
  <c r="M28" i="3"/>
  <c r="J24" i="3"/>
  <c r="L170" i="7"/>
  <c r="L169" i="7"/>
  <c r="L171" i="7"/>
  <c r="L165" i="7"/>
  <c r="F193" i="7" s="1"/>
  <c r="F196" i="7" s="1"/>
</calcChain>
</file>

<file path=xl/comments1.xml><?xml version="1.0" encoding="utf-8"?>
<comments xmlns="http://schemas.openxmlformats.org/spreadsheetml/2006/main">
  <authors>
    <author>Власова</author>
    <author/>
    <author>Okopny-VN</author>
  </authors>
  <commentList>
    <comment ref="B1" authorId="0" shapeId="0">
      <text>
        <r>
          <rPr>
            <b/>
            <sz val="8"/>
            <color indexed="81"/>
            <rFont val="Tahoma"/>
            <family val="2"/>
            <charset val="204"/>
          </rPr>
          <t>Власова:</t>
        </r>
        <r>
          <rPr>
            <sz val="8"/>
            <color indexed="81"/>
            <rFont val="Tahoma"/>
            <family val="2"/>
            <charset val="204"/>
          </rPr>
          <t xml:space="preserve">
</t>
        </r>
        <r>
          <rPr>
            <sz val="11"/>
            <color indexed="81"/>
            <rFont val="Tahoma"/>
            <family val="2"/>
            <charset val="204"/>
          </rPr>
          <t xml:space="preserve">1. Заполняются только белые ячейки.
2. Пустых строк быть НЕ должно, лишние строки </t>
        </r>
        <r>
          <rPr>
            <b/>
            <u/>
            <sz val="11"/>
            <color indexed="81"/>
            <rFont val="Tahoma"/>
            <family val="2"/>
            <charset val="204"/>
          </rPr>
          <t>скрывайте.</t>
        </r>
      </text>
    </comment>
    <comment ref="D7" authorId="1" shapeId="0">
      <text>
        <r>
          <rPr>
            <sz val="12"/>
            <color indexed="8"/>
            <rFont val="Times New Roman"/>
            <family val="1"/>
            <charset val="204"/>
          </rPr>
          <t>указывать юридическую форму - ООО, ИП, 
если физ.л. - ф.и.о.</t>
        </r>
      </text>
    </comment>
    <comment ref="M7" authorId="0" shapeId="0">
      <text>
        <r>
          <rPr>
            <b/>
            <sz val="8"/>
            <color indexed="81"/>
            <rFont val="Tahoma"/>
            <family val="2"/>
            <charset val="204"/>
          </rPr>
          <t>Власова:</t>
        </r>
        <r>
          <rPr>
            <sz val="8"/>
            <color indexed="81"/>
            <rFont val="Tahoma"/>
            <family val="2"/>
            <charset val="204"/>
          </rPr>
          <t xml:space="preserve">
Если Заемщик ЮЛ - указать возраст основного учредителя.</t>
        </r>
      </text>
    </comment>
    <comment ref="J8" authorId="2" shapeId="0">
      <text>
        <r>
          <rPr>
            <b/>
            <sz val="8"/>
            <color indexed="81"/>
            <rFont val="Tahoma"/>
            <family val="2"/>
            <charset val="204"/>
          </rPr>
          <t>по телефонам и типу общения с клиентом</t>
        </r>
      </text>
    </comment>
    <comment ref="B21" authorId="1" shapeId="0">
      <text>
        <r>
          <rPr>
            <sz val="12"/>
            <color indexed="8"/>
            <rFont val="Times New Roman"/>
            <family val="1"/>
            <charset val="204"/>
          </rPr>
          <t>- пополнение оборотных средств
- приобретение основных средств
   --- недвижимость
   --- оборудование
   --- транспорт
   --- прочее
 -- проведение ремонтных работ
    --- недвижимости
    --- оборудования
    --- транспорта
    --- прочего</t>
        </r>
      </text>
    </comment>
    <comment ref="B26" authorId="1" shapeId="0">
      <text>
        <r>
          <rPr>
            <sz val="10"/>
            <color indexed="8"/>
            <rFont val="Times New Roman"/>
            <family val="1"/>
            <charset val="204"/>
          </rPr>
          <t>расписать проект
прошлые вложения
планируемые вложения (без учета кредита)
расписать предмет приобретения (марка, модель, г.в.)
влияние кредита на текущую/открываемую деятельность
 прочая информация по цели кредита</t>
        </r>
      </text>
    </comment>
    <comment ref="H67" authorId="0" shapeId="0">
      <text>
        <r>
          <rPr>
            <b/>
            <sz val="8"/>
            <color indexed="81"/>
            <rFont val="Tahoma"/>
            <family val="2"/>
            <charset val="204"/>
          </rPr>
          <t>Власова:</t>
        </r>
        <r>
          <rPr>
            <sz val="8"/>
            <color indexed="81"/>
            <rFont val="Tahoma"/>
            <family val="2"/>
            <charset val="204"/>
          </rPr>
          <t xml:space="preserve">
Если бизнес НЕ перевозки - ставим 0.</t>
        </r>
      </text>
    </comment>
    <comment ref="F192" authorId="0" shapeId="0">
      <text>
        <r>
          <rPr>
            <b/>
            <sz val="10"/>
            <color indexed="81"/>
            <rFont val="Tahoma"/>
            <family val="2"/>
            <charset val="204"/>
          </rPr>
          <t>Власова:</t>
        </r>
        <r>
          <rPr>
            <sz val="10"/>
            <color indexed="81"/>
            <rFont val="Tahoma"/>
            <family val="2"/>
            <charset val="204"/>
          </rPr>
          <t xml:space="preserve">
Накопленная нераспределенная прибыль считается "вручную"!!!</t>
        </r>
      </text>
    </comment>
  </commentList>
</comments>
</file>

<file path=xl/sharedStrings.xml><?xml version="1.0" encoding="utf-8"?>
<sst xmlns="http://schemas.openxmlformats.org/spreadsheetml/2006/main" count="633" uniqueCount="503">
  <si>
    <t>Среднее</t>
  </si>
  <si>
    <t>Срок Аванса</t>
  </si>
  <si>
    <t>Название Юр.Лица/ИП</t>
  </si>
  <si>
    <t>Дата</t>
  </si>
  <si>
    <t>Параметры Бизнес Аванса к оформлению</t>
  </si>
  <si>
    <t>апрель</t>
  </si>
  <si>
    <t>май</t>
  </si>
  <si>
    <t>июнь</t>
  </si>
  <si>
    <t>июль</t>
  </si>
  <si>
    <t>Адреса ТСП</t>
  </si>
  <si>
    <t>Вид  деятельности</t>
  </si>
  <si>
    <t>специализация</t>
  </si>
  <si>
    <t>плановый процент удержания экв. Выручки</t>
  </si>
  <si>
    <t>Номер договора РКО</t>
  </si>
  <si>
    <t>Номер договора ЭКВ</t>
  </si>
  <si>
    <t>январь</t>
  </si>
  <si>
    <t>февраль</t>
  </si>
  <si>
    <t>март</t>
  </si>
  <si>
    <t>август</t>
  </si>
  <si>
    <t>сентябрь</t>
  </si>
  <si>
    <t>октябрь</t>
  </si>
  <si>
    <t>ноябрь</t>
  </si>
  <si>
    <t>декабрь</t>
  </si>
  <si>
    <t>Сезонность**</t>
  </si>
  <si>
    <t>** Включение в расчёт месяца/ев с сезонным ростом более чем в 2 раза возможно только при предоставлении подтверждения экваринговых оборотов за период 12 и более месяцев</t>
  </si>
  <si>
    <t>** При наличии сезонного роста и/или падения оборотов более чем в 2 раза за месяц, данные месяц/ы в расчёте не участвуют - указываются среднемесячные значения без сезонности</t>
  </si>
  <si>
    <t>Период подтверждённого эквайрингового оборота</t>
  </si>
  <si>
    <t>дисконт планируемой среднемесячной выручки</t>
  </si>
  <si>
    <t>Среднее количество эквайринговых транзакций в месяц</t>
  </si>
  <si>
    <t>Повторный Бизнес Аванс****</t>
  </si>
  <si>
    <t>**** Менее 6 месяцев с даты полного погашения предыдущего Бизнес Аванса</t>
  </si>
  <si>
    <t>Сумма процетнов снижается согласно Ценовым Условиям по продукту Бизнес Аванс</t>
  </si>
  <si>
    <t>Срок работы ТСП</t>
  </si>
  <si>
    <t>досрочное погашение</t>
  </si>
  <si>
    <t>3м</t>
  </si>
  <si>
    <t>2м</t>
  </si>
  <si>
    <t>1м</t>
  </si>
  <si>
    <t>справочно сумма процентов в день руб.</t>
  </si>
  <si>
    <t>Возможные параметры Бизнес Аванса</t>
  </si>
  <si>
    <t xml:space="preserve">все отмеченные чёрным цветом значения заполняются и выбираются вручную </t>
  </si>
  <si>
    <t xml:space="preserve">Дисконт </t>
  </si>
  <si>
    <t>Дисконт</t>
  </si>
  <si>
    <t>Повторный Бизнес Аванс</t>
  </si>
  <si>
    <t>10 м</t>
  </si>
  <si>
    <t>12 м</t>
  </si>
  <si>
    <t xml:space="preserve">максимальный срок Бизнес Аванса </t>
  </si>
  <si>
    <t>6 м</t>
  </si>
  <si>
    <t>максимальный срок  и значение процента отчислений</t>
  </si>
  <si>
    <t>ИНН</t>
  </si>
  <si>
    <t>Клиентский Менеджер</t>
  </si>
  <si>
    <t>возврат процентов</t>
  </si>
  <si>
    <t>Заявитель:</t>
  </si>
  <si>
    <t>Наименование</t>
  </si>
  <si>
    <t>ОГРН</t>
  </si>
  <si>
    <t>Адрес регистрации</t>
  </si>
  <si>
    <t>Должность</t>
  </si>
  <si>
    <t>(ФИО)</t>
  </si>
  <si>
    <t>Подпись</t>
  </si>
  <si>
    <t>Согласие на проверку от ИП</t>
  </si>
  <si>
    <t>ИП __________(ФИО)</t>
  </si>
  <si>
    <t>Дата 
рождения</t>
  </si>
  <si>
    <t>Место
рождения</t>
  </si>
  <si>
    <t>Паспорт</t>
  </si>
  <si>
    <t>серия</t>
  </si>
  <si>
    <t>№</t>
  </si>
  <si>
    <t>дата выдачи</t>
  </si>
  <si>
    <t>кем выдан</t>
  </si>
  <si>
    <r>
      <t xml:space="preserve">Настоящим Заявитель выражает свое согласие и дает полномочие ПАО «Ханты-Мансийский банк Открытие», 119021, г. Москва, ул. Тимура Фрунзе, д.11, стр.13, ИНН 8601000666, БИК 044583297 получать кредитные отчеты и предоставлять информацию  (в случае заключения кредитного договора /поручительства/ залога между Банком и Клиентом, а также в случае получения отказа) </t>
    </r>
    <r>
      <rPr>
        <sz val="11"/>
        <color theme="1"/>
        <rFont val="Calibri"/>
        <family val="2"/>
        <charset val="204"/>
        <scheme val="minor"/>
      </rPr>
      <t>в отношении себя (Клиента) в Бюро кредитных историй в порядке, установленном Федеральным законом от 30.12.2004 №218-ФЗ «О кредитных историях». Данное разрешение действует в течение двух месяцев со дня подписания настоящего документа, а в случае заключения договора поручительства/ залога между Банком и Клиентом - в течение всего срока действия указанного договора.</t>
    </r>
  </si>
  <si>
    <t>Настоящим Заявитель выражает свое согласие на обработку ПАО «Ханты-Мансийский банк Открытие», 119021, г. Москва, ул. Тимура Фрунзе, д.11, стр.13, ИНН 8601000666, БИК 044583297, своих персональных данных в порядке и на условиях, определенных Федеральным законом от 27.07.2006г. №152-ФЗ «О персональных данных» (далее - Закон). 
Цель проверки - заключение Банком с Заявителем соответствующих договоров, а также информирование Заявителя об оказываемых Банком услугах.
Способы проверки - любой способ, предусмотренный Законом и/или выбранный по усмотрению Банка.
Срок действия согласия - с момента подписания настоящей Заявки и действует до окончания срока возврата денежных средств, предоставленного Кредитным договором, а также в течение последующих 5 (Пяти) лет. По истечении указанного срока действие согласия считается продленным на каждые следующие 5 (Пять) лет при условии отсутствия у Банка сведений о его отзыве. Настоящее согласие может быть отозвано путем направления в Банк письменного уведомления об отзыве согласия.</t>
  </si>
  <si>
    <t>Кредитное резюме МОНО Бизнес</t>
  </si>
  <si>
    <t>Филиал</t>
  </si>
  <si>
    <t>Мурманск</t>
  </si>
  <si>
    <t>Дата поступления заявки</t>
  </si>
  <si>
    <t>Доп офис</t>
  </si>
  <si>
    <t>Северный</t>
  </si>
  <si>
    <t>Дата выезда на ФЭА</t>
  </si>
  <si>
    <t>Кто привлек</t>
  </si>
  <si>
    <t>Иванов М.М.</t>
  </si>
  <si>
    <t>Дата отправки резюме в ГО</t>
  </si>
  <si>
    <t>Кто провел ФЭА</t>
  </si>
  <si>
    <t>Федосеев М.Ю.</t>
  </si>
  <si>
    <t>ЗАЕМЩИК:</t>
  </si>
  <si>
    <t>ИП Иванов Иван Иванович</t>
  </si>
  <si>
    <t>36 лет</t>
  </si>
  <si>
    <t xml:space="preserve">Телефоны:  </t>
  </si>
  <si>
    <t>Заемщик, моб</t>
  </si>
  <si>
    <t>8-123-456-78-90</t>
  </si>
  <si>
    <t>моб № 2</t>
  </si>
  <si>
    <t>Комментарии:</t>
  </si>
  <si>
    <t>Гл.бухгалтер, моб</t>
  </si>
  <si>
    <t>Поручитель ФИО</t>
  </si>
  <si>
    <t>телефон</t>
  </si>
  <si>
    <t>Залогодатель ФИО</t>
  </si>
  <si>
    <t>I. ДАННЫЕ О ЗАПРАШИВАЕМОМ КРЕДИТЕ</t>
  </si>
  <si>
    <t>Запрошено:</t>
  </si>
  <si>
    <t>Cумма,  рублей:</t>
  </si>
  <si>
    <t>Cрок, месяцев:</t>
  </si>
  <si>
    <t>48</t>
  </si>
  <si>
    <t>Проект:</t>
  </si>
  <si>
    <t>Основные средства / Оборотные средства / Инвестиции</t>
  </si>
  <si>
    <t>Сумма</t>
  </si>
  <si>
    <t>Источник финансирования</t>
  </si>
  <si>
    <t>приобретение основных средств (производственное оборудование, ТС, недвижимость)</t>
  </si>
  <si>
    <t>Собственные средства</t>
  </si>
  <si>
    <t>Банк Петрокоммерц</t>
  </si>
  <si>
    <t>приобретение основных средств (ремонт ТС, оборудования, недвижимости)</t>
  </si>
  <si>
    <t>Заемные средства других банков</t>
  </si>
  <si>
    <t>пополнение оборотных средств (продовольственные товары, сырье, канцелярские товары)</t>
  </si>
  <si>
    <t>Аванс за транспорт</t>
  </si>
  <si>
    <t>Итого:</t>
  </si>
  <si>
    <t>Комментарии</t>
  </si>
  <si>
    <t>- расписать проект (что, сколько, за сколько, этапы, сколько времени затратится, дополнительные вложения/приобретения, откуда средства и т.д.)
-- прошлые вложения
-- планируемые вложения (без учета кредита)
- расписать предмет приобретения (марка, модель, г.в.)
- влияние кредита на текущую/открываемую деятельность
- прочая информация по цели кредита</t>
  </si>
  <si>
    <t>II. ДАННЫЕ О БИЗНЕСЕ</t>
  </si>
  <si>
    <t>Наименование компании</t>
  </si>
  <si>
    <t>Банковские счета</t>
  </si>
  <si>
    <t>Учередители / фактические собственники / Доля</t>
  </si>
  <si>
    <t>Дата регистрации компании</t>
  </si>
  <si>
    <t>Опыт работы, месяцев</t>
  </si>
  <si>
    <t>Кол-во сотрудн.</t>
  </si>
  <si>
    <t>Предоставлена следующая отчетность и декларации</t>
  </si>
  <si>
    <t>ООО Ромашка</t>
  </si>
  <si>
    <t>Указать наименование банка, как используется счет, среднемесячный очищенный оборот</t>
  </si>
  <si>
    <t>Иванов И.И., Петрова О.П. 
50/50</t>
  </si>
  <si>
    <t>12.02.2001</t>
  </si>
  <si>
    <t>18 мес</t>
  </si>
  <si>
    <t>Платежки, подтверждающие оплату УСН за III квартал 2011г.</t>
  </si>
  <si>
    <t>Фактическое место бизнеса, название точки</t>
  </si>
  <si>
    <t>Ассортимент продаваемой продукции, оказываемых услуг, перевозимых грузов и т.д.</t>
  </si>
  <si>
    <t>Дата откр-ия</t>
  </si>
  <si>
    <t>Площадь, кв.м.</t>
  </si>
  <si>
    <t>Собств /Аренда</t>
  </si>
  <si>
    <t>Остаток ТМЗ по закупочной стоимости, руб.</t>
  </si>
  <si>
    <t>г.Самара, ул. Стара-Загора, д. 15. ТЦ "Малина", место 151</t>
  </si>
  <si>
    <t>Розничная торговля</t>
  </si>
  <si>
    <t>автозапчастями</t>
  </si>
  <si>
    <t>февраль 2010</t>
  </si>
  <si>
    <t>20 кв.м. - торговая
15 кв.м. - склад</t>
  </si>
  <si>
    <t>А, до 29.12.2011</t>
  </si>
  <si>
    <t>Оптовая торговля</t>
  </si>
  <si>
    <t>Производство</t>
  </si>
  <si>
    <t>Услуги</t>
  </si>
  <si>
    <t>аптека/оптика</t>
  </si>
  <si>
    <t>бытовой техникой</t>
  </si>
  <si>
    <t>бытовой химией</t>
  </si>
  <si>
    <t>детскими товарами </t>
  </si>
  <si>
    <t>КРЕДИТНАЯ ИСТОРИЯ</t>
  </si>
  <si>
    <t>мебелью/предметами интерьера</t>
  </si>
  <si>
    <t>Кредитор</t>
  </si>
  <si>
    <t>Сумма кредита / кредитной линии</t>
  </si>
  <si>
    <t>Процентная ставка</t>
  </si>
  <si>
    <t>Реальная цель кредита</t>
  </si>
  <si>
    <t>Заемщик</t>
  </si>
  <si>
    <t>Дата выдачи</t>
  </si>
  <si>
    <t>Дата погашения</t>
  </si>
  <si>
    <t>График погашения</t>
  </si>
  <si>
    <t>Остаток основного долга                 (в рублях)</t>
  </si>
  <si>
    <t>Обеспечение</t>
  </si>
  <si>
    <t>оборудованием</t>
  </si>
  <si>
    <t>Факт</t>
  </si>
  <si>
    <t>План</t>
  </si>
  <si>
    <t>обувью</t>
  </si>
  <si>
    <t>ОАО Банк Москвы</t>
  </si>
  <si>
    <t>Пополнение оборотных средств</t>
  </si>
  <si>
    <t>01.04.2010</t>
  </si>
  <si>
    <t>Будет погашен до выдачи нашего кредита</t>
  </si>
  <si>
    <t>01.11.2011</t>
  </si>
  <si>
    <t>ежемесячно, аннуитет</t>
  </si>
  <si>
    <t>Товар в обороте</t>
  </si>
  <si>
    <t>одеждой</t>
  </si>
  <si>
    <t>ОАО Сбербанк</t>
  </si>
  <si>
    <t>Приобретение 2-х комнатной квартиры</t>
  </si>
  <si>
    <t>Иванов И.И. / Петрова О.П.</t>
  </si>
  <si>
    <t>18.02.2007</t>
  </si>
  <si>
    <t>17.02.2017</t>
  </si>
  <si>
    <t xml:space="preserve">ежемесячно, равными долями </t>
  </si>
  <si>
    <t>Квартира по адресу: Самара, ул Ленина, д.28, кв.16</t>
  </si>
  <si>
    <t>парфюмерией/косметикой</t>
  </si>
  <si>
    <t>ТСН</t>
  </si>
  <si>
    <t>продуктами питания</t>
  </si>
  <si>
    <t>УСН (доходы)</t>
  </si>
  <si>
    <t>прочая</t>
  </si>
  <si>
    <t>УСН (доходы-расходы)</t>
  </si>
  <si>
    <t>строй материалами</t>
  </si>
  <si>
    <t>ЕНВД</t>
  </si>
  <si>
    <t>топливом</t>
  </si>
  <si>
    <t>транспортом</t>
  </si>
  <si>
    <t>цветами </t>
  </si>
  <si>
    <t>электротоварами</t>
  </si>
  <si>
    <t>Комментарии кредитной истории и к графикам</t>
  </si>
  <si>
    <t>ювелиркой</t>
  </si>
  <si>
    <t>Указать данные о платежной дисциплине Заемщика. Были ли просрочки по кредитам, пролонгации / реструктуризации по кредитам. Если да, указать причины.</t>
  </si>
  <si>
    <t>автомойки</t>
  </si>
  <si>
    <t>автосервис</t>
  </si>
  <si>
    <t>1. Расписать опыт работы Заемщика по данному направлению, чем занимался ранее, с какой суммы начинал / где взял, как связан с другими учредителями и т.д.
Вкратце история развития бизнеса.</t>
  </si>
  <si>
    <t xml:space="preserve">бытовые населению </t>
  </si>
  <si>
    <t>2. Комментарии по торговым точкам, даты открытия / закрытия, время работы, сколько сотрудников работает, з/пл сотрудников / от чего зависит и т.д.</t>
  </si>
  <si>
    <t>гостиничные </t>
  </si>
  <si>
    <t>3. Степень легализации, кто и как ведет учет, планы Заемщика на ближайшее время, конкуренция на рынке/в отрасли, прочая информация на усмотрение КЭ.</t>
  </si>
  <si>
    <t>грузовые перевозки</t>
  </si>
  <si>
    <t>4. Возраст основных собственников, образование, семейное положение, дети, уровень жизни, с кем проживает, жилье собственное / арендуемое, возраст основных собственников, образование и т.д.</t>
  </si>
  <si>
    <t>маршрутные перевозки </t>
  </si>
  <si>
    <t>Возраст Заемщика /Собственника бизнеса</t>
  </si>
  <si>
    <t>Семейное положение</t>
  </si>
  <si>
    <t>Женат/Замужем</t>
  </si>
  <si>
    <t>Количество детей</t>
  </si>
  <si>
    <t>Система налогообложения компании-заемщика</t>
  </si>
  <si>
    <t>Степень легализации бизнеса</t>
  </si>
  <si>
    <t>медицинские</t>
  </si>
  <si>
    <r>
      <t xml:space="preserve">Степень легализации считается "вручную":
Если ТСН - отношение выручки по официальному ОПиУ (Форма №2) к реальной выручке за сопоставимый период. Например, оф.выручка 100 руб за три месяца, реальная выручка за те же три месяца 200 руб, степень легализации 50%.
Если УСН - отношение выручки из налоговой декларации либо из книги доходов и расходов к реальной выручке за сопоставимый период.
Если ЕНВД - отношение декларируемого физического показателя и реального физического показателя. Например, Заемщик декларирует 4 сцепки, реально осуществляет деятельность на 6 сцепках, степень легализации 66,7%.
Для юридических лиц, применяющих ЕНВД, расчет производится по официальному ОПиУ (Форма №2).
Если несколько компаний - считаем степень легализации для каждой и ищем средневзвешенную исходя из долей каждой компании в общей выручке. 
</t>
    </r>
    <r>
      <rPr>
        <b/>
        <u/>
        <sz val="10"/>
        <rFont val="Tahoma"/>
        <family val="2"/>
        <charset val="204"/>
      </rPr>
      <t>Обязательны комментарии по расчету степени легализации.</t>
    </r>
  </si>
  <si>
    <t>по сдаче недвижимости в аренду</t>
  </si>
  <si>
    <t>образования</t>
  </si>
  <si>
    <t>общепит</t>
  </si>
  <si>
    <t>Количество торговых точек. Для оптовой торговли - количество складских помещений. Для производства - количество производственных помещений.</t>
  </si>
  <si>
    <t>Из них в собственности</t>
  </si>
  <si>
    <t>Общая площадь точек. Для оптовой торговли - площадь складских помещений. Для производства - площадь производственных помещений.</t>
  </si>
  <si>
    <t>Количество сцепок / автобусов / маршруток / такси</t>
  </si>
  <si>
    <t>Расстояние от основного места нахождения бизнеса до офиса, в котором работает эксперт, проводивший ФЭА.</t>
  </si>
  <si>
    <t>Количество связанных компаний в деятельности</t>
  </si>
  <si>
    <t>парихмакерская и салоны красоты</t>
  </si>
  <si>
    <t>Разведен/а</t>
  </si>
  <si>
    <t>прочие</t>
  </si>
  <si>
    <t>Вдова/ец</t>
  </si>
  <si>
    <t>ремонта</t>
  </si>
  <si>
    <r>
      <t xml:space="preserve">РАСЧЕТ ЛИМИТА ОВЕРДРАФТА </t>
    </r>
    <r>
      <rPr>
        <b/>
        <sz val="10"/>
        <color indexed="10"/>
        <rFont val="Tahoma"/>
        <family val="2"/>
        <charset val="204"/>
      </rPr>
      <t>(заполняется только при рассмотрении вопроса о предоставлении овердрафта)</t>
    </r>
  </si>
  <si>
    <t>Холост/Незамужем</t>
  </si>
  <si>
    <t>ритуальные</t>
  </si>
  <si>
    <t>Описание</t>
  </si>
  <si>
    <t>Расчетные показатели</t>
  </si>
  <si>
    <t>Минимальные показатели</t>
  </si>
  <si>
    <t>Да / Нет</t>
  </si>
  <si>
    <t>Гражданский брак</t>
  </si>
  <si>
    <t>такси</t>
  </si>
  <si>
    <t>Срок поддержания оборотов в Банке (мес)</t>
  </si>
  <si>
    <t>не менее 3 месяцев</t>
  </si>
  <si>
    <t>ДА</t>
  </si>
  <si>
    <t>туризм </t>
  </si>
  <si>
    <t>Ежемесячный "чистый" (исключая поступления кредитов, займов, возвратов денежных средств) оборот по р/с в Банке</t>
  </si>
  <si>
    <r>
      <t xml:space="preserve">мес 1 </t>
    </r>
    <r>
      <rPr>
        <i/>
        <sz val="10"/>
        <rFont val="Tahoma"/>
        <family val="2"/>
        <charset val="204"/>
      </rPr>
      <t>(указать наименование)</t>
    </r>
  </si>
  <si>
    <t>не менее 1 000 000 рублей</t>
  </si>
  <si>
    <t>непродовольственных товаров</t>
  </si>
  <si>
    <t>мес 2</t>
  </si>
  <si>
    <t>перераб с/х продукции</t>
  </si>
  <si>
    <t>мес 3</t>
  </si>
  <si>
    <t>продукты питания</t>
  </si>
  <si>
    <t>Количество контрагентов, от которых были поступления  в течение календарного месяца</t>
  </si>
  <si>
    <t>мес 1</t>
  </si>
  <si>
    <t>не менее 4 шт в месяц</t>
  </si>
  <si>
    <t>Сумма поступлений от каждого НАИБОЛЕЕ КРУПНОГО контрагента в течение календарного месяца (min 4 шт)</t>
  </si>
  <si>
    <t>Контрагент</t>
  </si>
  <si>
    <t>Сумма в мес 1</t>
  </si>
  <si>
    <t>Сумма в мес 2</t>
  </si>
  <si>
    <t>Сумма в мес 3</t>
  </si>
  <si>
    <t>Доля каждого не более 30% поступлений на р/с Заемщика</t>
  </si>
  <si>
    <r>
      <t xml:space="preserve">1 </t>
    </r>
    <r>
      <rPr>
        <i/>
        <sz val="10"/>
        <rFont val="Tahoma"/>
        <family val="2"/>
        <charset val="204"/>
      </rPr>
      <t>(указать)</t>
    </r>
  </si>
  <si>
    <r>
      <t xml:space="preserve">2 </t>
    </r>
    <r>
      <rPr>
        <i/>
        <sz val="10"/>
        <rFont val="Tahoma"/>
        <family val="2"/>
        <charset val="204"/>
      </rPr>
      <t>(указать)</t>
    </r>
  </si>
  <si>
    <r>
      <t xml:space="preserve">3 </t>
    </r>
    <r>
      <rPr>
        <i/>
        <sz val="10"/>
        <rFont val="Tahoma"/>
        <family val="2"/>
        <charset val="204"/>
      </rPr>
      <t>(указать)</t>
    </r>
  </si>
  <si>
    <r>
      <t xml:space="preserve">4 </t>
    </r>
    <r>
      <rPr>
        <i/>
        <sz val="10"/>
        <rFont val="Tahoma"/>
        <family val="2"/>
        <charset val="204"/>
      </rPr>
      <t>(указать)</t>
    </r>
  </si>
  <si>
    <t>Количество поступлений безналичной выручки от основной деятельности на р/с Заемщика в течение календарного месяца</t>
  </si>
  <si>
    <t>не менее 8 поступлений</t>
  </si>
  <si>
    <t>Залоговая стоимость обеспечения (перечень обеспечения указать в таблице ниже)</t>
  </si>
  <si>
    <t>не менее 100% от лимита овердрафта</t>
  </si>
  <si>
    <t>не менее лимита овердрафта</t>
  </si>
  <si>
    <t>МАКСИМАЛЬНЫЙ ЛИМИТ ОВЕРДРАФТА</t>
  </si>
  <si>
    <t>рублей</t>
  </si>
  <si>
    <t>ОСНОВНЫЕ ПОСТАВЩИКИ:</t>
  </si>
  <si>
    <t>Город</t>
  </si>
  <si>
    <t>Номенклатура товара</t>
  </si>
  <si>
    <t>Ср.Сумма одной поставки</t>
  </si>
  <si>
    <t>Периодичность,  в месяц</t>
  </si>
  <si>
    <t>Условия оплаты</t>
  </si>
  <si>
    <t>Доля в общем объеме, %</t>
  </si>
  <si>
    <t>ООО Один</t>
  </si>
  <si>
    <t>Самара</t>
  </si>
  <si>
    <t>Верхняя женская одежда (пальто, куртки)</t>
  </si>
  <si>
    <t>нал/безнал/факт</t>
  </si>
  <si>
    <t>ООО Два</t>
  </si>
  <si>
    <t>Москва</t>
  </si>
  <si>
    <t>Костюмы</t>
  </si>
  <si>
    <t>безнал / отсрочка</t>
  </si>
  <si>
    <t>Турция</t>
  </si>
  <si>
    <t>Женская одежда</t>
  </si>
  <si>
    <t>безнал / факт</t>
  </si>
  <si>
    <t>Прочие (15 шт):</t>
  </si>
  <si>
    <t>нал / безнал / отсрочка</t>
  </si>
  <si>
    <t xml:space="preserve">ОСНОВНЫЕ ПОКУПАТЕЛИ: </t>
  </si>
  <si>
    <t>Номенклатура</t>
  </si>
  <si>
    <t>Ср. сумма одной/дневной продажи</t>
  </si>
  <si>
    <t xml:space="preserve">Периодичность, раз в месяц </t>
  </si>
  <si>
    <t>Население</t>
  </si>
  <si>
    <t>Самара и обл</t>
  </si>
  <si>
    <t>весь ассортимент</t>
  </si>
  <si>
    <t>нал / безнал / факт</t>
  </si>
  <si>
    <t>ПЕРЕЧЕНЬ ИМУЩЕСТВА В СОБСТВЕННОСТИ заемщика и СВЯЗАННЫХ (аффилированных) с ним лиц (недвижимость, транспорт и т.п.):</t>
  </si>
  <si>
    <t>Рыночная ст-ть</t>
  </si>
  <si>
    <t>Ссылки на  источник оценки</t>
  </si>
  <si>
    <t>Год и месяц приобретения</t>
  </si>
  <si>
    <t>Собственник</t>
  </si>
  <si>
    <t>Обременение  (указать перед кем)</t>
  </si>
  <si>
    <t>2-х комнатная квартира по адресу: Самара, Ленина…, площадью 74 кв.м.</t>
  </si>
  <si>
    <t>www.irr.ru/123456/…..</t>
  </si>
  <si>
    <t>Иванов / Петрова</t>
  </si>
  <si>
    <t>да, ОАО Сбербанк</t>
  </si>
  <si>
    <t>автомобиль Мазда 6, 2010 г.в.</t>
  </si>
  <si>
    <t>Иванов И.И.</t>
  </si>
  <si>
    <t>нет</t>
  </si>
  <si>
    <t>Земельный участок пл 6 000 кв.м., по адресу: Самарская обл, СНТ Строитель, ул Зеленая, уч.38</t>
  </si>
  <si>
    <t>Петрова О.П.</t>
  </si>
  <si>
    <t>КРУПНЫЕ ПРИОБРЕТЕНИЯ / СОБЫТИЯ/ПРОДАЖИ ЗА ПОСЛЕДНИЙ ГОД:</t>
  </si>
  <si>
    <t>Сумма, руб.</t>
  </si>
  <si>
    <t xml:space="preserve"> За счет каких средств / источник </t>
  </si>
  <si>
    <t>Месяц/год приобретения</t>
  </si>
  <si>
    <t>Автомобиль Мазда 6</t>
  </si>
  <si>
    <t>собственные</t>
  </si>
  <si>
    <t>Отдых на Кубе</t>
  </si>
  <si>
    <t>Строительство дачного дома</t>
  </si>
  <si>
    <t>май - август 2011</t>
  </si>
  <si>
    <t>БАЛАНС:</t>
  </si>
  <si>
    <t>Актив</t>
  </si>
  <si>
    <t>Пассив</t>
  </si>
  <si>
    <t>Статьи Актива</t>
  </si>
  <si>
    <t xml:space="preserve"> Дата предыдущего анализа</t>
  </si>
  <si>
    <t>Дата анализа</t>
  </si>
  <si>
    <t>Дата официального баланса</t>
  </si>
  <si>
    <t>Статьи Пассива</t>
  </si>
  <si>
    <t>Касса</t>
  </si>
  <si>
    <t>Перед бюджетом</t>
  </si>
  <si>
    <t>Банковский счет</t>
  </si>
  <si>
    <t>Счета к оплате</t>
  </si>
  <si>
    <t>Сбережения</t>
  </si>
  <si>
    <t>Предоплата покупателей</t>
  </si>
  <si>
    <t>Счета к получению</t>
  </si>
  <si>
    <t>Всего кредиторка:</t>
  </si>
  <si>
    <t>Предоплата поставщикам</t>
  </si>
  <si>
    <t>Краткосрочный кредит</t>
  </si>
  <si>
    <t>Частные займы</t>
  </si>
  <si>
    <t>Долгосрочный кредит</t>
  </si>
  <si>
    <t>Всего ликвидных средств и ДЗ:</t>
  </si>
  <si>
    <t>Сырье, материалы, п/ф</t>
  </si>
  <si>
    <t>Лизинг</t>
  </si>
  <si>
    <t>Готовая продукция</t>
  </si>
  <si>
    <t>Всего краткосроч. кредитор. задолж-ть:</t>
  </si>
  <si>
    <t xml:space="preserve">Товар </t>
  </si>
  <si>
    <t>Итого задолженность:</t>
  </si>
  <si>
    <t>Всего ТМЗ:</t>
  </si>
  <si>
    <t>Итого оборотного капитала:</t>
  </si>
  <si>
    <t>Оборудование</t>
  </si>
  <si>
    <t>Автотранспорт</t>
  </si>
  <si>
    <t>Недвижимость</t>
  </si>
  <si>
    <t>Прочие пост. активы/инвестиции</t>
  </si>
  <si>
    <t>Собственный капитал</t>
  </si>
  <si>
    <t>Всего осн-е ср-ва:</t>
  </si>
  <si>
    <t>Имущество в лизинге</t>
  </si>
  <si>
    <t>Изменение СК</t>
  </si>
  <si>
    <t>Валюта баланса</t>
  </si>
  <si>
    <t>Коэффициент</t>
  </si>
  <si>
    <t>Значение</t>
  </si>
  <si>
    <t>Общая Ликвидность</t>
  </si>
  <si>
    <t>Доля Собственного капитала</t>
  </si>
  <si>
    <t>Краткосрочная Ликвидность</t>
  </si>
  <si>
    <t>Соотношение суммы соб-х и заем-х ср-в</t>
  </si>
  <si>
    <t>Оборачиваемость ТМЗ, дни</t>
  </si>
  <si>
    <t>Соотношение суммы кредита и СК</t>
  </si>
  <si>
    <t>Оборачиваемость Дебиторской зад-ти, дни</t>
  </si>
  <si>
    <t>Сумма задолженности по всем кредитам с учетом испрашиваемого к среднемесячной выручке</t>
  </si>
  <si>
    <t>Оборачиваемость Кредиторской зад-ти, дни</t>
  </si>
  <si>
    <t>Комментарии к балансу:</t>
  </si>
  <si>
    <t xml:space="preserve">Касса (деньги необходимо увидеть) на момент анализа (время, день недели), по каждой точке отдельно.
Когда последний раз снималась касса. 
За какой период собраны данные денежные средства. 
Время работы торговых точек, на какой период времени приходится основная выручка (время, день недели). </t>
  </si>
  <si>
    <t>Учитываются суммы налогов подлежащих уплате, срок уплаты по которым уже наступил. Расписываются по суммам и по видам налогов.</t>
  </si>
  <si>
    <t>Остаток денежных средств на расчетных счетах, указывается на каких счетах, в каких банках . 
Информация из банковской выписки на день анализа.</t>
  </si>
  <si>
    <t>Указываем по наиболее крупным   5-10 шт. , остальных указать как "прочие" (указать кол-во). Указывается, даже в случае если не подтверждается документально.
1. наименование поставщика, перед которым у клиента задолженность 
2. сумма задолженности
3. дата возникновения задолженности
4. предполагаемая дата погашения задолженности</t>
  </si>
  <si>
    <t xml:space="preserve">1. сумма сбережений (учитывается только если видели, пересчитали в вашем присутствии , если нет то со (*)), 
2. за какой период накоплены, 
3. за счет чего были накоплены эти средства (накопленная выручка предыдущих дней, продажа активов (имущества заемщика и т.п.),
4. на какие цели  планирует направить </t>
  </si>
  <si>
    <t>Указывается
1. наименование покупателя 
2. сумма задолженности.
3. дата предоплаты 
4. планируемая дата поставки товара</t>
  </si>
  <si>
    <t>Сумма  задолженности по наиболее крупным   5-10 шт (основных) , остальных указать как "прочие" (указать кол-во).
1. наименование дебитора
2. сумма задолженности
3. дата возникновения задолженности.
4. дата  погашения задолженности. 
Учитывается только сумма, которая подтверждается документально, если нет - указывается со (*). 
-Указывается  - постоянные покупатели или разовая сделка</t>
  </si>
  <si>
    <t xml:space="preserve">Задолженность по кредитам сроком погашения менее 12 мес .
1. название банка - кредитора
2. сумма задолженности (основной долг)
3. дата погашения                 </t>
  </si>
  <si>
    <t xml:space="preserve">1. наименование поставщика 
2. сумма  предоплаты
3. дата предоплаты  
3. предполагаемая дата поставки товара. 
Учитывается только сумма, которая подтверждается документально (банковским перевод/квитанциям об оплате, платежное поручение, кассовый чек), если нет – указывается со (*). </t>
  </si>
  <si>
    <t xml:space="preserve">Задолженность по кредитам со сроком погашения более 12 мес с даты настоящего анализа. Указывается
1. название банка - кредитора
2. сумма задолженности
3. дата погашения </t>
  </si>
  <si>
    <t>Деньги, которые клиент дал в долг. Указывается: 
1. сумма 
2. срок возникновения долга 
3. срок погашения долга
4. под какой процент.
Учитывается только займы, которые подтверждаются документально (расписка о частном займе и т.п.), если со слов указывается со (*).</t>
  </si>
  <si>
    <t>Сумма по расписке/договору, остаток, дата погашения.</t>
  </si>
  <si>
    <t xml:space="preserve">Указывается стоимость сырья/материалов/  полуфабрикатов, разбить по видам. </t>
  </si>
  <si>
    <t xml:space="preserve">Задолженность по лизинговым договорам. Задолженность по лизингу м.б. больше стоимости оборудования/транспорта приобретенного в лизинг. </t>
  </si>
  <si>
    <t>Учитывается в балансе по себестоимости ее производства (без учета затрат связанных с ее производством). 
Указывается наименование  групп продукции, кол-во готовой продукции, стоимость шт, сумма.</t>
  </si>
  <si>
    <t xml:space="preserve">Указывается: 
1. сумма товара (по закупочной стоимости) 
2. разбивается по каждой точке отдельно,  на складе
3. по группам товара,  сезонный/не сезонный ликвидный товар, (неликвидный - брак, обрезки, просроченный срок годности и т.д. - в балансе не учитывается) </t>
  </si>
  <si>
    <t>КОММЕНТАРИИ К ОФИЦИАЛЬНОМУ БАЛАНСУ:</t>
  </si>
  <si>
    <t>Указывается оборудование используемое в бизнесе
1. месторасположение 
2. наименование
3. марка, модель
4. год выпуска
5. рыночная стоимость</t>
  </si>
  <si>
    <t>Дебиторская задолженность</t>
  </si>
  <si>
    <t>Учитываются автомобили используемые в бизнесе и принадлежащие на праве собственности предпринимателю, либо членам его семьи, либо по доверенности (заверенной нотариально и с правом продажи) . Указывается 
1. наименование автотранспорта (по ПТС- легковой автомобиль, тягач, полуприцеп, прицеп, автобус, микроавтобус, тонар и т.д.)
2. марка, модель 
2. год выпуска 
3. рыночная стоимость
При сравнительном анализе, если цена приобретения автомобиля и его рыночная  стоимость отличаются, разница ставиться в Крупные приобретения/ события/расходы.</t>
  </si>
  <si>
    <t>ТМЗ, Готовая продукция</t>
  </si>
  <si>
    <t xml:space="preserve">Указывается недвижимость, которая используется в бизнесе, принадлежит заемщику на праве собственности.
1. месторасположение
2. тип недвижимости, для чего используется
3. год приобретения
4. площадь помещения 
5. рыночная стоимость (в т.ч.  стоимость 1 кв.м.)  </t>
  </si>
  <si>
    <t>Основные средства</t>
  </si>
  <si>
    <t>Указывается имущество, не учтенное в других статьях баланса (ларьки, павильоны, остановочные комплексы, металлические гаражи). 
1. наименование
2. площадь
3. рыночная стоимость (в т.ч.  стоимость 1 кв.м.)  
К инвестициям относятся: 
- вложения в незавершенное строительство, землю, 
 -вложения в строительство недвижимости, которая будет использоваться в бизнесе.
Инвестиции указывается 
1. тип инвестиции
2. сумма инвестиции
3. срок, с момента которого осуществляется данная инвестиция</t>
  </si>
  <si>
    <t>Стоимость транспорта, недвижимости или оборудования полученных по договору финансовой аренды (лизинга).</t>
  </si>
  <si>
    <t>Кредиты, прочая кредиторская задолженность</t>
  </si>
  <si>
    <t>СРАВНИТЕЛЬНЫЙ АНАЛИЗ БАЛАНСОВ</t>
  </si>
  <si>
    <t>Накопленная Нераспределенная Прибыль:</t>
  </si>
  <si>
    <t>Увеличение / Уменьшение Собств Капитала:</t>
  </si>
  <si>
    <t>Значения со (*) (в балансе, внесенные за баланс)</t>
  </si>
  <si>
    <t>Крупные приобретения / события:</t>
  </si>
  <si>
    <t>ДЕФИЦИТ / ПРОФИЦИТ СК:</t>
  </si>
  <si>
    <r>
      <t>К</t>
    </r>
    <r>
      <rPr>
        <b/>
        <sz val="10"/>
        <rFont val="Tahoma"/>
        <family val="2"/>
        <charset val="204"/>
      </rPr>
      <t>омментарии к сравнительному анализу балансов</t>
    </r>
    <r>
      <rPr>
        <sz val="10"/>
        <rFont val="Tahoma"/>
        <family val="2"/>
        <charset val="204"/>
      </rPr>
      <t>:</t>
    </r>
  </si>
  <si>
    <t>ОБЕСПЕЧЕНИЕ:</t>
  </si>
  <si>
    <t>Документ, подтверждающий право собственности, идентификационные номера</t>
  </si>
  <si>
    <t>Год выпуска</t>
  </si>
  <si>
    <t>Рыночная стоимость</t>
  </si>
  <si>
    <t>Поправочный коэффициент</t>
  </si>
  <si>
    <t>Залоговая стоимость</t>
  </si>
  <si>
    <t>Ссылка на источник оценки залога</t>
  </si>
  <si>
    <t>1. Товар в обороте</t>
  </si>
  <si>
    <t>Товар в обороте (женская одежда)</t>
  </si>
  <si>
    <t>Накладные, счета-фактуры</t>
  </si>
  <si>
    <t>2. Оборудование</t>
  </si>
  <si>
    <t>Распиловочный станок Омега-148ОР</t>
  </si>
  <si>
    <t>Договор купли-продажи, счет, акт приема-передачи</t>
  </si>
  <si>
    <t>www.</t>
  </si>
  <si>
    <t>3. Транспорт и спецтехника</t>
  </si>
  <si>
    <t>Договор купли-продажи, акт приема-передачи, ПТС</t>
  </si>
  <si>
    <t>4. Недвижимость</t>
  </si>
  <si>
    <t>Земельный участок пл. 6 000 кв.м., расположенный по адресу: Самарская обл, СНТ Строитель, ул Зеленая, уч.38. Кадастровый номер 12-1992/32.</t>
  </si>
  <si>
    <t>Договор купли-продажи, акт приема-передачи, свидетельство о собственности № 63 2345678 от 15.11.2009</t>
  </si>
  <si>
    <t>ИТОГО:</t>
  </si>
  <si>
    <t>Поручительство</t>
  </si>
  <si>
    <t>Как связан с заемщиком:</t>
  </si>
  <si>
    <t>Петрова Ольга Петровна</t>
  </si>
  <si>
    <t>собственник</t>
  </si>
  <si>
    <t>Иванов Иван Иванович</t>
  </si>
  <si>
    <t>ПРОТОКОЛ РЕШЕНИЯ</t>
  </si>
  <si>
    <t>Кредитный эксперт</t>
  </si>
  <si>
    <t>Принято решение:</t>
  </si>
  <si>
    <t>предоставить кредитные средства на следующих условиях:</t>
  </si>
  <si>
    <t>Вид деятельности</t>
  </si>
  <si>
    <t>Цель финансирования</t>
  </si>
  <si>
    <t>Кредитный продукт</t>
  </si>
  <si>
    <t>Быстрый</t>
  </si>
  <si>
    <t>Тип кредита</t>
  </si>
  <si>
    <t>Частный</t>
  </si>
  <si>
    <t>Сумма кредита</t>
  </si>
  <si>
    <t>Бизнес</t>
  </si>
  <si>
    <t>Валюта кредита</t>
  </si>
  <si>
    <t>Инвест</t>
  </si>
  <si>
    <t>КМБ Овердрафт</t>
  </si>
  <si>
    <t>Первый</t>
  </si>
  <si>
    <t>Плановый эквайринговый оборот, руб.</t>
  </si>
  <si>
    <t>Сумма процентов</t>
  </si>
  <si>
    <t>Оборот по эквайринговым операциям</t>
  </si>
  <si>
    <t>руб.</t>
  </si>
  <si>
    <t>Порядок уплаты процентов</t>
  </si>
  <si>
    <t>ПОС "Ссуды МБ"</t>
  </si>
  <si>
    <t>размер РВПС (%)</t>
  </si>
  <si>
    <t>Информационно:</t>
  </si>
  <si>
    <t>Ежемесячный взнос, аннуитет</t>
  </si>
  <si>
    <t>Ежемес. взнос с учетом отсрочки</t>
  </si>
  <si>
    <t>Ориентировочная доходность</t>
  </si>
  <si>
    <t>ЗАЛОГОВОЕ ОБЕСПЕЧЕНИЕ</t>
  </si>
  <si>
    <r>
      <t xml:space="preserve">наименование </t>
    </r>
    <r>
      <rPr>
        <sz val="10"/>
        <rFont val="Tahoma"/>
        <family val="2"/>
        <charset val="204"/>
      </rPr>
      <t>(с характеристиками)</t>
    </r>
  </si>
  <si>
    <r>
      <t xml:space="preserve">залогодатель </t>
    </r>
    <r>
      <rPr>
        <sz val="10"/>
        <rFont val="Tahoma"/>
        <family val="2"/>
        <charset val="204"/>
      </rPr>
      <t>(ф.и.о. полностью)</t>
    </r>
  </si>
  <si>
    <t>Год вып.</t>
  </si>
  <si>
    <t>Рыночная Стоимость, руб.</t>
  </si>
  <si>
    <t>Залоговая Стоимость, руб.</t>
  </si>
  <si>
    <r>
      <t>Примечания</t>
    </r>
    <r>
      <rPr>
        <sz val="10"/>
        <rFont val="Tahoma"/>
        <family val="2"/>
        <charset val="204"/>
      </rPr>
      <t xml:space="preserve"> (информация о последующем залоге, обременениях и т.д.)</t>
    </r>
  </si>
  <si>
    <t>Страхование залога ДА/НЕТ</t>
  </si>
  <si>
    <t>НЕТ</t>
  </si>
  <si>
    <t>ДОПОЛНИТЕЛЬНЫЕ УСЛОВИЯ</t>
  </si>
  <si>
    <t>1</t>
  </si>
  <si>
    <t>РЕШЕНИЕ ПРИНЯЛИ</t>
  </si>
  <si>
    <t>Фамилия И.О.</t>
  </si>
  <si>
    <t>голосование ЗА/ПРОТИВ</t>
  </si>
  <si>
    <t>Сумма Процентов, руб.</t>
  </si>
  <si>
    <t>Плановый Эквайринговый Оборот, руб</t>
  </si>
  <si>
    <t>Стоимость кредита, руб.</t>
  </si>
  <si>
    <t>Форма возврата основного долга</t>
  </si>
  <si>
    <t>Наименование ПОС или Категория качества ссуды</t>
  </si>
  <si>
    <t>Срок Кредита, мес</t>
  </si>
  <si>
    <t>Сумма Кредита, руб</t>
  </si>
  <si>
    <t>Величина Процентов %</t>
  </si>
  <si>
    <t>Эквайринговый Оборот Предприятия прошлый год</t>
  </si>
  <si>
    <t>Эквайринговый Оборот Предприятия текущий год</t>
  </si>
  <si>
    <t>Удержание</t>
  </si>
  <si>
    <t>Удержание, %</t>
  </si>
  <si>
    <t>Стандартный Бизнес Аванс</t>
  </si>
  <si>
    <t>Кредитный Калькулятор по продукту</t>
  </si>
  <si>
    <t>ежедневно в размере Платежа (при наличии Поступлений от эквайринговых операций), погашение в первую очередь.Списание без дополнительного распоряжения, на условиях заранее данного акцепта.</t>
  </si>
  <si>
    <t>ежедневно в размере Платежа (при наличии Поступлений от эквайринговых операций), погашение во вторую очередь. Списание без дополнительного распоряжения, на условиях заранее данного акцепта.</t>
  </si>
  <si>
    <t xml:space="preserve">Платёж в процентах от поступлений по эквайринговымх операциям  </t>
  </si>
  <si>
    <t>Приложение №3 к Положению о кредитном продукте «Бизнес Аванс - Точка»</t>
  </si>
  <si>
    <r>
      <t xml:space="preserve">** При наличии выраженной сезонности необходимо подтверждение эквайринговых оборотов за период </t>
    </r>
    <r>
      <rPr>
        <b/>
        <u/>
        <sz val="12"/>
        <color theme="1"/>
        <rFont val="Calibri"/>
        <family val="2"/>
        <charset val="204"/>
        <scheme val="minor"/>
      </rPr>
      <t>не менее 10 месяцев</t>
    </r>
    <r>
      <rPr>
        <sz val="12"/>
        <color theme="1"/>
        <rFont val="Calibri"/>
        <family val="2"/>
        <charset val="204"/>
        <scheme val="minor"/>
      </rPr>
      <t>/при подтверждении оборотов за период менее 10 месяцев, в расчёте будет применён дисконт 50% по среднемесячной  планируемой выручке</t>
    </r>
  </si>
  <si>
    <r>
      <t xml:space="preserve">Возможность выбора </t>
    </r>
    <r>
      <rPr>
        <sz val="12"/>
        <color rgb="FFFF0000"/>
        <rFont val="Calibri"/>
        <family val="2"/>
        <charset val="204"/>
        <scheme val="minor"/>
      </rPr>
      <t>50%</t>
    </r>
    <r>
      <rPr>
        <sz val="12"/>
        <color theme="1"/>
        <rFont val="Calibri"/>
        <family val="2"/>
        <charset val="204"/>
        <scheme val="minor"/>
      </rPr>
      <t xml:space="preserve"> значения процента отчислений при расчёте размера Бизнес Аванса</t>
    </r>
  </si>
  <si>
    <t>Бизнес Аванс - Точка</t>
  </si>
  <si>
    <t>Приложение №5 к Положению о кредитном продукте «Бизнес Аванс - Точка»</t>
  </si>
  <si>
    <t>О предоставлении кредитных средств по кредитному продукту "Бизнес Аванс - Точка"</t>
  </si>
  <si>
    <t>рубли</t>
  </si>
  <si>
    <t xml:space="preserve"> Филиал Точка Публичного акционерного общества Банка «ФК Открытие» </t>
  </si>
  <si>
    <t>Заявление на получение кредитного продукта</t>
  </si>
  <si>
    <t>Параметры кредитного продукта</t>
  </si>
  <si>
    <t>Cделка для Общества является сделкой, осуществляемой в рамках обычной хозяйственной деятельности</t>
  </si>
  <si>
    <t>þ</t>
  </si>
  <si>
    <t>Срок Кредита, дней</t>
  </si>
  <si>
    <t>Настоящим Заявитель подтверждает, что ознакомлен со всеми условиями Кредитного договора, предусмотренными настоящим Заявлением и Правилами банковского обслуживания физических лиц, юридических лиц, индивидуальных предпринимателей и физических лиц, занимающихся в установленном законодательством Российской Федерации порядке частной практикой, в Филиале Точка Публичного акционерного общества Банка «Финансовая Корпорация Открытие»</t>
  </si>
  <si>
    <t>Настоящим Заявитель выражает свое согласие и дает полномочие ПАО Банк «ФК Открытие» получать кредитные отчеты и предоставлять информацию  (в случае заключения кредитного договора /поручительства/ залога между Банком и Клиентом, а также в случае получения отказа) в отношении себя (Клиента) в Бюро кредитных историй в порядке, установленном Федеральным законом от 30.12.2004 №218-ФЗ «О кредитных историях». Данное разрешение действует в течение двух месяцев со дня подписания настоящего документа, а в случае заключения договора поручительства/ залога между Банком и Клиентом - в течение всего срока действия указанного договора.</t>
  </si>
  <si>
    <t>Настоящим Заявитель выражает свое согласие на обработку ПАО Банк «ФК Открытие» своих персональных данных в порядке и на условиях, определенных Федеральным законом от 27.07.2006г. №152-ФЗ «О персональных данных» (далее - Закон). 
Цель проверки - заключение Банком с Заявителем соответствующих договоров, а также информирование Заявителя об оказываемых Банком услугах.
Способы проверки - любой способ, предусмотренный Законом и/или выбранный по усмотрению Банка.
Срок действия согласия - с момента подписания настоящей Заявки и действует до окончания срока возврата денежных средств, предоставленного Кредитным договором, а также в течение последующих 5 (Пяти) лет. По истечении указанного срока действие согласия считается продленным на каждые следующие 5 (Пять) лет при условии отсутствия у Банка сведений о его отзыве. Настоящее согласие может быть отозвано путем направления в Банк письменного уведомления об отзыве согласия.</t>
  </si>
  <si>
    <t>Срок кредита, дней</t>
  </si>
  <si>
    <t>Индивидуальный предприниматель Булатников Юрий Валерьевич</t>
  </si>
  <si>
    <t xml:space="preserve">Поддержание Заемщиком ежемесячных эквайринговых оборотов  на протяжении всего срока Кредита в размере не менее 187000 рублей. </t>
  </si>
  <si>
    <t>Ремонт радиоэлектронной аппаратуры</t>
  </si>
  <si>
    <t>='калькулятор БА'!E7:K7</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</si>
</sst>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164" formatCode="_-* #,##0.00_р_._-;\-* #,##0.00_р_._-;_-* &quot;-&quot;??_р_._-;_-@_-"/>
    <numFmt numFmtId="165" formatCode="0.0%"/>
    <numFmt numFmtId="166" formatCode="_-* #,##0_р_._-;\-* #,##0_р_._-;_-* &quot;-&quot;??_р_._-;_-@_-"/>
    <numFmt numFmtId="167" formatCode="dd/mm/yy;@"/>
    <numFmt numFmtId="168" formatCode="dd/mm/yy"/>
    <numFmt numFmtId="169" formatCode="#,##0.0"/>
    <numFmt numFmtId="170" formatCode="#,##0.00&quot;р.&quot;"/>
    <numFmt numFmtId="171" formatCode="[$-419]mmmm\ yyyy;@"/>
    <numFmt numFmtId="172" formatCode="0.0"/>
    <numFmt numFmtId="173" formatCode="mmmm\ yy"/>
    <numFmt numFmtId="174" formatCode="#,##0.00_ ;\-#,##0.00\ "/>
  </numFmts>
  <fonts count="73" x14ac:knownFonts="1">
    <font>
      <sz val="11"/>
      <color theme="1"/>
      <name val="Calibri"/>
      <family val="2"/>
      <charset val="204"/>
      <scheme val="minor"/>
    </font>
    <font>
      <sz val="11"/>
      <color theme="1"/>
      <name val="Calibri"/>
      <family val="2"/>
      <charset val="204"/>
      <scheme val="minor"/>
    </font>
    <font>
      <b/>
      <sz val="12"/>
      <color theme="1"/>
      <name val="Calibri"/>
      <family val="2"/>
      <charset val="204"/>
      <scheme val="minor"/>
    </font>
    <font>
      <sz val="11"/>
      <color theme="3" tint="0.39997558519241921"/>
      <name val="Calibri"/>
      <family val="2"/>
      <charset val="204"/>
      <scheme val="minor"/>
    </font>
    <font>
      <b/>
      <sz val="12"/>
      <color theme="3" tint="0.39997558519241921"/>
      <name val="Calibri"/>
      <family val="2"/>
      <charset val="204"/>
      <scheme val="minor"/>
    </font>
    <font>
      <b/>
      <sz val="8"/>
      <color theme="3" tint="0.39997558519241921"/>
      <name val="Calibri"/>
      <family val="2"/>
      <charset val="204"/>
      <scheme val="minor"/>
    </font>
    <font>
      <sz val="11"/>
      <name val="Calibri"/>
      <family val="2"/>
      <charset val="204"/>
      <scheme val="minor"/>
    </font>
    <font>
      <b/>
      <sz val="12"/>
      <name val="Calibri"/>
      <family val="2"/>
      <charset val="204"/>
      <scheme val="minor"/>
    </font>
    <font>
      <sz val="8"/>
      <color theme="0"/>
      <name val="Calibri"/>
      <family val="2"/>
      <charset val="204"/>
      <scheme val="minor"/>
    </font>
    <font>
      <sz val="8"/>
      <color rgb="FF000000"/>
      <name val="Tahoma"/>
      <family val="2"/>
      <charset val="204"/>
    </font>
    <font>
      <sz val="11"/>
      <color theme="0"/>
      <name val="Calibri"/>
      <family val="2"/>
      <charset val="204"/>
      <scheme val="minor"/>
    </font>
    <font>
      <sz val="10"/>
      <name val="Arial"/>
      <family val="2"/>
      <charset val="204"/>
    </font>
    <font>
      <b/>
      <i/>
      <sz val="11"/>
      <name val="Verdana"/>
      <family val="2"/>
      <charset val="204"/>
    </font>
    <font>
      <sz val="9"/>
      <name val="Verdana"/>
      <family val="2"/>
      <charset val="204"/>
    </font>
    <font>
      <b/>
      <sz val="9"/>
      <name val="Verdana"/>
      <family val="2"/>
      <charset val="204"/>
    </font>
    <font>
      <sz val="10"/>
      <name val="Arial Cyr"/>
      <charset val="204"/>
    </font>
    <font>
      <i/>
      <sz val="10"/>
      <name val="Arial"/>
      <family val="2"/>
      <charset val="204"/>
    </font>
    <font>
      <b/>
      <sz val="10"/>
      <name val="Tahoma"/>
      <family val="2"/>
      <charset val="204"/>
    </font>
    <font>
      <i/>
      <sz val="10"/>
      <name val="Tahoma"/>
      <family val="2"/>
      <charset val="204"/>
    </font>
    <font>
      <b/>
      <sz val="10"/>
      <color indexed="32"/>
      <name val="Tahoma"/>
      <family val="2"/>
      <charset val="204"/>
    </font>
    <font>
      <sz val="10"/>
      <name val="Tahoma"/>
      <family val="2"/>
      <charset val="204"/>
    </font>
    <font>
      <b/>
      <sz val="10"/>
      <color indexed="20"/>
      <name val="Tahoma"/>
      <family val="2"/>
      <charset val="204"/>
    </font>
    <font>
      <sz val="10"/>
      <color indexed="8"/>
      <name val="Arial Cyr"/>
      <family val="2"/>
      <charset val="204"/>
    </font>
    <font>
      <b/>
      <sz val="10"/>
      <color indexed="12"/>
      <name val="Tahoma"/>
      <family val="2"/>
      <charset val="204"/>
    </font>
    <font>
      <sz val="10"/>
      <color indexed="12"/>
      <name val="Tahoma"/>
      <family val="2"/>
      <charset val="204"/>
    </font>
    <font>
      <sz val="10"/>
      <color indexed="8"/>
      <name val="Tahoma"/>
      <family val="2"/>
      <charset val="204"/>
    </font>
    <font>
      <b/>
      <sz val="8"/>
      <name val="Tahoma"/>
      <family val="2"/>
      <charset val="204"/>
    </font>
    <font>
      <sz val="8"/>
      <color indexed="8"/>
      <name val="Tahoma"/>
      <family val="2"/>
      <charset val="204"/>
    </font>
    <font>
      <sz val="10"/>
      <color indexed="12"/>
      <name val="Arial"/>
      <family val="2"/>
      <charset val="204"/>
    </font>
    <font>
      <b/>
      <i/>
      <sz val="10"/>
      <name val="Tahoma"/>
      <family val="2"/>
      <charset val="204"/>
    </font>
    <font>
      <sz val="10"/>
      <color indexed="20"/>
      <name val="Arial"/>
      <family val="2"/>
      <charset val="204"/>
    </font>
    <font>
      <b/>
      <u/>
      <sz val="10"/>
      <name val="Tahoma"/>
      <family val="2"/>
      <charset val="204"/>
    </font>
    <font>
      <b/>
      <sz val="10"/>
      <color indexed="10"/>
      <name val="Tahoma"/>
      <family val="2"/>
      <charset val="204"/>
    </font>
    <font>
      <sz val="10"/>
      <color indexed="10"/>
      <name val="Tahoma"/>
      <family val="2"/>
      <charset val="204"/>
    </font>
    <font>
      <b/>
      <sz val="10"/>
      <color indexed="16"/>
      <name val="Tahoma"/>
      <family val="2"/>
      <charset val="204"/>
    </font>
    <font>
      <sz val="10"/>
      <color indexed="10"/>
      <name val="Arial"/>
      <family val="2"/>
      <charset val="204"/>
    </font>
    <font>
      <b/>
      <sz val="14"/>
      <color indexed="10"/>
      <name val="Tahoma"/>
      <family val="2"/>
      <charset val="204"/>
    </font>
    <font>
      <u/>
      <sz val="6"/>
      <color indexed="12"/>
      <name val="Arial"/>
      <family val="2"/>
      <charset val="204"/>
    </font>
    <font>
      <u/>
      <sz val="10"/>
      <color indexed="12"/>
      <name val="Arial"/>
      <family val="2"/>
      <charset val="204"/>
    </font>
    <font>
      <b/>
      <sz val="12"/>
      <color indexed="8"/>
      <name val="Tahoma"/>
      <family val="2"/>
      <charset val="204"/>
    </font>
    <font>
      <b/>
      <sz val="12"/>
      <name val="Tahoma"/>
      <family val="2"/>
      <charset val="204"/>
    </font>
    <font>
      <b/>
      <sz val="10"/>
      <name val="Arial"/>
      <family val="2"/>
      <charset val="204"/>
    </font>
    <font>
      <sz val="8"/>
      <name val="Arial"/>
      <family val="2"/>
      <charset val="204"/>
    </font>
    <font>
      <b/>
      <sz val="10"/>
      <name val="Times New Roman Cyr"/>
      <family val="1"/>
      <charset val="204"/>
    </font>
    <font>
      <sz val="8"/>
      <name val="Times New Roman Cyr"/>
      <family val="1"/>
      <charset val="204"/>
    </font>
    <font>
      <b/>
      <sz val="12"/>
      <color indexed="12"/>
      <name val="Times New Roman Cyr"/>
      <charset val="204"/>
    </font>
    <font>
      <sz val="9"/>
      <name val="Times New Roman Cyr"/>
      <family val="1"/>
      <charset val="204"/>
    </font>
    <font>
      <sz val="10"/>
      <color indexed="55"/>
      <name val="Tahoma"/>
      <family val="2"/>
      <charset val="204"/>
    </font>
    <font>
      <sz val="10"/>
      <color indexed="23"/>
      <name val="Tahoma"/>
      <family val="2"/>
      <charset val="204"/>
    </font>
    <font>
      <b/>
      <sz val="8"/>
      <color indexed="81"/>
      <name val="Tahoma"/>
      <family val="2"/>
      <charset val="204"/>
    </font>
    <font>
      <sz val="8"/>
      <color indexed="81"/>
      <name val="Tahoma"/>
      <family val="2"/>
      <charset val="204"/>
    </font>
    <font>
      <sz val="11"/>
      <color indexed="81"/>
      <name val="Tahoma"/>
      <family val="2"/>
      <charset val="204"/>
    </font>
    <font>
      <b/>
      <u/>
      <sz val="11"/>
      <color indexed="81"/>
      <name val="Tahoma"/>
      <family val="2"/>
      <charset val="204"/>
    </font>
    <font>
      <sz val="12"/>
      <color indexed="8"/>
      <name val="Times New Roman"/>
      <family val="1"/>
      <charset val="204"/>
    </font>
    <font>
      <sz val="10"/>
      <color indexed="8"/>
      <name val="Times New Roman"/>
      <family val="1"/>
      <charset val="204"/>
    </font>
    <font>
      <b/>
      <sz val="10"/>
      <color indexed="81"/>
      <name val="Tahoma"/>
      <family val="2"/>
      <charset val="204"/>
    </font>
    <font>
      <sz val="10"/>
      <color indexed="81"/>
      <name val="Tahoma"/>
      <family val="2"/>
      <charset val="204"/>
    </font>
    <font>
      <sz val="12"/>
      <color theme="1"/>
      <name val="Calibri"/>
      <family val="2"/>
      <charset val="204"/>
      <scheme val="minor"/>
    </font>
    <font>
      <sz val="12"/>
      <color theme="3" tint="0.39997558519241921"/>
      <name val="Calibri"/>
      <family val="2"/>
      <charset val="204"/>
      <scheme val="minor"/>
    </font>
    <font>
      <i/>
      <sz val="12"/>
      <color theme="1"/>
      <name val="Calibri"/>
      <family val="2"/>
      <charset val="204"/>
      <scheme val="minor"/>
    </font>
    <font>
      <i/>
      <sz val="12"/>
      <color theme="3" tint="0.39997558519241921"/>
      <name val="Calibri"/>
      <family val="2"/>
      <charset val="204"/>
      <scheme val="minor"/>
    </font>
    <font>
      <b/>
      <i/>
      <sz val="12"/>
      <color theme="3" tint="0.39997558519241921"/>
      <name val="Calibri"/>
      <family val="2"/>
      <charset val="204"/>
      <scheme val="minor"/>
    </font>
    <font>
      <sz val="12"/>
      <color theme="0"/>
      <name val="Calibri"/>
      <family val="2"/>
      <charset val="204"/>
      <scheme val="minor"/>
    </font>
    <font>
      <sz val="12"/>
      <name val="Calibri"/>
      <family val="2"/>
      <charset val="204"/>
      <scheme val="minor"/>
    </font>
    <font>
      <u val="singleAccounting"/>
      <sz val="12"/>
      <color theme="3" tint="0.39997558519241921"/>
      <name val="Calibri"/>
      <family val="2"/>
      <charset val="204"/>
      <scheme val="minor"/>
    </font>
    <font>
      <b/>
      <u/>
      <sz val="12"/>
      <color theme="1"/>
      <name val="Calibri"/>
      <family val="2"/>
      <charset val="204"/>
      <scheme val="minor"/>
    </font>
    <font>
      <sz val="12"/>
      <color rgb="FFFF0000"/>
      <name val="Calibri"/>
      <family val="2"/>
      <charset val="204"/>
      <scheme val="minor"/>
    </font>
    <font>
      <b/>
      <i/>
      <sz val="12"/>
      <name val="Verdana"/>
      <family val="2"/>
      <charset val="204"/>
    </font>
    <font>
      <sz val="12"/>
      <name val="Verdana"/>
      <family val="2"/>
      <charset val="204"/>
    </font>
    <font>
      <b/>
      <sz val="12"/>
      <name val="Verdana"/>
      <family val="2"/>
      <charset val="204"/>
    </font>
    <font>
      <b/>
      <sz val="11"/>
      <color theme="3" tint="0.39997558519241921"/>
      <name val="Calibri"/>
      <family val="2"/>
      <charset val="204"/>
      <scheme val="minor"/>
    </font>
    <font>
      <sz val="12"/>
      <color theme="1"/>
      <name val="Wingdings"/>
      <charset val="2"/>
    </font>
    <font>
      <sz val="12"/>
      <name val="Arial"/>
      <family val="2"/>
      <charset val="204"/>
    </font>
  </fonts>
  <fills count="10">
    <fill>
      <patternFill patternType="none"/>
    </fill>
    <fill>
      <patternFill patternType="gray125"/>
    </fill>
    <fill>
      <patternFill patternType="solid">
        <fgColor theme="4" tint="0.79998168889431442"/>
        <bgColor indexed="64"/>
      </patternFill>
    </fill>
    <fill>
      <patternFill patternType="solid">
        <fgColor indexed="47"/>
        <bgColor indexed="64"/>
      </patternFill>
    </fill>
    <fill>
      <patternFill patternType="solid">
        <fgColor indexed="9"/>
        <bgColor indexed="64"/>
      </patternFill>
    </fill>
    <fill>
      <patternFill patternType="solid">
        <fgColor indexed="43"/>
        <bgColor indexed="64"/>
      </patternFill>
    </fill>
    <fill>
      <patternFill patternType="solid">
        <fgColor indexed="43"/>
        <bgColor indexed="41"/>
      </patternFill>
    </fill>
    <fill>
      <patternFill patternType="solid">
        <fgColor indexed="43"/>
        <bgColor indexed="22"/>
      </patternFill>
    </fill>
    <fill>
      <patternFill patternType="solid">
        <fgColor indexed="27"/>
        <bgColor indexed="41"/>
      </patternFill>
    </fill>
    <fill>
      <patternFill patternType="solid">
        <fgColor theme="0" tint="-0.14999847407452621"/>
        <bgColor indexed="64"/>
      </patternFill>
    </fill>
  </fills>
  <borders count="86">
    <border>
      <left/>
      <right/>
      <top/>
      <bottom/>
      <diagonal/>
    </border>
    <border>
      <left style="medium">
        <color indexed="64"/>
      </left>
      <right/>
      <top style="medium">
        <color indexed="64"/>
      </top>
      <bottom/>
      <diagonal/>
    </border>
    <border>
      <left/>
      <right/>
      <top style="medium">
        <color indexed="64"/>
      </top>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style="thin">
        <color indexed="64"/>
      </top>
      <bottom style="thin">
        <color indexed="64"/>
      </bottom>
      <diagonal/>
    </border>
    <border>
      <left style="thin">
        <color indexed="64"/>
      </left>
      <right/>
      <top/>
      <bottom/>
      <diagonal/>
    </border>
    <border>
      <left/>
      <right/>
      <top style="thin">
        <color indexed="64"/>
      </top>
      <bottom/>
      <diagonal/>
    </border>
    <border>
      <left/>
      <right style="medium">
        <color indexed="64"/>
      </right>
      <top style="thin">
        <color indexed="64"/>
      </top>
      <bottom style="thin">
        <color indexed="64"/>
      </bottom>
      <diagonal/>
    </border>
    <border>
      <left/>
      <right style="thin">
        <color indexed="64"/>
      </right>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bottom/>
      <diagonal/>
    </border>
    <border>
      <left style="thin">
        <color indexed="64"/>
      </left>
      <right/>
      <top style="hair">
        <color indexed="64"/>
      </top>
      <bottom style="hair">
        <color indexed="64"/>
      </bottom>
      <diagonal/>
    </border>
    <border>
      <left/>
      <right/>
      <top style="hair">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hair">
        <color indexed="64"/>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hair">
        <color indexed="8"/>
      </bottom>
      <diagonal/>
    </border>
    <border>
      <left/>
      <right/>
      <top style="hair">
        <color indexed="8"/>
      </top>
      <bottom style="hair">
        <color indexed="8"/>
      </bottom>
      <diagonal/>
    </border>
    <border>
      <left style="hair">
        <color indexed="8"/>
      </left>
      <right/>
      <top style="hair">
        <color indexed="8"/>
      </top>
      <bottom/>
      <diagonal/>
    </border>
    <border>
      <left/>
      <right/>
      <top style="hair">
        <color indexed="8"/>
      </top>
      <bottom/>
      <diagonal/>
    </border>
    <border>
      <left style="hair">
        <color indexed="8"/>
      </left>
      <right/>
      <top/>
      <bottom style="hair">
        <color indexed="8"/>
      </bottom>
      <diagonal/>
    </border>
    <border>
      <left/>
      <right/>
      <top style="thin">
        <color indexed="8"/>
      </top>
      <bottom style="thin">
        <color indexed="8"/>
      </bottom>
      <diagonal/>
    </border>
    <border>
      <left style="thin">
        <color indexed="8"/>
      </left>
      <right/>
      <top style="thin">
        <color indexed="8"/>
      </top>
      <bottom/>
      <diagonal/>
    </border>
    <border>
      <left style="hair">
        <color indexed="8"/>
      </left>
      <right/>
      <top style="hair">
        <color indexed="8"/>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style="hair">
        <color indexed="8"/>
      </left>
      <right style="hair">
        <color indexed="8"/>
      </right>
      <top/>
      <bottom style="hair">
        <color indexed="8"/>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bottom/>
      <diagonal/>
    </border>
    <border>
      <left style="thin">
        <color indexed="64"/>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style="thin">
        <color indexed="64"/>
      </left>
      <right style="thin">
        <color indexed="64"/>
      </right>
      <top style="medium">
        <color indexed="64"/>
      </top>
      <bottom style="medium">
        <color indexed="64"/>
      </bottom>
      <diagonal/>
    </border>
    <border>
      <left style="medium">
        <color theme="3" tint="0.39994506668294322"/>
      </left>
      <right/>
      <top style="medium">
        <color theme="3" tint="0.39994506668294322"/>
      </top>
      <bottom/>
      <diagonal/>
    </border>
    <border>
      <left/>
      <right/>
      <top style="medium">
        <color theme="3" tint="0.39994506668294322"/>
      </top>
      <bottom/>
      <diagonal/>
    </border>
    <border>
      <left/>
      <right style="medium">
        <color theme="3" tint="0.39994506668294322"/>
      </right>
      <top style="medium">
        <color theme="3" tint="0.39994506668294322"/>
      </top>
      <bottom/>
      <diagonal/>
    </border>
    <border>
      <left style="medium">
        <color theme="3" tint="0.39994506668294322"/>
      </left>
      <right/>
      <top/>
      <bottom/>
      <diagonal/>
    </border>
    <border>
      <left/>
      <right style="medium">
        <color theme="3" tint="0.39994506668294322"/>
      </right>
      <top/>
      <bottom/>
      <diagonal/>
    </border>
    <border>
      <left style="medium">
        <color theme="3" tint="0.39994506668294322"/>
      </left>
      <right/>
      <top/>
      <bottom style="medium">
        <color theme="3" tint="0.39994506668294322"/>
      </bottom>
      <diagonal/>
    </border>
    <border>
      <left/>
      <right/>
      <top/>
      <bottom style="medium">
        <color theme="3" tint="0.39994506668294322"/>
      </bottom>
      <diagonal/>
    </border>
    <border>
      <left/>
      <right style="medium">
        <color theme="3" tint="0.39994506668294322"/>
      </right>
      <top/>
      <bottom style="medium">
        <color theme="3" tint="0.39994506668294322"/>
      </bottom>
      <diagonal/>
    </border>
    <border>
      <left/>
      <right/>
      <top/>
      <bottom style="thick">
        <color theme="4"/>
      </bottom>
      <diagonal/>
    </border>
    <border>
      <left style="thick">
        <color theme="4"/>
      </left>
      <right/>
      <top style="thick">
        <color theme="4"/>
      </top>
      <bottom/>
      <diagonal/>
    </border>
    <border>
      <left/>
      <right/>
      <top style="thick">
        <color theme="4"/>
      </top>
      <bottom/>
      <diagonal/>
    </border>
    <border>
      <left/>
      <right style="thick">
        <color theme="4"/>
      </right>
      <top style="thick">
        <color theme="4"/>
      </top>
      <bottom/>
      <diagonal/>
    </border>
    <border>
      <left style="thick">
        <color theme="4"/>
      </left>
      <right/>
      <top/>
      <bottom/>
      <diagonal/>
    </border>
    <border>
      <left/>
      <right style="thick">
        <color theme="4"/>
      </right>
      <top/>
      <bottom/>
      <diagonal/>
    </border>
    <border>
      <left style="thick">
        <color theme="4"/>
      </left>
      <right/>
      <top/>
      <bottom style="thick">
        <color theme="4"/>
      </bottom>
      <diagonal/>
    </border>
    <border>
      <left style="thin">
        <color indexed="64"/>
      </left>
      <right style="thin">
        <color indexed="64"/>
      </right>
      <top style="thin">
        <color indexed="64"/>
      </top>
      <bottom style="thick">
        <color theme="4"/>
      </bottom>
      <diagonal/>
    </border>
    <border>
      <left/>
      <right style="thick">
        <color theme="4"/>
      </right>
      <top/>
      <bottom style="thick">
        <color theme="4"/>
      </bottom>
      <diagonal/>
    </border>
  </borders>
  <cellStyleXfs count="11">
    <xf numFmtId="0" fontId="0" fillId="0" borderId="0"/>
    <xf numFmtId="9" fontId="1" fillId="0" borderId="0" applyFont="0" applyFill="0" applyBorder="0" applyAlignment="0" applyProtection="0"/>
    <xf numFmtId="0" fontId="1" fillId="0" borderId="0"/>
    <xf numFmtId="9" fontId="1" fillId="0" borderId="0" applyFont="0" applyFill="0" applyBorder="0" applyAlignment="0" applyProtection="0"/>
    <xf numFmtId="164" fontId="1" fillId="0" borderId="0" applyFont="0" applyFill="0" applyBorder="0" applyAlignment="0" applyProtection="0"/>
    <xf numFmtId="0" fontId="15" fillId="0" borderId="0"/>
    <xf numFmtId="0" fontId="11" fillId="0" borderId="0"/>
    <xf numFmtId="0" fontId="15" fillId="0" borderId="0"/>
    <xf numFmtId="0" fontId="37" fillId="0" borderId="0" applyNumberFormat="0" applyFill="0" applyBorder="0" applyAlignment="0" applyProtection="0">
      <alignment vertical="top"/>
      <protection locked="0"/>
    </xf>
    <xf numFmtId="0" fontId="15" fillId="0" borderId="0"/>
    <xf numFmtId="0" fontId="11" fillId="0" borderId="0"/>
  </cellStyleXfs>
  <cellXfs count="705">
    <xf numFmtId="0" fontId="0" fillId="0" borderId="0" xfId="0"/>
    <xf numFmtId="0" fontId="2" fillId="0" borderId="0" xfId="0" applyFont="1" applyBorder="1" applyAlignment="1"/>
    <xf numFmtId="0" fontId="4" fillId="0" borderId="0" xfId="0" applyFont="1" applyBorder="1"/>
    <xf numFmtId="166" fontId="2" fillId="0" borderId="0" xfId="0" applyNumberFormat="1" applyFont="1" applyBorder="1" applyAlignment="1"/>
    <xf numFmtId="0" fontId="6" fillId="0" borderId="0" xfId="0" applyFont="1" applyBorder="1"/>
    <xf numFmtId="166" fontId="3" fillId="0" borderId="0" xfId="0" applyNumberFormat="1" applyFont="1" applyFill="1" applyBorder="1" applyProtection="1">
      <protection hidden="1"/>
    </xf>
    <xf numFmtId="164" fontId="2" fillId="0" borderId="0" xfId="0" applyNumberFormat="1" applyFont="1" applyBorder="1" applyAlignment="1"/>
    <xf numFmtId="0" fontId="0" fillId="0" borderId="0" xfId="0" applyFill="1" applyBorder="1"/>
    <xf numFmtId="0" fontId="6" fillId="0" borderId="0" xfId="0" applyFont="1" applyFill="1" applyBorder="1"/>
    <xf numFmtId="0" fontId="10" fillId="0" borderId="0" xfId="0" applyFont="1" applyBorder="1"/>
    <xf numFmtId="0" fontId="10" fillId="0" borderId="0" xfId="0" applyFont="1"/>
    <xf numFmtId="9" fontId="10" fillId="0" borderId="0" xfId="0" applyNumberFormat="1" applyFont="1" applyBorder="1"/>
    <xf numFmtId="9" fontId="10" fillId="0" borderId="0" xfId="0" applyNumberFormat="1" applyFont="1" applyFill="1" applyBorder="1"/>
    <xf numFmtId="0" fontId="4" fillId="0" borderId="0" xfId="0" applyFont="1" applyBorder="1" applyProtection="1">
      <protection hidden="1"/>
    </xf>
    <xf numFmtId="0" fontId="0" fillId="0" borderId="0" xfId="0" applyProtection="1">
      <protection hidden="1"/>
    </xf>
    <xf numFmtId="0" fontId="11" fillId="0" borderId="0" xfId="6"/>
    <xf numFmtId="0" fontId="11" fillId="3" borderId="10" xfId="6" applyFill="1" applyBorder="1"/>
    <xf numFmtId="0" fontId="13" fillId="3" borderId="34" xfId="6" applyFont="1" applyFill="1" applyBorder="1" applyAlignment="1">
      <alignment horizontal="center"/>
    </xf>
    <xf numFmtId="0" fontId="11" fillId="3" borderId="35" xfId="6" applyFill="1" applyBorder="1" applyAlignment="1">
      <alignment horizontal="justify" vertical="center" wrapText="1"/>
    </xf>
    <xf numFmtId="0" fontId="11" fillId="3" borderId="26" xfId="6" applyFill="1" applyBorder="1" applyAlignment="1">
      <alignment horizontal="justify" vertical="center" wrapText="1"/>
    </xf>
    <xf numFmtId="0" fontId="11" fillId="3" borderId="27" xfId="6" applyFill="1" applyBorder="1" applyAlignment="1">
      <alignment horizontal="justify" vertical="center" wrapText="1"/>
    </xf>
    <xf numFmtId="0" fontId="0" fillId="0" borderId="0" xfId="0" applyAlignment="1" applyProtection="1">
      <alignment vertical="center"/>
      <protection locked="0"/>
    </xf>
    <xf numFmtId="0" fontId="0" fillId="0" borderId="0" xfId="0" applyProtection="1">
      <protection locked="0"/>
    </xf>
    <xf numFmtId="3" fontId="19" fillId="0" borderId="0" xfId="0" applyNumberFormat="1" applyFont="1" applyFill="1" applyBorder="1" applyAlignment="1" applyProtection="1">
      <alignment horizontal="center" vertical="center"/>
      <protection locked="0"/>
    </xf>
    <xf numFmtId="14" fontId="20" fillId="4" borderId="18" xfId="7" applyNumberFormat="1" applyFont="1" applyFill="1" applyBorder="1" applyAlignment="1" applyProtection="1">
      <alignment horizontal="center" vertical="center"/>
      <protection locked="0"/>
    </xf>
    <xf numFmtId="0" fontId="0" fillId="0" borderId="0" xfId="0" applyFill="1" applyAlignment="1" applyProtection="1">
      <alignment vertical="center"/>
      <protection locked="0"/>
    </xf>
    <xf numFmtId="0" fontId="0" fillId="0" borderId="0" xfId="0" applyFill="1" applyProtection="1">
      <protection locked="0"/>
    </xf>
    <xf numFmtId="14" fontId="20" fillId="4" borderId="4" xfId="7" applyNumberFormat="1" applyFont="1" applyFill="1" applyBorder="1" applyAlignment="1" applyProtection="1">
      <alignment horizontal="center" vertical="center"/>
      <protection locked="0"/>
    </xf>
    <xf numFmtId="3" fontId="21" fillId="0" borderId="0" xfId="0" applyNumberFormat="1" applyFont="1" applyFill="1" applyBorder="1" applyAlignment="1" applyProtection="1">
      <alignment vertical="center" wrapText="1"/>
      <protection locked="0"/>
    </xf>
    <xf numFmtId="49" fontId="20" fillId="4" borderId="4" xfId="7" applyNumberFormat="1" applyFont="1" applyFill="1" applyBorder="1" applyAlignment="1" applyProtection="1">
      <alignment vertical="center"/>
      <protection locked="0"/>
    </xf>
    <xf numFmtId="3" fontId="21" fillId="0" borderId="0" xfId="0" applyNumberFormat="1" applyFont="1" applyFill="1" applyBorder="1" applyAlignment="1" applyProtection="1">
      <alignment horizontal="center" vertical="center" wrapText="1"/>
      <protection locked="0"/>
    </xf>
    <xf numFmtId="3" fontId="20" fillId="0" borderId="0" xfId="0" applyNumberFormat="1" applyFont="1" applyFill="1" applyBorder="1" applyAlignment="1" applyProtection="1">
      <alignment horizontal="center" vertical="center"/>
      <protection locked="0"/>
    </xf>
    <xf numFmtId="3" fontId="20" fillId="0" borderId="0" xfId="0" applyNumberFormat="1" applyFont="1" applyFill="1" applyAlignment="1" applyProtection="1">
      <alignment horizontal="center" vertical="center"/>
      <protection locked="0"/>
    </xf>
    <xf numFmtId="3" fontId="17" fillId="0" borderId="0" xfId="0" applyNumberFormat="1" applyFont="1" applyFill="1" applyAlignment="1" applyProtection="1">
      <alignment horizontal="center" vertical="center"/>
      <protection locked="0"/>
    </xf>
    <xf numFmtId="3" fontId="17" fillId="0" borderId="4" xfId="0" applyNumberFormat="1" applyFont="1" applyFill="1" applyBorder="1" applyAlignment="1" applyProtection="1">
      <alignment vertical="center"/>
      <protection locked="0"/>
    </xf>
    <xf numFmtId="3" fontId="20" fillId="0" borderId="4" xfId="0" applyNumberFormat="1"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left" vertical="center"/>
      <protection locked="0"/>
    </xf>
    <xf numFmtId="0" fontId="22" fillId="0" borderId="0" xfId="0" applyFont="1" applyAlignment="1" applyProtection="1">
      <alignment vertical="center"/>
      <protection locked="0"/>
    </xf>
    <xf numFmtId="3" fontId="17" fillId="0" borderId="0" xfId="0" applyNumberFormat="1" applyFont="1" applyFill="1" applyAlignment="1" applyProtection="1">
      <alignment horizontal="left" vertical="center"/>
      <protection locked="0"/>
    </xf>
    <xf numFmtId="3" fontId="23" fillId="0" borderId="0" xfId="0" applyNumberFormat="1" applyFont="1" applyFill="1" applyBorder="1" applyAlignment="1" applyProtection="1">
      <alignment horizontal="center" vertical="center"/>
      <protection locked="0"/>
    </xf>
    <xf numFmtId="3" fontId="23" fillId="0" borderId="38" xfId="0" applyNumberFormat="1" applyFont="1" applyFill="1" applyBorder="1" applyAlignment="1" applyProtection="1">
      <alignment horizontal="center" vertical="center"/>
      <protection locked="0"/>
    </xf>
    <xf numFmtId="3" fontId="24" fillId="0" borderId="0" xfId="0" applyNumberFormat="1" applyFont="1" applyFill="1" applyBorder="1" applyAlignment="1" applyProtection="1">
      <alignment horizontal="center" vertical="center"/>
      <protection locked="0"/>
    </xf>
    <xf numFmtId="3" fontId="17" fillId="7" borderId="39" xfId="0" applyNumberFormat="1" applyFont="1" applyFill="1" applyBorder="1" applyAlignment="1" applyProtection="1">
      <alignment horizontal="left" vertical="center"/>
      <protection locked="0"/>
    </xf>
    <xf numFmtId="3" fontId="17" fillId="7" borderId="39" xfId="0" applyNumberFormat="1" applyFont="1" applyFill="1" applyBorder="1" applyAlignment="1" applyProtection="1">
      <alignment horizontal="center" vertical="center"/>
      <protection locked="0"/>
    </xf>
    <xf numFmtId="3" fontId="17" fillId="0" borderId="40" xfId="0" applyNumberFormat="1" applyFont="1" applyFill="1" applyBorder="1" applyAlignment="1" applyProtection="1">
      <alignment horizontal="center" vertical="center"/>
      <protection locked="0"/>
    </xf>
    <xf numFmtId="3" fontId="17" fillId="0" borderId="41" xfId="0" applyNumberFormat="1" applyFont="1" applyFill="1" applyBorder="1" applyAlignment="1" applyProtection="1">
      <alignment horizontal="center" vertical="center"/>
      <protection locked="0"/>
    </xf>
    <xf numFmtId="49" fontId="17" fillId="5" borderId="4" xfId="0" applyNumberFormat="1" applyFont="1" applyFill="1" applyBorder="1" applyAlignment="1" applyProtection="1">
      <alignment horizontal="left" vertical="center"/>
      <protection locked="0"/>
    </xf>
    <xf numFmtId="49" fontId="20" fillId="5" borderId="4" xfId="0" applyNumberFormat="1" applyFont="1" applyFill="1" applyBorder="1" applyAlignment="1" applyProtection="1">
      <alignment horizontal="left" vertical="center"/>
      <protection locked="0"/>
    </xf>
    <xf numFmtId="3" fontId="17" fillId="0" borderId="4" xfId="0" applyNumberFormat="1" applyFont="1" applyFill="1" applyBorder="1" applyAlignment="1" applyProtection="1">
      <alignment horizontal="center" vertical="center"/>
      <protection locked="0"/>
    </xf>
    <xf numFmtId="49" fontId="17" fillId="0" borderId="4" xfId="0" applyNumberFormat="1" applyFont="1" applyFill="1" applyBorder="1" applyAlignment="1" applyProtection="1">
      <alignment horizontal="center" vertical="center"/>
      <protection locked="0"/>
    </xf>
    <xf numFmtId="49" fontId="17" fillId="0" borderId="0" xfId="0" applyNumberFormat="1" applyFont="1" applyFill="1" applyBorder="1" applyAlignment="1" applyProtection="1">
      <alignment horizontal="left" vertical="center" indent="1"/>
      <protection locked="0"/>
    </xf>
    <xf numFmtId="49" fontId="17" fillId="0" borderId="0" xfId="0" applyNumberFormat="1" applyFont="1" applyFill="1" applyBorder="1" applyAlignment="1" applyProtection="1">
      <alignment horizontal="center" vertical="center"/>
      <protection locked="0"/>
    </xf>
    <xf numFmtId="3" fontId="17" fillId="0" borderId="42" xfId="0" applyNumberFormat="1" applyFont="1" applyFill="1" applyBorder="1" applyAlignment="1" applyProtection="1">
      <alignment horizontal="center" vertical="center"/>
      <protection locked="0"/>
    </xf>
    <xf numFmtId="3" fontId="17" fillId="0" borderId="38" xfId="0" applyNumberFormat="1" applyFont="1" applyFill="1" applyBorder="1" applyAlignment="1" applyProtection="1">
      <alignment horizontal="center" vertical="center"/>
      <protection locked="0"/>
    </xf>
    <xf numFmtId="0" fontId="17" fillId="5" borderId="43" xfId="0" applyFont="1" applyFill="1" applyBorder="1" applyAlignment="1" applyProtection="1">
      <alignment horizontal="left" vertical="center"/>
      <protection locked="0"/>
    </xf>
    <xf numFmtId="0" fontId="17" fillId="5" borderId="43" xfId="0" applyFont="1" applyFill="1" applyBorder="1" applyAlignment="1" applyProtection="1">
      <alignment horizontal="center" vertical="center"/>
      <protection locked="0"/>
    </xf>
    <xf numFmtId="0" fontId="17" fillId="5" borderId="44" xfId="0" applyFont="1" applyFill="1" applyBorder="1" applyAlignment="1" applyProtection="1">
      <alignment horizontal="center" vertical="center"/>
      <protection locked="0"/>
    </xf>
    <xf numFmtId="0" fontId="17" fillId="5" borderId="19" xfId="0" applyFont="1" applyFill="1" applyBorder="1" applyAlignment="1" applyProtection="1">
      <alignment horizontal="left" vertical="center" indent="2"/>
      <protection locked="0"/>
    </xf>
    <xf numFmtId="168" fontId="20" fillId="0" borderId="4" xfId="0" applyNumberFormat="1" applyFont="1" applyFill="1" applyBorder="1" applyAlignment="1" applyProtection="1">
      <alignment horizontal="center" vertical="center"/>
      <protection locked="0"/>
    </xf>
    <xf numFmtId="3" fontId="17" fillId="0" borderId="4" xfId="0" applyNumberFormat="1" applyFont="1" applyFill="1" applyBorder="1" applyAlignment="1" applyProtection="1">
      <alignment horizontal="right" vertical="center"/>
      <protection locked="0"/>
    </xf>
    <xf numFmtId="0" fontId="17" fillId="5" borderId="48" xfId="0" applyFont="1" applyFill="1" applyBorder="1" applyAlignment="1" applyProtection="1">
      <alignment horizontal="center" vertical="center"/>
      <protection locked="0"/>
    </xf>
    <xf numFmtId="0" fontId="17" fillId="5" borderId="4" xfId="0" applyFont="1" applyFill="1" applyBorder="1" applyAlignment="1" applyProtection="1">
      <alignment horizontal="right" vertical="center"/>
      <protection locked="0"/>
    </xf>
    <xf numFmtId="3" fontId="17" fillId="5" borderId="43" xfId="0" applyNumberFormat="1" applyFont="1" applyFill="1" applyBorder="1" applyAlignment="1" applyProtection="1">
      <alignment horizontal="center" vertical="center"/>
    </xf>
    <xf numFmtId="3" fontId="17" fillId="5" borderId="49" xfId="0" applyNumberFormat="1" applyFont="1" applyFill="1" applyBorder="1" applyAlignment="1" applyProtection="1">
      <alignment horizontal="center" vertical="center" textRotation="90"/>
      <protection locked="0"/>
    </xf>
    <xf numFmtId="3" fontId="26" fillId="0" borderId="0" xfId="0" applyNumberFormat="1" applyFont="1" applyFill="1" applyBorder="1" applyAlignment="1" applyProtection="1">
      <alignment horizontal="center" vertical="center" textRotation="90"/>
      <protection locked="0"/>
    </xf>
    <xf numFmtId="3" fontId="27" fillId="0" borderId="0" xfId="0" applyNumberFormat="1" applyFont="1" applyFill="1" applyBorder="1" applyAlignment="1" applyProtection="1">
      <alignment horizontal="left" vertical="center" wrapText="1"/>
      <protection locked="0"/>
    </xf>
    <xf numFmtId="3" fontId="17" fillId="7" borderId="41" xfId="0" applyNumberFormat="1" applyFont="1" applyFill="1" applyBorder="1" applyAlignment="1" applyProtection="1">
      <alignment horizontal="left" vertical="center"/>
      <protection locked="0"/>
    </xf>
    <xf numFmtId="3" fontId="17" fillId="7" borderId="41" xfId="0" applyNumberFormat="1"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wrapText="1"/>
      <protection locked="0"/>
    </xf>
    <xf numFmtId="0" fontId="20" fillId="0" borderId="0" xfId="0" applyFont="1" applyFill="1" applyBorder="1" applyProtection="1">
      <protection locked="0"/>
    </xf>
    <xf numFmtId="0" fontId="20" fillId="0" borderId="9" xfId="0" applyFont="1" applyFill="1" applyBorder="1" applyAlignment="1" applyProtection="1">
      <alignment wrapText="1"/>
      <protection locked="0"/>
    </xf>
    <xf numFmtId="0" fontId="20" fillId="0" borderId="4" xfId="0" applyFont="1" applyFill="1" applyBorder="1" applyAlignment="1" applyProtection="1">
      <alignment horizontal="center" wrapText="1"/>
      <protection locked="0"/>
    </xf>
    <xf numFmtId="0" fontId="20" fillId="0" borderId="4" xfId="0" applyFont="1" applyFill="1" applyBorder="1" applyAlignment="1" applyProtection="1">
      <alignment horizontal="right" wrapText="1"/>
      <protection locked="0"/>
    </xf>
    <xf numFmtId="49" fontId="20" fillId="0" borderId="4" xfId="0" applyNumberFormat="1" applyFont="1" applyFill="1" applyBorder="1" applyProtection="1">
      <protection locked="0"/>
    </xf>
    <xf numFmtId="0" fontId="20" fillId="0" borderId="4" xfId="0" applyFont="1" applyFill="1" applyBorder="1" applyProtection="1">
      <protection locked="0"/>
    </xf>
    <xf numFmtId="0" fontId="28" fillId="0" borderId="4" xfId="0" applyFont="1" applyFill="1" applyBorder="1" applyAlignment="1" applyProtection="1">
      <alignment vertical="center"/>
      <protection locked="0"/>
    </xf>
    <xf numFmtId="0" fontId="29" fillId="0" borderId="0" xfId="0" applyFont="1" applyFill="1" applyBorder="1" applyProtection="1">
      <protection locked="0"/>
    </xf>
    <xf numFmtId="0" fontId="17" fillId="5" borderId="4" xfId="0" applyFont="1" applyFill="1" applyBorder="1" applyAlignment="1" applyProtection="1">
      <alignment horizontal="right"/>
      <protection locked="0"/>
    </xf>
    <xf numFmtId="0" fontId="29" fillId="0" borderId="10" xfId="0" applyFont="1" applyFill="1" applyBorder="1" applyProtection="1">
      <protection locked="0"/>
    </xf>
    <xf numFmtId="0" fontId="17" fillId="0" borderId="0" xfId="0" applyFont="1" applyFill="1" applyBorder="1" applyProtection="1">
      <protection locked="0"/>
    </xf>
    <xf numFmtId="3" fontId="17" fillId="0" borderId="0" xfId="0" applyNumberFormat="1" applyFont="1" applyFill="1" applyBorder="1" applyAlignment="1" applyProtection="1">
      <alignment horizontal="center"/>
      <protection locked="0"/>
    </xf>
    <xf numFmtId="0" fontId="20" fillId="0" borderId="10" xfId="0" applyFont="1" applyFill="1" applyBorder="1" applyProtection="1">
      <protection locked="0"/>
    </xf>
    <xf numFmtId="0" fontId="17" fillId="0" borderId="10" xfId="0" applyFont="1" applyFill="1" applyBorder="1" applyAlignment="1" applyProtection="1">
      <protection locked="0"/>
    </xf>
    <xf numFmtId="0" fontId="17" fillId="0" borderId="10" xfId="0" applyFont="1" applyFill="1" applyBorder="1" applyProtection="1">
      <protection locked="0"/>
    </xf>
    <xf numFmtId="3" fontId="17" fillId="0" borderId="10" xfId="0" applyNumberFormat="1" applyFont="1" applyFill="1" applyBorder="1" applyAlignment="1" applyProtection="1">
      <alignment horizontal="center"/>
      <protection locked="0"/>
    </xf>
    <xf numFmtId="0" fontId="28" fillId="0" borderId="8" xfId="0" applyFont="1" applyFill="1" applyBorder="1" applyAlignment="1" applyProtection="1">
      <alignment vertical="center"/>
      <protection locked="0"/>
    </xf>
    <xf numFmtId="0" fontId="17" fillId="5" borderId="4" xfId="0"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center" vertical="center" wrapText="1"/>
      <protection locked="0"/>
    </xf>
    <xf numFmtId="165" fontId="20" fillId="0" borderId="4" xfId="0" applyNumberFormat="1" applyFont="1" applyFill="1" applyBorder="1" applyAlignment="1" applyProtection="1">
      <alignment horizontal="center" vertical="center"/>
      <protection locked="0"/>
    </xf>
    <xf numFmtId="0" fontId="20" fillId="0" borderId="4" xfId="0" applyNumberFormat="1" applyFont="1" applyFill="1" applyBorder="1" applyAlignment="1" applyProtection="1">
      <alignment horizontal="center" vertical="center" wrapText="1"/>
      <protection locked="0"/>
    </xf>
    <xf numFmtId="14" fontId="20" fillId="0" borderId="4" xfId="0" applyNumberFormat="1" applyFont="1" applyFill="1" applyBorder="1" applyAlignment="1" applyProtection="1">
      <alignment horizontal="center" vertical="center" wrapText="1"/>
      <protection locked="0"/>
    </xf>
    <xf numFmtId="0" fontId="20" fillId="0" borderId="4" xfId="0" applyFont="1" applyFill="1" applyBorder="1" applyAlignment="1" applyProtection="1">
      <alignment horizontal="center" vertical="center" wrapText="1"/>
      <protection locked="0"/>
    </xf>
    <xf numFmtId="3" fontId="20" fillId="8" borderId="0" xfId="0" applyNumberFormat="1" applyFont="1" applyFill="1" applyBorder="1" applyAlignment="1" applyProtection="1">
      <alignment horizontal="left" vertical="center"/>
      <protection locked="0"/>
    </xf>
    <xf numFmtId="3" fontId="17" fillId="0" borderId="0" xfId="0" applyNumberFormat="1" applyFont="1" applyFill="1" applyBorder="1" applyProtection="1">
      <protection locked="0"/>
    </xf>
    <xf numFmtId="3" fontId="17" fillId="5" borderId="4" xfId="0" applyNumberFormat="1" applyFont="1" applyFill="1" applyBorder="1" applyProtection="1"/>
    <xf numFmtId="0" fontId="30" fillId="0" borderId="4" xfId="0" applyFont="1" applyFill="1" applyBorder="1" applyAlignment="1" applyProtection="1">
      <alignment vertical="center"/>
      <protection locked="0"/>
    </xf>
    <xf numFmtId="10" fontId="20" fillId="0" borderId="4" xfId="0" applyNumberFormat="1" applyFont="1" applyFill="1" applyBorder="1" applyAlignment="1" applyProtection="1">
      <alignment horizontal="center" vertical="center" wrapText="1"/>
      <protection locked="0"/>
    </xf>
    <xf numFmtId="0" fontId="20" fillId="0" borderId="31" xfId="0" applyFont="1" applyFill="1" applyBorder="1" applyAlignment="1" applyProtection="1">
      <alignment vertical="top" wrapText="1"/>
      <protection locked="0"/>
    </xf>
    <xf numFmtId="0" fontId="20" fillId="0" borderId="23" xfId="0" applyFont="1" applyFill="1" applyBorder="1" applyAlignment="1" applyProtection="1">
      <alignment vertical="top" wrapText="1"/>
      <protection locked="0"/>
    </xf>
    <xf numFmtId="0" fontId="17" fillId="0" borderId="0" xfId="0" applyFont="1" applyFill="1" applyBorder="1" applyAlignment="1" applyProtection="1">
      <protection locked="0"/>
    </xf>
    <xf numFmtId="0" fontId="17" fillId="0" borderId="0" xfId="0" applyFont="1" applyFill="1" applyBorder="1" applyAlignment="1" applyProtection="1">
      <alignment horizontal="center"/>
      <protection locked="0"/>
    </xf>
    <xf numFmtId="0" fontId="20" fillId="0" borderId="0" xfId="0" applyFont="1" applyFill="1" applyBorder="1" applyAlignment="1" applyProtection="1">
      <alignment horizontal="left" vertical="center" wrapText="1"/>
      <protection locked="0"/>
    </xf>
    <xf numFmtId="0" fontId="17" fillId="5" borderId="4" xfId="0" applyFont="1" applyFill="1" applyBorder="1" applyAlignment="1" applyProtection="1">
      <alignment vertical="center" wrapText="1"/>
      <protection locked="0"/>
    </xf>
    <xf numFmtId="0" fontId="32" fillId="0" borderId="0" xfId="0" applyFont="1" applyFill="1" applyBorder="1" applyProtection="1">
      <protection locked="0"/>
    </xf>
    <xf numFmtId="0" fontId="33" fillId="0" borderId="0" xfId="0" applyFont="1" applyFill="1" applyBorder="1" applyProtection="1">
      <protection locked="0"/>
    </xf>
    <xf numFmtId="3" fontId="17" fillId="6" borderId="32" xfId="0" applyNumberFormat="1" applyFont="1" applyFill="1" applyBorder="1" applyAlignment="1" applyProtection="1">
      <alignment horizontal="center" vertical="center"/>
      <protection locked="0"/>
    </xf>
    <xf numFmtId="3" fontId="17" fillId="6" borderId="7" xfId="0" applyNumberFormat="1" applyFont="1" applyFill="1" applyBorder="1" applyAlignment="1" applyProtection="1">
      <alignment horizontal="center" vertical="center"/>
      <protection hidden="1"/>
    </xf>
    <xf numFmtId="0" fontId="35" fillId="0" borderId="4" xfId="0" applyFont="1" applyFill="1" applyBorder="1" applyAlignment="1" applyProtection="1">
      <alignment vertical="center"/>
      <protection locked="0"/>
    </xf>
    <xf numFmtId="3" fontId="17" fillId="6" borderId="12" xfId="0" applyNumberFormat="1" applyFont="1" applyFill="1" applyBorder="1" applyAlignment="1" applyProtection="1">
      <alignment horizontal="center" vertical="center"/>
      <protection locked="0"/>
    </xf>
    <xf numFmtId="2" fontId="0" fillId="0" borderId="0" xfId="0" applyNumberFormat="1" applyAlignment="1" applyProtection="1">
      <alignment vertical="center"/>
      <protection locked="0"/>
    </xf>
    <xf numFmtId="3" fontId="20" fillId="0" borderId="19" xfId="0" applyNumberFormat="1" applyFont="1" applyFill="1" applyBorder="1" applyAlignment="1" applyProtection="1">
      <alignment horizontal="center" vertical="center" wrapText="1"/>
      <protection locked="0"/>
    </xf>
    <xf numFmtId="3" fontId="17" fillId="6" borderId="67" xfId="0" applyNumberFormat="1" applyFont="1" applyFill="1" applyBorder="1" applyAlignment="1" applyProtection="1">
      <alignment horizontal="center" vertical="center" wrapText="1"/>
      <protection hidden="1"/>
    </xf>
    <xf numFmtId="3" fontId="32" fillId="6" borderId="7" xfId="0" applyNumberFormat="1" applyFont="1" applyFill="1" applyBorder="1" applyAlignment="1" applyProtection="1">
      <alignment horizontal="center" vertical="center"/>
      <protection locked="0"/>
    </xf>
    <xf numFmtId="0" fontId="32" fillId="0" borderId="0" xfId="0" applyFont="1" applyFill="1" applyBorder="1" applyAlignment="1" applyProtection="1">
      <alignment horizontal="left" vertical="center"/>
      <protection locked="0"/>
    </xf>
    <xf numFmtId="170" fontId="32" fillId="0" borderId="0" xfId="0" applyNumberFormat="1" applyFont="1" applyFill="1" applyBorder="1" applyAlignment="1" applyProtection="1">
      <alignment horizontal="center"/>
      <protection locked="0"/>
    </xf>
    <xf numFmtId="0" fontId="33" fillId="0" borderId="0" xfId="0" applyFont="1" applyFill="1" applyBorder="1" applyAlignment="1" applyProtection="1">
      <alignment horizontal="center"/>
      <protection locked="0"/>
    </xf>
    <xf numFmtId="0" fontId="20" fillId="0" borderId="0" xfId="0" applyFont="1" applyFill="1" applyBorder="1" applyAlignment="1" applyProtection="1">
      <protection locked="0"/>
    </xf>
    <xf numFmtId="0" fontId="20" fillId="0" borderId="0" xfId="0" applyFont="1" applyFill="1" applyBorder="1" applyAlignment="1" applyProtection="1">
      <alignment horizontal="center"/>
      <protection locked="0"/>
    </xf>
    <xf numFmtId="3" fontId="20" fillId="0" borderId="4" xfId="0" applyNumberFormat="1" applyFont="1" applyFill="1" applyBorder="1" applyAlignment="1" applyProtection="1">
      <alignment wrapText="1"/>
      <protection locked="0"/>
    </xf>
    <xf numFmtId="0" fontId="20" fillId="0" borderId="4" xfId="0" applyFont="1" applyFill="1" applyBorder="1" applyAlignment="1" applyProtection="1">
      <alignment wrapText="1"/>
      <protection locked="0"/>
    </xf>
    <xf numFmtId="0" fontId="20" fillId="0" borderId="0" xfId="0" applyFont="1" applyFill="1" applyBorder="1" applyAlignment="1" applyProtection="1">
      <alignment wrapText="1"/>
      <protection locked="0"/>
    </xf>
    <xf numFmtId="0" fontId="20" fillId="0" borderId="23" xfId="0" applyFont="1" applyFill="1" applyBorder="1" applyAlignment="1" applyProtection="1">
      <protection locked="0"/>
    </xf>
    <xf numFmtId="3" fontId="17" fillId="0" borderId="0" xfId="0" applyNumberFormat="1" applyFont="1" applyFill="1" applyBorder="1" applyAlignment="1" applyProtection="1">
      <protection locked="0"/>
    </xf>
    <xf numFmtId="0" fontId="17" fillId="5" borderId="18" xfId="0" applyFont="1" applyFill="1" applyBorder="1" applyAlignment="1" applyProtection="1">
      <alignment horizontal="right"/>
      <protection locked="0"/>
    </xf>
    <xf numFmtId="0" fontId="20" fillId="0" borderId="23" xfId="0" applyFont="1" applyFill="1" applyBorder="1" applyAlignment="1" applyProtection="1">
      <alignment wrapText="1"/>
      <protection locked="0"/>
    </xf>
    <xf numFmtId="2" fontId="17" fillId="0" borderId="0" xfId="0" applyNumberFormat="1" applyFont="1" applyFill="1" applyBorder="1" applyAlignment="1" applyProtection="1">
      <alignment wrapText="1"/>
      <protection locked="0"/>
    </xf>
    <xf numFmtId="3" fontId="17" fillId="0" borderId="0" xfId="0" applyNumberFormat="1" applyFont="1" applyFill="1" applyBorder="1" applyAlignment="1" applyProtection="1">
      <alignment horizontal="right"/>
      <protection locked="0"/>
    </xf>
    <xf numFmtId="0" fontId="20" fillId="0" borderId="0" xfId="0" applyFont="1" applyFill="1" applyBorder="1" applyAlignment="1" applyProtection="1">
      <alignment horizontal="right" wrapText="1"/>
      <protection locked="0"/>
    </xf>
    <xf numFmtId="2" fontId="20" fillId="0" borderId="0" xfId="0" applyNumberFormat="1" applyFont="1" applyFill="1" applyBorder="1" applyAlignment="1" applyProtection="1">
      <alignment wrapText="1"/>
      <protection locked="0"/>
    </xf>
    <xf numFmtId="2" fontId="20" fillId="0" borderId="0" xfId="0" applyNumberFormat="1" applyFont="1" applyFill="1" applyBorder="1" applyAlignment="1" applyProtection="1">
      <protection locked="0"/>
    </xf>
    <xf numFmtId="171" fontId="20" fillId="0" borderId="4" xfId="0" applyNumberFormat="1" applyFont="1" applyFill="1" applyBorder="1" applyAlignment="1" applyProtection="1">
      <alignment horizontal="center" wrapText="1"/>
      <protection locked="0"/>
    </xf>
    <xf numFmtId="4" fontId="20" fillId="0" borderId="0" xfId="0" applyNumberFormat="1" applyFont="1" applyFill="1" applyBorder="1" applyAlignment="1" applyProtection="1">
      <protection locked="0"/>
    </xf>
    <xf numFmtId="0" fontId="17" fillId="5" borderId="4" xfId="0" applyFont="1" applyFill="1" applyBorder="1" applyAlignment="1" applyProtection="1">
      <protection locked="0"/>
    </xf>
    <xf numFmtId="0" fontId="20" fillId="5" borderId="4" xfId="0" applyFont="1" applyFill="1" applyBorder="1" applyAlignment="1" applyProtection="1">
      <alignment horizontal="center" vertical="center" wrapText="1"/>
      <protection locked="0"/>
    </xf>
    <xf numFmtId="14" fontId="17" fillId="0" borderId="4" xfId="0" applyNumberFormat="1" applyFont="1" applyFill="1" applyBorder="1" applyAlignment="1" applyProtection="1">
      <alignment horizontal="center" vertical="center" wrapText="1"/>
      <protection locked="0"/>
    </xf>
    <xf numFmtId="14" fontId="17" fillId="5" borderId="4" xfId="0" applyNumberFormat="1" applyFont="1" applyFill="1" applyBorder="1" applyAlignment="1" applyProtection="1">
      <alignment horizontal="center" vertical="center" wrapText="1"/>
      <protection locked="0"/>
    </xf>
    <xf numFmtId="0" fontId="17" fillId="5" borderId="8" xfId="0" applyFont="1" applyFill="1" applyBorder="1" applyAlignment="1" applyProtection="1">
      <protection locked="0"/>
    </xf>
    <xf numFmtId="0" fontId="17" fillId="5" borderId="21" xfId="0" applyFont="1" applyFill="1" applyBorder="1" applyAlignment="1" applyProtection="1">
      <protection locked="0"/>
    </xf>
    <xf numFmtId="3" fontId="20" fillId="0" borderId="4" xfId="0" applyNumberFormat="1" applyFont="1" applyFill="1" applyBorder="1" applyAlignment="1" applyProtection="1">
      <alignment horizontal="right"/>
      <protection locked="0"/>
    </xf>
    <xf numFmtId="3" fontId="20" fillId="0" borderId="8" xfId="0" applyNumberFormat="1" applyFont="1" applyFill="1" applyBorder="1" applyAlignment="1" applyProtection="1">
      <alignment horizontal="right"/>
      <protection locked="0"/>
    </xf>
    <xf numFmtId="3" fontId="20" fillId="0" borderId="9" xfId="0" applyNumberFormat="1" applyFont="1" applyFill="1" applyBorder="1" applyAlignment="1" applyProtection="1">
      <alignment horizontal="right"/>
      <protection locked="0"/>
    </xf>
    <xf numFmtId="3" fontId="17" fillId="5" borderId="9" xfId="0" applyNumberFormat="1" applyFont="1" applyFill="1" applyBorder="1" applyAlignment="1" applyProtection="1">
      <alignment horizontal="right"/>
      <protection locked="0"/>
    </xf>
    <xf numFmtId="3" fontId="17" fillId="5" borderId="4" xfId="0" applyNumberFormat="1" applyFont="1" applyFill="1" applyBorder="1" applyAlignment="1" applyProtection="1">
      <alignment horizontal="right"/>
    </xf>
    <xf numFmtId="3" fontId="17" fillId="5" borderId="4" xfId="0" applyNumberFormat="1" applyFont="1" applyFill="1" applyBorder="1" applyAlignment="1" applyProtection="1">
      <alignment horizontal="right"/>
      <protection locked="0"/>
    </xf>
    <xf numFmtId="3" fontId="17" fillId="5" borderId="8" xfId="0" applyNumberFormat="1" applyFont="1" applyFill="1" applyBorder="1" applyAlignment="1" applyProtection="1">
      <alignment horizontal="right"/>
      <protection locked="0"/>
    </xf>
    <xf numFmtId="3" fontId="17" fillId="5" borderId="9" xfId="0" applyNumberFormat="1" applyFont="1" applyFill="1" applyBorder="1" applyAlignment="1" applyProtection="1">
      <alignment horizontal="right"/>
    </xf>
    <xf numFmtId="3" fontId="20" fillId="0" borderId="0" xfId="0" applyNumberFormat="1" applyFont="1" applyFill="1" applyBorder="1" applyAlignment="1" applyProtection="1">
      <alignment horizontal="right"/>
      <protection locked="0"/>
    </xf>
    <xf numFmtId="4" fontId="20" fillId="0" borderId="0" xfId="0" applyNumberFormat="1" applyFont="1" applyFill="1" applyBorder="1" applyAlignment="1" applyProtection="1">
      <alignment horizontal="right"/>
      <protection locked="0"/>
    </xf>
    <xf numFmtId="172" fontId="40" fillId="5" borderId="4" xfId="0" applyNumberFormat="1" applyFont="1" applyFill="1" applyBorder="1" applyAlignment="1" applyProtection="1">
      <alignment horizontal="center" vertical="center"/>
    </xf>
    <xf numFmtId="165" fontId="40" fillId="5" borderId="4" xfId="0" applyNumberFormat="1" applyFont="1" applyFill="1" applyBorder="1" applyAlignment="1" applyProtection="1">
      <alignment horizontal="center" vertical="center"/>
      <protection locked="0"/>
    </xf>
    <xf numFmtId="0" fontId="20" fillId="0" borderId="0" xfId="0" applyFont="1" applyFill="1" applyBorder="1" applyAlignment="1" applyProtection="1">
      <alignment horizontal="left" wrapText="1"/>
      <protection locked="0"/>
    </xf>
    <xf numFmtId="0" fontId="17" fillId="0" borderId="0" xfId="0" applyFont="1" applyFill="1" applyBorder="1" applyAlignment="1" applyProtection="1">
      <alignment horizontal="left" wrapText="1"/>
      <protection locked="0"/>
    </xf>
    <xf numFmtId="3" fontId="20" fillId="0" borderId="4" xfId="0" applyNumberFormat="1" applyFont="1" applyFill="1" applyBorder="1" applyAlignment="1" applyProtection="1">
      <alignment horizontal="right" wrapText="1"/>
      <protection locked="0"/>
    </xf>
    <xf numFmtId="3" fontId="20" fillId="5" borderId="4" xfId="0" applyNumberFormat="1" applyFont="1" applyFill="1" applyBorder="1" applyAlignment="1" applyProtection="1">
      <alignment horizontal="right" wrapText="1"/>
    </xf>
    <xf numFmtId="0" fontId="17" fillId="0" borderId="0" xfId="0" applyFont="1" applyFill="1" applyBorder="1" applyAlignment="1" applyProtection="1">
      <alignment horizontal="left"/>
      <protection locked="0"/>
    </xf>
    <xf numFmtId="0" fontId="20" fillId="0" borderId="0" xfId="0" applyFont="1" applyFill="1" applyBorder="1" applyAlignment="1" applyProtection="1">
      <alignment horizontal="left"/>
      <protection locked="0"/>
    </xf>
    <xf numFmtId="0" fontId="20" fillId="5" borderId="4" xfId="0" applyFont="1" applyFill="1" applyBorder="1" applyAlignment="1" applyProtection="1">
      <alignment vertical="center"/>
      <protection locked="0"/>
    </xf>
    <xf numFmtId="3" fontId="17" fillId="5" borderId="4" xfId="0" applyNumberFormat="1" applyFont="1" applyFill="1" applyBorder="1" applyAlignment="1" applyProtection="1">
      <alignment horizontal="center" vertical="center"/>
      <protection locked="0"/>
    </xf>
    <xf numFmtId="0" fontId="20" fillId="0" borderId="4" xfId="0" applyFont="1" applyFill="1" applyBorder="1" applyAlignment="1" applyProtection="1">
      <alignment horizontal="center" vertical="center"/>
      <protection locked="0"/>
    </xf>
    <xf numFmtId="0" fontId="17" fillId="5" borderId="4" xfId="0" applyFont="1" applyFill="1" applyBorder="1" applyAlignment="1" applyProtection="1">
      <alignment vertical="center"/>
      <protection locked="0"/>
    </xf>
    <xf numFmtId="3" fontId="17" fillId="5" borderId="4" xfId="0" applyNumberFormat="1" applyFont="1" applyFill="1" applyBorder="1" applyAlignment="1" applyProtection="1">
      <alignment horizontal="center" vertical="center"/>
    </xf>
    <xf numFmtId="3" fontId="17" fillId="5" borderId="18" xfId="0" applyNumberFormat="1" applyFont="1" applyFill="1" applyBorder="1" applyAlignment="1" applyProtection="1">
      <alignment horizontal="center" vertical="center"/>
    </xf>
    <xf numFmtId="0" fontId="29" fillId="4" borderId="0" xfId="7" applyFont="1" applyFill="1" applyBorder="1" applyAlignment="1" applyProtection="1">
      <alignment horizontal="center"/>
      <protection locked="0"/>
    </xf>
    <xf numFmtId="3" fontId="17" fillId="0" borderId="0" xfId="7" applyNumberFormat="1" applyFont="1" applyFill="1" applyBorder="1" applyAlignment="1" applyProtection="1">
      <alignment wrapText="1"/>
      <protection locked="0"/>
    </xf>
    <xf numFmtId="0" fontId="17" fillId="0" borderId="0" xfId="7" applyFont="1" applyFill="1" applyBorder="1" applyAlignment="1" applyProtection="1">
      <alignment horizontal="right" vertical="center" wrapText="1"/>
      <protection locked="0"/>
    </xf>
    <xf numFmtId="0" fontId="18" fillId="4" borderId="0" xfId="7" applyFont="1" applyFill="1" applyBorder="1" applyAlignment="1" applyProtection="1">
      <alignment horizontal="center" vertical="center"/>
      <protection locked="0"/>
    </xf>
    <xf numFmtId="0" fontId="17" fillId="4" borderId="0" xfId="7" applyFont="1" applyFill="1" applyBorder="1" applyAlignment="1" applyProtection="1">
      <protection locked="0"/>
    </xf>
    <xf numFmtId="3" fontId="41" fillId="0" borderId="0" xfId="7" applyNumberFormat="1" applyFont="1" applyFill="1" applyBorder="1" applyAlignment="1" applyProtection="1">
      <alignment wrapText="1"/>
      <protection locked="0"/>
    </xf>
    <xf numFmtId="3" fontId="42" fillId="0" borderId="0" xfId="0" applyNumberFormat="1" applyFont="1" applyFill="1" applyAlignment="1" applyProtection="1">
      <alignment horizontal="center" vertical="center"/>
      <protection locked="0"/>
    </xf>
    <xf numFmtId="3" fontId="11" fillId="0" borderId="0" xfId="7" applyNumberFormat="1" applyFont="1" applyFill="1" applyBorder="1" applyAlignment="1" applyProtection="1">
      <protection locked="0"/>
    </xf>
    <xf numFmtId="3" fontId="43" fillId="0" borderId="0" xfId="7" applyNumberFormat="1" applyFont="1" applyFill="1" applyBorder="1" applyAlignment="1" applyProtection="1">
      <alignment wrapText="1"/>
      <protection locked="0"/>
    </xf>
    <xf numFmtId="173" fontId="44" fillId="0" borderId="0" xfId="7" applyNumberFormat="1" applyFont="1" applyFill="1" applyBorder="1" applyAlignment="1" applyProtection="1">
      <alignment horizontal="left" vertical="center" wrapText="1"/>
      <protection locked="0"/>
    </xf>
    <xf numFmtId="3" fontId="45" fillId="0" borderId="0" xfId="7" applyNumberFormat="1" applyFont="1" applyFill="1" applyBorder="1" applyAlignment="1" applyProtection="1">
      <alignment horizontal="left" vertical="center" wrapText="1"/>
      <protection locked="0"/>
    </xf>
    <xf numFmtId="0" fontId="45" fillId="0" borderId="0" xfId="7" applyNumberFormat="1" applyFont="1" applyFill="1" applyBorder="1" applyAlignment="1" applyProtection="1">
      <alignment horizontal="left" vertical="center" wrapText="1"/>
      <protection locked="0"/>
    </xf>
    <xf numFmtId="3" fontId="44" fillId="0" borderId="0" xfId="7" applyNumberFormat="1" applyFont="1" applyFill="1" applyBorder="1" applyAlignment="1" applyProtection="1">
      <alignment horizontal="center" vertical="center"/>
      <protection locked="0"/>
    </xf>
    <xf numFmtId="0" fontId="46" fillId="4" borderId="0" xfId="7" applyNumberFormat="1" applyFont="1" applyFill="1" applyBorder="1" applyAlignment="1" applyProtection="1">
      <alignment horizontal="center" vertical="center" wrapText="1"/>
      <protection locked="0"/>
    </xf>
    <xf numFmtId="0" fontId="0" fillId="0" borderId="0" xfId="0" applyBorder="1" applyAlignment="1" applyProtection="1">
      <alignment vertical="center"/>
      <protection locked="0"/>
    </xf>
    <xf numFmtId="0" fontId="24" fillId="0" borderId="0" xfId="7" applyNumberFormat="1" applyFont="1" applyFill="1" applyBorder="1" applyAlignment="1" applyProtection="1">
      <alignment horizontal="left" vertical="center" wrapText="1"/>
      <protection locked="0"/>
    </xf>
    <xf numFmtId="0" fontId="20" fillId="0" borderId="0" xfId="9" applyFont="1" applyBorder="1" applyProtection="1">
      <protection locked="0"/>
    </xf>
    <xf numFmtId="3" fontId="20" fillId="0" borderId="0" xfId="7" applyNumberFormat="1" applyFont="1" applyFill="1" applyBorder="1" applyAlignment="1" applyProtection="1">
      <protection locked="0"/>
    </xf>
    <xf numFmtId="10" fontId="17" fillId="0" borderId="4" xfId="0" applyNumberFormat="1" applyFont="1" applyFill="1" applyBorder="1" applyAlignment="1" applyProtection="1">
      <alignment horizontal="right" vertical="center"/>
      <protection locked="0"/>
    </xf>
    <xf numFmtId="3" fontId="17" fillId="0" borderId="0" xfId="0" applyNumberFormat="1" applyFont="1" applyFill="1" applyBorder="1" applyAlignment="1" applyProtection="1">
      <alignment vertical="center"/>
      <protection locked="0"/>
    </xf>
    <xf numFmtId="3" fontId="20" fillId="0" borderId="18" xfId="0" applyNumberFormat="1" applyFont="1" applyFill="1" applyBorder="1" applyAlignment="1" applyProtection="1">
      <alignment horizontal="right" vertical="center" wrapText="1"/>
      <protection locked="0"/>
    </xf>
    <xf numFmtId="3" fontId="20" fillId="6" borderId="18" xfId="0" applyNumberFormat="1" applyFont="1" applyFill="1" applyBorder="1" applyAlignment="1" applyProtection="1">
      <alignment horizontal="left" vertical="center"/>
      <protection locked="0"/>
    </xf>
    <xf numFmtId="0" fontId="17" fillId="0" borderId="0" xfId="10" applyFont="1" applyFill="1" applyBorder="1" applyAlignment="1" applyProtection="1">
      <protection locked="0"/>
    </xf>
    <xf numFmtId="9" fontId="20" fillId="4" borderId="0" xfId="10" applyNumberFormat="1" applyFont="1" applyFill="1" applyBorder="1" applyAlignment="1" applyProtection="1">
      <protection locked="0"/>
    </xf>
    <xf numFmtId="3" fontId="17" fillId="0" borderId="0" xfId="0" applyNumberFormat="1" applyFont="1" applyFill="1" applyBorder="1" applyAlignment="1" applyProtection="1">
      <alignment horizontal="left" vertical="center"/>
      <protection locked="0"/>
    </xf>
    <xf numFmtId="10" fontId="20" fillId="0" borderId="0" xfId="0" applyNumberFormat="1" applyFont="1" applyFill="1" applyBorder="1" applyAlignment="1" applyProtection="1">
      <alignment horizontal="right" vertical="center"/>
      <protection locked="0"/>
    </xf>
    <xf numFmtId="3" fontId="17" fillId="5" borderId="4" xfId="0" applyNumberFormat="1" applyFont="1" applyFill="1" applyBorder="1" applyAlignment="1" applyProtection="1">
      <alignment horizontal="right" vertical="center"/>
      <protection hidden="1"/>
    </xf>
    <xf numFmtId="3" fontId="29" fillId="0" borderId="0" xfId="0" applyNumberFormat="1" applyFont="1" applyFill="1" applyBorder="1" applyAlignment="1" applyProtection="1">
      <alignment horizontal="right" vertical="center"/>
      <protection locked="0"/>
    </xf>
    <xf numFmtId="3" fontId="17" fillId="0" borderId="0" xfId="0" applyNumberFormat="1" applyFont="1" applyFill="1" applyAlignment="1" applyProtection="1">
      <alignment horizontal="right" vertical="center"/>
      <protection locked="0"/>
    </xf>
    <xf numFmtId="3" fontId="17" fillId="0" borderId="0" xfId="0" applyNumberFormat="1" applyFont="1" applyFill="1" applyBorder="1" applyAlignment="1" applyProtection="1">
      <alignment horizontal="center" vertical="center"/>
      <protection locked="0"/>
    </xf>
    <xf numFmtId="10" fontId="17" fillId="5" borderId="4" xfId="1" applyNumberFormat="1" applyFont="1" applyFill="1" applyBorder="1" applyAlignment="1" applyProtection="1">
      <alignment horizontal="right" vertical="center"/>
      <protection hidden="1"/>
    </xf>
    <xf numFmtId="4" fontId="17" fillId="5" borderId="4" xfId="0" applyNumberFormat="1" applyFont="1" applyFill="1" applyBorder="1" applyAlignment="1" applyProtection="1">
      <alignment horizontal="right" vertical="center"/>
      <protection hidden="1"/>
    </xf>
    <xf numFmtId="3" fontId="17" fillId="6" borderId="4" xfId="0" applyNumberFormat="1" applyFont="1" applyFill="1" applyBorder="1" applyAlignment="1" applyProtection="1">
      <alignment horizontal="center" vertical="center" wrapText="1"/>
      <protection locked="0"/>
    </xf>
    <xf numFmtId="0" fontId="20" fillId="4" borderId="4" xfId="9" applyNumberFormat="1" applyFont="1" applyFill="1" applyBorder="1" applyAlignment="1" applyProtection="1">
      <alignment horizontal="center" vertical="center" wrapText="1"/>
      <protection locked="0"/>
    </xf>
    <xf numFmtId="3" fontId="20" fillId="4" borderId="4" xfId="9" applyNumberFormat="1" applyFont="1" applyFill="1" applyBorder="1" applyAlignment="1" applyProtection="1">
      <alignment vertical="center" wrapText="1"/>
      <protection locked="0"/>
    </xf>
    <xf numFmtId="172" fontId="20" fillId="4" borderId="4" xfId="9" applyNumberFormat="1" applyFont="1" applyFill="1" applyBorder="1" applyAlignment="1" applyProtection="1">
      <alignment vertical="center" wrapText="1"/>
      <protection locked="0"/>
    </xf>
    <xf numFmtId="0" fontId="20" fillId="0" borderId="4" xfId="0" applyFont="1" applyFill="1" applyBorder="1" applyAlignment="1" applyProtection="1">
      <alignment horizontal="center"/>
      <protection locked="0"/>
    </xf>
    <xf numFmtId="0" fontId="47" fillId="0" borderId="0" xfId="0" applyFont="1" applyFill="1" applyBorder="1" applyProtection="1">
      <protection locked="0"/>
    </xf>
    <xf numFmtId="0" fontId="48" fillId="0" borderId="0" xfId="0" applyFont="1" applyFill="1" applyBorder="1" applyProtection="1">
      <protection locked="0"/>
    </xf>
    <xf numFmtId="0" fontId="17" fillId="4" borderId="0" xfId="10" applyFont="1" applyFill="1" applyBorder="1" applyAlignment="1" applyProtection="1">
      <protection locked="0"/>
    </xf>
    <xf numFmtId="1" fontId="17" fillId="4" borderId="0" xfId="10" applyNumberFormat="1" applyFont="1" applyFill="1" applyBorder="1" applyAlignment="1" applyProtection="1">
      <alignment horizontal="center"/>
      <protection locked="0"/>
    </xf>
    <xf numFmtId="0" fontId="17" fillId="4" borderId="23" xfId="10" applyFont="1" applyFill="1" applyBorder="1" applyAlignment="1" applyProtection="1">
      <alignment vertical="center"/>
      <protection locked="0"/>
    </xf>
    <xf numFmtId="0" fontId="17" fillId="5" borderId="4" xfId="10" applyFont="1" applyFill="1" applyBorder="1" applyAlignment="1" applyProtection="1">
      <alignment horizontal="right" vertical="center"/>
      <protection locked="0"/>
    </xf>
    <xf numFmtId="3" fontId="17" fillId="5" borderId="4" xfId="10" applyNumberFormat="1" applyFont="1" applyFill="1" applyBorder="1" applyAlignment="1" applyProtection="1">
      <alignment vertical="center"/>
      <protection locked="0"/>
    </xf>
    <xf numFmtId="0" fontId="17" fillId="4" borderId="0" xfId="10" applyFont="1" applyFill="1" applyBorder="1" applyAlignment="1" applyProtection="1">
      <alignment horizontal="left"/>
      <protection locked="0"/>
    </xf>
    <xf numFmtId="3" fontId="17" fillId="4" borderId="0" xfId="10" applyNumberFormat="1" applyFont="1" applyFill="1" applyBorder="1" applyAlignment="1" applyProtection="1">
      <alignment horizontal="center"/>
      <protection locked="0"/>
    </xf>
    <xf numFmtId="49" fontId="17" fillId="0" borderId="4" xfId="0" applyNumberFormat="1" applyFont="1" applyBorder="1" applyAlignment="1" applyProtection="1">
      <alignment horizontal="center" vertical="center"/>
      <protection locked="0"/>
    </xf>
    <xf numFmtId="49" fontId="17" fillId="0" borderId="0" xfId="0" applyNumberFormat="1" applyFont="1" applyAlignment="1" applyProtection="1">
      <alignment vertical="center"/>
      <protection locked="0"/>
    </xf>
    <xf numFmtId="0" fontId="4" fillId="0" borderId="0" xfId="0" applyFont="1" applyBorder="1" applyAlignment="1" applyProtection="1">
      <alignment horizontal="right"/>
      <protection hidden="1"/>
    </xf>
    <xf numFmtId="166" fontId="4" fillId="0" borderId="0" xfId="4" applyNumberFormat="1" applyFont="1" applyBorder="1" applyAlignment="1" applyProtection="1">
      <protection hidden="1"/>
    </xf>
    <xf numFmtId="0" fontId="4" fillId="0" borderId="0" xfId="0" applyFont="1" applyFill="1" applyBorder="1" applyAlignment="1" applyProtection="1">
      <alignment horizontal="left"/>
      <protection hidden="1"/>
    </xf>
    <xf numFmtId="0" fontId="4" fillId="0" borderId="8" xfId="0" applyFont="1" applyBorder="1" applyAlignment="1">
      <alignment horizontal="center"/>
    </xf>
    <xf numFmtId="0" fontId="4" fillId="0" borderId="8" xfId="0" applyFont="1" applyBorder="1" applyAlignment="1" applyProtection="1">
      <alignment horizontal="center"/>
      <protection hidden="1"/>
    </xf>
    <xf numFmtId="0" fontId="4" fillId="0" borderId="0" xfId="0" applyFont="1" applyBorder="1" applyAlignment="1">
      <alignment horizontal="center"/>
    </xf>
    <xf numFmtId="0" fontId="57" fillId="0" borderId="0" xfId="0" applyFont="1"/>
    <xf numFmtId="0" fontId="57" fillId="0" borderId="78" xfId="0" applyFont="1" applyBorder="1"/>
    <xf numFmtId="0" fontId="57" fillId="0" borderId="79" xfId="0" applyFont="1" applyBorder="1"/>
    <xf numFmtId="0" fontId="57" fillId="0" borderId="80" xfId="0" applyFont="1" applyBorder="1"/>
    <xf numFmtId="0" fontId="57" fillId="0" borderId="81" xfId="0" applyFont="1" applyBorder="1"/>
    <xf numFmtId="0" fontId="58" fillId="0" borderId="0" xfId="0" applyFont="1" applyBorder="1" applyProtection="1">
      <protection hidden="1"/>
    </xf>
    <xf numFmtId="0" fontId="58" fillId="0" borderId="0" xfId="0" applyFont="1" applyBorder="1"/>
    <xf numFmtId="0" fontId="57" fillId="0" borderId="0" xfId="0" applyFont="1" applyBorder="1"/>
    <xf numFmtId="0" fontId="57" fillId="0" borderId="82" xfId="0" applyFont="1" applyBorder="1"/>
    <xf numFmtId="0" fontId="57" fillId="0" borderId="0" xfId="0" applyFont="1" applyBorder="1" applyProtection="1">
      <protection hidden="1"/>
    </xf>
    <xf numFmtId="14" fontId="57" fillId="0" borderId="0" xfId="0" applyNumberFormat="1" applyFont="1" applyBorder="1" applyAlignment="1" applyProtection="1">
      <protection hidden="1"/>
    </xf>
    <xf numFmtId="49" fontId="2" fillId="0" borderId="0" xfId="0" applyNumberFormat="1" applyFont="1" applyBorder="1" applyAlignment="1" applyProtection="1">
      <protection locked="0"/>
    </xf>
    <xf numFmtId="0" fontId="59" fillId="0" borderId="0" xfId="0" applyFont="1" applyBorder="1"/>
    <xf numFmtId="0" fontId="57" fillId="0" borderId="82" xfId="0" applyFont="1" applyBorder="1" applyProtection="1">
      <protection hidden="1"/>
    </xf>
    <xf numFmtId="0" fontId="60" fillId="0" borderId="4" xfId="0" applyFont="1" applyBorder="1" applyAlignment="1" applyProtection="1">
      <alignment horizontal="center"/>
      <protection hidden="1"/>
    </xf>
    <xf numFmtId="0" fontId="62" fillId="0" borderId="82" xfId="0" applyFont="1" applyBorder="1" applyProtection="1">
      <protection hidden="1"/>
    </xf>
    <xf numFmtId="166" fontId="57" fillId="0" borderId="4" xfId="4" applyNumberFormat="1" applyFont="1" applyBorder="1" applyProtection="1">
      <protection locked="0"/>
    </xf>
    <xf numFmtId="0" fontId="58" fillId="0" borderId="8" xfId="0" applyFont="1" applyBorder="1" applyAlignment="1" applyProtection="1">
      <protection hidden="1"/>
    </xf>
    <xf numFmtId="9" fontId="57" fillId="0" borderId="8" xfId="1" applyFont="1" applyBorder="1" applyAlignment="1" applyProtection="1">
      <protection locked="0"/>
    </xf>
    <xf numFmtId="165" fontId="58" fillId="0" borderId="4" xfId="1" applyNumberFormat="1" applyFont="1" applyBorder="1" applyProtection="1">
      <protection hidden="1"/>
    </xf>
    <xf numFmtId="166" fontId="58" fillId="0" borderId="4" xfId="0" applyNumberFormat="1" applyFont="1" applyBorder="1" applyProtection="1">
      <protection hidden="1"/>
    </xf>
    <xf numFmtId="0" fontId="58" fillId="2" borderId="8" xfId="0" applyFont="1" applyFill="1" applyBorder="1" applyAlignment="1" applyProtection="1">
      <protection hidden="1"/>
    </xf>
    <xf numFmtId="9" fontId="63" fillId="2" borderId="8" xfId="1" applyNumberFormat="1" applyFont="1" applyFill="1" applyBorder="1" applyAlignment="1" applyProtection="1">
      <protection locked="0"/>
    </xf>
    <xf numFmtId="165" fontId="58" fillId="2" borderId="4" xfId="1" applyNumberFormat="1" applyFont="1" applyFill="1" applyBorder="1" applyProtection="1">
      <protection hidden="1"/>
    </xf>
    <xf numFmtId="166" fontId="58" fillId="2" borderId="4" xfId="0" applyNumberFormat="1" applyFont="1" applyFill="1" applyBorder="1" applyProtection="1">
      <protection hidden="1"/>
    </xf>
    <xf numFmtId="9" fontId="57" fillId="0" borderId="0" xfId="0" applyNumberFormat="1" applyFont="1" applyBorder="1"/>
    <xf numFmtId="0" fontId="4" fillId="0" borderId="0" xfId="0" applyFont="1" applyBorder="1" applyAlignment="1"/>
    <xf numFmtId="0" fontId="4" fillId="0" borderId="0" xfId="0" applyFont="1" applyBorder="1" applyAlignment="1">
      <alignment horizontal="left"/>
    </xf>
    <xf numFmtId="165" fontId="4" fillId="0" borderId="0" xfId="0" applyNumberFormat="1" applyFont="1" applyFill="1" applyBorder="1" applyAlignment="1" applyProtection="1">
      <alignment wrapText="1"/>
      <protection hidden="1"/>
    </xf>
    <xf numFmtId="0" fontId="58" fillId="9" borderId="4" xfId="4" applyNumberFormat="1" applyFont="1" applyFill="1" applyBorder="1" applyAlignment="1" applyProtection="1">
      <alignment horizontal="center" vertical="center"/>
      <protection hidden="1"/>
    </xf>
    <xf numFmtId="0" fontId="58" fillId="0" borderId="0" xfId="0" applyFont="1" applyBorder="1" applyAlignment="1"/>
    <xf numFmtId="166" fontId="63" fillId="0" borderId="0" xfId="4" applyNumberFormat="1" applyFont="1" applyFill="1" applyBorder="1" applyAlignment="1" applyProtection="1">
      <alignment wrapText="1"/>
      <protection hidden="1"/>
    </xf>
    <xf numFmtId="165" fontId="58" fillId="9" borderId="4" xfId="0" applyNumberFormat="1" applyFont="1" applyFill="1" applyBorder="1" applyAlignment="1" applyProtection="1">
      <alignment horizontal="center" vertical="center"/>
      <protection hidden="1"/>
    </xf>
    <xf numFmtId="166" fontId="58" fillId="9" borderId="4" xfId="4" applyNumberFormat="1" applyFont="1" applyFill="1" applyBorder="1" applyAlignment="1" applyProtection="1">
      <alignment horizontal="center" vertical="center"/>
      <protection hidden="1"/>
    </xf>
    <xf numFmtId="0" fontId="2" fillId="0" borderId="0" xfId="0" applyFont="1" applyFill="1" applyBorder="1" applyAlignment="1" applyProtection="1">
      <alignment wrapText="1"/>
      <protection hidden="1"/>
    </xf>
    <xf numFmtId="0" fontId="57" fillId="0" borderId="83" xfId="0" applyFont="1" applyBorder="1"/>
    <xf numFmtId="0" fontId="57" fillId="0" borderId="77" xfId="0" applyFont="1" applyBorder="1"/>
    <xf numFmtId="0" fontId="58" fillId="0" borderId="77" xfId="0" applyFont="1" applyBorder="1"/>
    <xf numFmtId="166" fontId="64" fillId="9" borderId="84" xfId="4" applyNumberFormat="1" applyFont="1" applyFill="1" applyBorder="1" applyAlignment="1" applyProtection="1">
      <alignment horizontal="center" vertical="center"/>
      <protection hidden="1"/>
    </xf>
    <xf numFmtId="0" fontId="2" fillId="0" borderId="77" xfId="0" applyFont="1" applyFill="1" applyBorder="1" applyAlignment="1">
      <alignment wrapText="1"/>
    </xf>
    <xf numFmtId="0" fontId="57" fillId="0" borderId="77" xfId="0" applyFont="1" applyFill="1" applyBorder="1"/>
    <xf numFmtId="0" fontId="2" fillId="0" borderId="85" xfId="0" applyFont="1" applyFill="1" applyBorder="1" applyAlignment="1">
      <alignment wrapText="1"/>
    </xf>
    <xf numFmtId="0" fontId="57" fillId="0" borderId="0" xfId="0" applyFont="1" applyProtection="1">
      <protection hidden="1"/>
    </xf>
    <xf numFmtId="0" fontId="57" fillId="0" borderId="0" xfId="0" applyFont="1" applyBorder="1" applyAlignment="1">
      <alignment horizontal="center"/>
    </xf>
    <xf numFmtId="0" fontId="57" fillId="0" borderId="0" xfId="0" applyFont="1" applyBorder="1" applyAlignment="1"/>
    <xf numFmtId="9" fontId="57" fillId="0" borderId="0" xfId="0" applyNumberFormat="1" applyFont="1" applyFill="1"/>
    <xf numFmtId="0" fontId="57" fillId="0" borderId="0" xfId="0" applyFont="1" applyAlignment="1"/>
    <xf numFmtId="9" fontId="57" fillId="0" borderId="4" xfId="0" applyNumberFormat="1" applyFont="1" applyFill="1" applyBorder="1" applyAlignment="1" applyProtection="1">
      <alignment horizontal="center"/>
      <protection hidden="1"/>
    </xf>
    <xf numFmtId="0" fontId="57" fillId="0" borderId="4" xfId="0" applyNumberFormat="1" applyFont="1" applyFill="1" applyBorder="1" applyAlignment="1" applyProtection="1">
      <alignment horizontal="center"/>
      <protection hidden="1"/>
    </xf>
    <xf numFmtId="0" fontId="57" fillId="0" borderId="0" xfId="0" applyFont="1" applyFill="1" applyBorder="1"/>
    <xf numFmtId="9" fontId="57" fillId="0" borderId="0" xfId="0" applyNumberFormat="1" applyFont="1" applyFill="1" applyProtection="1">
      <protection hidden="1"/>
    </xf>
    <xf numFmtId="0" fontId="57" fillId="0" borderId="69" xfId="0" applyFont="1" applyBorder="1" applyProtection="1">
      <protection hidden="1"/>
    </xf>
    <xf numFmtId="0" fontId="57" fillId="0" borderId="70" xfId="0" applyFont="1" applyBorder="1" applyProtection="1">
      <protection hidden="1"/>
    </xf>
    <xf numFmtId="0" fontId="57" fillId="0" borderId="71" xfId="0" applyFont="1" applyBorder="1" applyProtection="1">
      <protection hidden="1"/>
    </xf>
    <xf numFmtId="0" fontId="57" fillId="0" borderId="72" xfId="0" applyFont="1" applyBorder="1" applyProtection="1">
      <protection hidden="1"/>
    </xf>
    <xf numFmtId="0" fontId="57" fillId="0" borderId="73" xfId="0" applyFont="1" applyBorder="1" applyProtection="1">
      <protection hidden="1"/>
    </xf>
    <xf numFmtId="0" fontId="57" fillId="0" borderId="0" xfId="0" applyNumberFormat="1" applyFont="1" applyBorder="1" applyProtection="1">
      <protection hidden="1"/>
    </xf>
    <xf numFmtId="0" fontId="2" fillId="0" borderId="0" xfId="0" applyNumberFormat="1" applyFont="1" applyBorder="1" applyAlignment="1" applyProtection="1">
      <protection hidden="1"/>
    </xf>
    <xf numFmtId="0" fontId="57" fillId="0" borderId="0" xfId="0" applyFont="1" applyBorder="1" applyAlignment="1" applyProtection="1">
      <protection hidden="1"/>
    </xf>
    <xf numFmtId="0" fontId="57" fillId="0" borderId="74" xfId="0" applyFont="1" applyBorder="1" applyProtection="1">
      <protection hidden="1"/>
    </xf>
    <xf numFmtId="0" fontId="57" fillId="0" borderId="75" xfId="0" applyFont="1" applyBorder="1" applyProtection="1">
      <protection hidden="1"/>
    </xf>
    <xf numFmtId="0" fontId="57" fillId="0" borderId="76" xfId="0" applyFont="1" applyBorder="1" applyProtection="1">
      <protection hidden="1"/>
    </xf>
    <xf numFmtId="3" fontId="57" fillId="0" borderId="4" xfId="4" applyNumberFormat="1" applyFont="1" applyBorder="1" applyProtection="1">
      <protection locked="0"/>
    </xf>
    <xf numFmtId="0" fontId="17" fillId="0" borderId="18" xfId="0" applyNumberFormat="1" applyFont="1" applyFill="1" applyBorder="1" applyAlignment="1" applyProtection="1">
      <alignment horizontal="right" vertical="center"/>
      <protection locked="0"/>
    </xf>
    <xf numFmtId="0" fontId="71" fillId="0" borderId="72" xfId="0" applyFont="1" applyBorder="1" applyAlignment="1" applyProtection="1">
      <alignment horizontal="right" vertical="top"/>
      <protection hidden="1"/>
    </xf>
    <xf numFmtId="0" fontId="72" fillId="0" borderId="0" xfId="6" applyFont="1" applyProtection="1">
      <protection locked="0"/>
    </xf>
    <xf numFmtId="0" fontId="68" fillId="3" borderId="34" xfId="6" applyFont="1" applyFill="1" applyBorder="1" applyAlignment="1" applyProtection="1">
      <alignment horizontal="center"/>
      <protection locked="0"/>
    </xf>
    <xf numFmtId="166" fontId="4" fillId="0" borderId="4" xfId="0" applyNumberFormat="1" applyFont="1" applyBorder="1" applyAlignment="1" applyProtection="1">
      <alignment horizontal="center"/>
      <protection hidden="1"/>
    </xf>
    <xf numFmtId="0" fontId="57" fillId="0" borderId="22" xfId="0" applyFont="1" applyBorder="1" applyAlignment="1" applyProtection="1">
      <alignment horizontal="center"/>
      <protection hidden="1"/>
    </xf>
    <xf numFmtId="0" fontId="57" fillId="0" borderId="0" xfId="0" applyFont="1" applyAlignment="1" applyProtection="1">
      <alignment horizontal="center"/>
      <protection hidden="1"/>
    </xf>
    <xf numFmtId="0" fontId="57" fillId="0" borderId="25" xfId="0" applyFont="1" applyBorder="1" applyAlignment="1" applyProtection="1">
      <alignment horizontal="center"/>
      <protection hidden="1"/>
    </xf>
    <xf numFmtId="0" fontId="7" fillId="0" borderId="14" xfId="0" applyFont="1" applyBorder="1" applyAlignment="1">
      <alignment horizontal="right"/>
    </xf>
    <xf numFmtId="0" fontId="7" fillId="0" borderId="4" xfId="0" applyFont="1" applyBorder="1" applyAlignment="1">
      <alignment horizontal="right"/>
    </xf>
    <xf numFmtId="165" fontId="2" fillId="0" borderId="4" xfId="0" applyNumberFormat="1" applyFont="1" applyBorder="1" applyAlignment="1" applyProtection="1">
      <alignment horizontal="center"/>
      <protection locked="0"/>
    </xf>
    <xf numFmtId="165" fontId="2" fillId="0" borderId="3" xfId="0" applyNumberFormat="1" applyFont="1" applyBorder="1" applyAlignment="1" applyProtection="1">
      <alignment horizontal="center"/>
      <protection locked="0"/>
    </xf>
    <xf numFmtId="0" fontId="4" fillId="0" borderId="15" xfId="0" applyFont="1" applyBorder="1" applyAlignment="1" applyProtection="1">
      <alignment horizontal="right"/>
      <protection hidden="1"/>
    </xf>
    <xf numFmtId="0" fontId="4" fillId="0" borderId="16" xfId="0" applyFont="1" applyBorder="1" applyAlignment="1" applyProtection="1">
      <alignment horizontal="right"/>
      <protection hidden="1"/>
    </xf>
    <xf numFmtId="174" fontId="4" fillId="0" borderId="16" xfId="4" applyNumberFormat="1" applyFont="1" applyBorder="1" applyAlignment="1" applyProtection="1">
      <protection hidden="1"/>
    </xf>
    <xf numFmtId="174" fontId="4" fillId="0" borderId="17" xfId="4" applyNumberFormat="1" applyFont="1" applyBorder="1" applyAlignment="1" applyProtection="1">
      <protection hidden="1"/>
    </xf>
    <xf numFmtId="0" fontId="57" fillId="0" borderId="8" xfId="0" applyFont="1" applyBorder="1" applyAlignment="1">
      <alignment horizontal="center"/>
    </xf>
    <xf numFmtId="0" fontId="57" fillId="0" borderId="9" xfId="0" applyFont="1" applyBorder="1" applyAlignment="1">
      <alignment horizontal="center"/>
    </xf>
    <xf numFmtId="0" fontId="57" fillId="0" borderId="8" xfId="0" applyFont="1" applyBorder="1" applyAlignment="1" applyProtection="1">
      <alignment horizontal="left"/>
      <protection locked="0"/>
    </xf>
    <xf numFmtId="0" fontId="57" fillId="0" borderId="9" xfId="0" applyFont="1" applyBorder="1" applyAlignment="1" applyProtection="1">
      <alignment horizontal="left"/>
      <protection locked="0"/>
    </xf>
    <xf numFmtId="0" fontId="57" fillId="0" borderId="8" xfId="0" applyFont="1" applyBorder="1" applyAlignment="1" applyProtection="1">
      <alignment horizontal="left" wrapText="1"/>
      <protection locked="0"/>
    </xf>
    <xf numFmtId="0" fontId="57" fillId="0" borderId="21" xfId="0" applyFont="1" applyBorder="1" applyAlignment="1" applyProtection="1">
      <alignment horizontal="left" wrapText="1"/>
      <protection locked="0"/>
    </xf>
    <xf numFmtId="0" fontId="57" fillId="0" borderId="9" xfId="0" applyFont="1" applyBorder="1" applyAlignment="1" applyProtection="1">
      <alignment horizontal="left" wrapText="1"/>
      <protection locked="0"/>
    </xf>
    <xf numFmtId="0" fontId="57" fillId="0" borderId="23" xfId="0" applyFont="1" applyBorder="1" applyAlignment="1">
      <alignment horizontal="center"/>
    </xf>
    <xf numFmtId="0" fontId="58" fillId="9" borderId="8" xfId="0" applyFont="1" applyFill="1" applyBorder="1" applyAlignment="1" applyProtection="1">
      <alignment horizontal="center"/>
      <protection hidden="1"/>
    </xf>
    <xf numFmtId="0" fontId="58" fillId="9" borderId="21" xfId="0" applyFont="1" applyFill="1" applyBorder="1" applyAlignment="1" applyProtection="1">
      <alignment horizontal="center"/>
      <protection hidden="1"/>
    </xf>
    <xf numFmtId="0" fontId="58" fillId="9" borderId="9" xfId="0" applyFont="1" applyFill="1" applyBorder="1" applyAlignment="1" applyProtection="1">
      <alignment horizontal="center"/>
      <protection hidden="1"/>
    </xf>
    <xf numFmtId="0" fontId="4" fillId="0" borderId="11" xfId="0" applyFont="1" applyBorder="1" applyAlignment="1" applyProtection="1">
      <alignment horizontal="right"/>
      <protection hidden="1"/>
    </xf>
    <xf numFmtId="0" fontId="4" fillId="0" borderId="12" xfId="0" applyFont="1" applyBorder="1" applyAlignment="1" applyProtection="1">
      <alignment horizontal="right"/>
      <protection hidden="1"/>
    </xf>
    <xf numFmtId="166" fontId="4" fillId="0" borderId="12" xfId="4" applyNumberFormat="1" applyFont="1" applyBorder="1" applyAlignment="1" applyProtection="1">
      <protection hidden="1"/>
    </xf>
    <xf numFmtId="166" fontId="4" fillId="0" borderId="13" xfId="4" applyNumberFormat="1" applyFont="1" applyBorder="1" applyAlignment="1" applyProtection="1">
      <protection hidden="1"/>
    </xf>
    <xf numFmtId="0" fontId="5" fillId="0" borderId="0" xfId="0" applyFont="1" applyFill="1" applyBorder="1" applyAlignment="1">
      <alignment horizontal="center" vertical="center" wrapText="1"/>
    </xf>
    <xf numFmtId="166" fontId="2" fillId="0" borderId="8" xfId="4" applyNumberFormat="1" applyFont="1" applyBorder="1" applyAlignment="1" applyProtection="1">
      <alignment horizontal="center"/>
      <protection locked="0"/>
    </xf>
    <xf numFmtId="166" fontId="2" fillId="0" borderId="24" xfId="4" applyNumberFormat="1" applyFont="1" applyBorder="1" applyAlignment="1" applyProtection="1">
      <alignment horizontal="center"/>
      <protection locked="0"/>
    </xf>
    <xf numFmtId="0" fontId="2" fillId="0" borderId="4" xfId="0" applyFont="1" applyBorder="1" applyAlignment="1" applyProtection="1">
      <alignment horizontal="center"/>
      <protection locked="0"/>
    </xf>
    <xf numFmtId="0" fontId="2" fillId="0" borderId="3" xfId="0" applyFont="1" applyBorder="1" applyAlignment="1" applyProtection="1">
      <alignment horizontal="center"/>
      <protection locked="0"/>
    </xf>
    <xf numFmtId="0" fontId="4" fillId="0" borderId="18" xfId="0" applyFont="1" applyBorder="1" applyAlignment="1" applyProtection="1">
      <alignment horizontal="right"/>
      <protection hidden="1"/>
    </xf>
    <xf numFmtId="0" fontId="57" fillId="0" borderId="4" xfId="0" applyFont="1" applyBorder="1" applyAlignment="1" applyProtection="1">
      <alignment horizontal="left"/>
      <protection locked="0"/>
    </xf>
    <xf numFmtId="0" fontId="57" fillId="0" borderId="4" xfId="0" applyFont="1" applyBorder="1" applyAlignment="1">
      <alignment horizontal="center"/>
    </xf>
    <xf numFmtId="9" fontId="2" fillId="0" borderId="4" xfId="0" applyNumberFormat="1" applyFont="1" applyBorder="1" applyAlignment="1" applyProtection="1">
      <alignment horizontal="center"/>
      <protection locked="0"/>
    </xf>
    <xf numFmtId="9" fontId="2" fillId="0" borderId="3" xfId="0" applyNumberFormat="1" applyFont="1" applyBorder="1" applyAlignment="1" applyProtection="1">
      <alignment horizontal="center"/>
      <protection locked="0"/>
    </xf>
    <xf numFmtId="0" fontId="4" fillId="0" borderId="0" xfId="0" applyFont="1" applyBorder="1" applyAlignment="1">
      <alignment horizontal="center"/>
    </xf>
    <xf numFmtId="0" fontId="8" fillId="0" borderId="0" xfId="0" applyFont="1" applyBorder="1" applyAlignment="1">
      <alignment horizontal="center" vertical="center" wrapText="1"/>
    </xf>
    <xf numFmtId="49" fontId="2" fillId="0" borderId="5" xfId="0" applyNumberFormat="1" applyFont="1" applyBorder="1" applyAlignment="1" applyProtection="1">
      <alignment horizontal="center"/>
      <protection locked="0"/>
    </xf>
    <xf numFmtId="49" fontId="2" fillId="0" borderId="6" xfId="0" applyNumberFormat="1" applyFont="1" applyBorder="1" applyAlignment="1" applyProtection="1">
      <alignment horizontal="center"/>
      <protection locked="0"/>
    </xf>
    <xf numFmtId="49" fontId="2" fillId="0" borderId="7" xfId="0" applyNumberFormat="1" applyFont="1" applyBorder="1" applyAlignment="1" applyProtection="1">
      <alignment horizontal="center"/>
      <protection locked="0"/>
    </xf>
    <xf numFmtId="0" fontId="4" fillId="0" borderId="10" xfId="0" applyFont="1" applyBorder="1" applyAlignment="1">
      <alignment horizontal="center"/>
    </xf>
    <xf numFmtId="0" fontId="4" fillId="0" borderId="4" xfId="0" applyFont="1" applyBorder="1" applyAlignment="1" applyProtection="1">
      <alignment horizontal="center"/>
      <protection hidden="1"/>
    </xf>
    <xf numFmtId="0" fontId="58" fillId="0" borderId="23" xfId="0" applyFont="1" applyBorder="1" applyAlignment="1" applyProtection="1">
      <alignment horizontal="center" vertical="center" textRotation="90" wrapText="1"/>
      <protection hidden="1"/>
    </xf>
    <xf numFmtId="0" fontId="58" fillId="0" borderId="0" xfId="0" applyFont="1" applyBorder="1" applyAlignment="1" applyProtection="1">
      <alignment horizontal="center" vertical="center" textRotation="90" wrapText="1"/>
      <protection hidden="1"/>
    </xf>
    <xf numFmtId="0" fontId="58" fillId="0" borderId="10" xfId="0" applyFont="1" applyBorder="1" applyAlignment="1" applyProtection="1">
      <alignment horizontal="center" vertical="center" textRotation="90" wrapText="1"/>
      <protection hidden="1"/>
    </xf>
    <xf numFmtId="166" fontId="4" fillId="2" borderId="4" xfId="0" applyNumberFormat="1" applyFont="1" applyFill="1" applyBorder="1" applyAlignment="1" applyProtection="1">
      <alignment horizontal="center"/>
      <protection hidden="1"/>
    </xf>
    <xf numFmtId="0" fontId="57" fillId="0" borderId="0" xfId="0" applyFont="1" applyAlignment="1">
      <alignment horizontal="left"/>
    </xf>
    <xf numFmtId="49" fontId="2" fillId="0" borderId="1" xfId="0" applyNumberFormat="1" applyFont="1" applyBorder="1" applyAlignment="1" applyProtection="1">
      <alignment horizontal="center"/>
      <protection locked="0"/>
    </xf>
    <xf numFmtId="49" fontId="2" fillId="0" borderId="2" xfId="0" applyNumberFormat="1" applyFont="1" applyBorder="1" applyAlignment="1" applyProtection="1">
      <alignment horizontal="center"/>
      <protection locked="0"/>
    </xf>
    <xf numFmtId="14" fontId="2" fillId="0" borderId="5" xfId="0" applyNumberFormat="1" applyFont="1" applyBorder="1" applyAlignment="1" applyProtection="1">
      <alignment horizontal="center"/>
      <protection locked="0"/>
    </xf>
    <xf numFmtId="14" fontId="2" fillId="0" borderId="7" xfId="0" applyNumberFormat="1" applyFont="1" applyBorder="1" applyAlignment="1" applyProtection="1">
      <alignment horizontal="center"/>
      <protection locked="0"/>
    </xf>
    <xf numFmtId="0" fontId="61" fillId="0" borderId="19" xfId="0" applyFont="1" applyBorder="1" applyAlignment="1">
      <alignment horizontal="center" vertical="center"/>
    </xf>
    <xf numFmtId="0" fontId="61" fillId="0" borderId="18" xfId="0" applyFont="1" applyBorder="1" applyAlignment="1">
      <alignment horizontal="center" vertical="center"/>
    </xf>
    <xf numFmtId="166" fontId="4" fillId="0" borderId="19" xfId="4" applyNumberFormat="1" applyFont="1" applyFill="1" applyBorder="1" applyAlignment="1" applyProtection="1">
      <alignment horizontal="center" vertical="center"/>
      <protection hidden="1"/>
    </xf>
    <xf numFmtId="166" fontId="4" fillId="0" borderId="18" xfId="4" applyNumberFormat="1" applyFont="1" applyFill="1" applyBorder="1" applyAlignment="1" applyProtection="1">
      <alignment horizontal="center" vertical="center"/>
      <protection hidden="1"/>
    </xf>
    <xf numFmtId="0" fontId="68" fillId="0" borderId="0" xfId="6" applyFont="1" applyBorder="1" applyAlignment="1" applyProtection="1">
      <alignment horizontal="center"/>
      <protection locked="0"/>
    </xf>
    <xf numFmtId="0" fontId="68" fillId="3" borderId="31" xfId="6" applyFont="1" applyFill="1" applyBorder="1" applyAlignment="1" applyProtection="1">
      <alignment horizontal="center" vertical="center" wrapText="1"/>
      <protection locked="0"/>
    </xf>
    <xf numFmtId="0" fontId="68" fillId="3" borderId="32" xfId="6" applyFont="1" applyFill="1" applyBorder="1" applyAlignment="1" applyProtection="1">
      <alignment horizontal="center" vertical="center" wrapText="1"/>
      <protection locked="0"/>
    </xf>
    <xf numFmtId="0" fontId="68" fillId="3" borderId="36" xfId="6" applyFont="1" applyFill="1" applyBorder="1" applyAlignment="1" applyProtection="1">
      <alignment horizontal="center" vertical="center" wrapText="1"/>
      <protection locked="0"/>
    </xf>
    <xf numFmtId="0" fontId="68" fillId="3" borderId="37" xfId="6" applyFont="1" applyFill="1" applyBorder="1" applyAlignment="1" applyProtection="1">
      <alignment horizontal="center" vertical="center" wrapText="1"/>
      <protection locked="0"/>
    </xf>
    <xf numFmtId="0" fontId="4" fillId="0" borderId="0" xfId="0" applyFont="1" applyBorder="1" applyAlignment="1" applyProtection="1">
      <alignment wrapText="1"/>
      <protection hidden="1"/>
    </xf>
    <xf numFmtId="0" fontId="68" fillId="3" borderId="8" xfId="6" applyFont="1" applyFill="1" applyBorder="1" applyAlignment="1" applyProtection="1">
      <alignment horizontal="center" vertical="center"/>
      <protection locked="0"/>
    </xf>
    <xf numFmtId="0" fontId="68" fillId="3" borderId="9" xfId="6" applyFont="1" applyFill="1" applyBorder="1" applyAlignment="1" applyProtection="1">
      <alignment horizontal="center" vertical="center"/>
      <protection locked="0"/>
    </xf>
    <xf numFmtId="49" fontId="69" fillId="0" borderId="29" xfId="6" applyNumberFormat="1" applyFont="1" applyBorder="1" applyAlignment="1" applyProtection="1">
      <alignment horizontal="center" vertical="center"/>
      <protection locked="0"/>
    </xf>
    <xf numFmtId="0" fontId="69" fillId="0" borderId="26" xfId="6" applyFont="1" applyBorder="1" applyAlignment="1" applyProtection="1">
      <alignment horizontal="center" vertical="center"/>
      <protection locked="0"/>
    </xf>
    <xf numFmtId="0" fontId="69" fillId="0" borderId="27" xfId="6" applyFont="1" applyBorder="1" applyAlignment="1" applyProtection="1">
      <alignment horizontal="center" vertical="center"/>
      <protection locked="0"/>
    </xf>
    <xf numFmtId="0" fontId="68" fillId="3" borderId="8" xfId="6" applyFont="1" applyFill="1" applyBorder="1" applyAlignment="1" applyProtection="1">
      <alignment horizontal="center" wrapText="1"/>
      <protection locked="0"/>
    </xf>
    <xf numFmtId="0" fontId="68" fillId="3" borderId="9" xfId="6" applyFont="1" applyFill="1" applyBorder="1" applyAlignment="1" applyProtection="1">
      <alignment horizontal="center" wrapText="1"/>
      <protection locked="0"/>
    </xf>
    <xf numFmtId="167" fontId="68" fillId="0" borderId="29" xfId="6" applyNumberFormat="1" applyFont="1" applyBorder="1" applyAlignment="1" applyProtection="1">
      <alignment horizontal="center"/>
      <protection locked="0"/>
    </xf>
    <xf numFmtId="167" fontId="68" fillId="0" borderId="26" xfId="6" applyNumberFormat="1" applyFont="1" applyBorder="1" applyAlignment="1" applyProtection="1">
      <alignment horizontal="center"/>
      <protection locked="0"/>
    </xf>
    <xf numFmtId="167" fontId="68" fillId="0" borderId="27" xfId="6" applyNumberFormat="1" applyFont="1" applyBorder="1" applyAlignment="1" applyProtection="1">
      <alignment horizontal="center"/>
      <protection locked="0"/>
    </xf>
    <xf numFmtId="0" fontId="68" fillId="3" borderId="21" xfId="6" applyFont="1" applyFill="1" applyBorder="1" applyAlignment="1" applyProtection="1">
      <alignment horizontal="center" wrapText="1"/>
      <protection locked="0"/>
    </xf>
    <xf numFmtId="0" fontId="68" fillId="0" borderId="29" xfId="6" applyFont="1" applyBorder="1" applyAlignment="1" applyProtection="1">
      <alignment horizontal="center"/>
      <protection locked="0"/>
    </xf>
    <xf numFmtId="0" fontId="68" fillId="0" borderId="26" xfId="6" applyFont="1" applyBorder="1" applyAlignment="1" applyProtection="1">
      <alignment horizontal="center"/>
      <protection locked="0"/>
    </xf>
    <xf numFmtId="0" fontId="68" fillId="0" borderId="27" xfId="6" applyFont="1" applyBorder="1" applyAlignment="1" applyProtection="1">
      <alignment horizontal="center"/>
      <protection locked="0"/>
    </xf>
    <xf numFmtId="0" fontId="67" fillId="0" borderId="0" xfId="6" applyFont="1" applyAlignment="1" applyProtection="1">
      <alignment horizontal="center"/>
      <protection locked="0"/>
    </xf>
    <xf numFmtId="14" fontId="68" fillId="0" borderId="29" xfId="6" applyNumberFormat="1" applyFont="1" applyBorder="1" applyAlignment="1" applyProtection="1">
      <alignment horizontal="center"/>
      <protection locked="0"/>
    </xf>
    <xf numFmtId="0" fontId="68" fillId="0" borderId="28" xfId="6" applyFont="1" applyBorder="1" applyAlignment="1" applyProtection="1">
      <alignment horizontal="center"/>
      <protection locked="0"/>
    </xf>
    <xf numFmtId="0" fontId="68" fillId="0" borderId="0" xfId="6" applyFont="1" applyAlignment="1" applyProtection="1">
      <alignment horizontal="center" vertical="center"/>
      <protection locked="0"/>
    </xf>
    <xf numFmtId="0" fontId="68" fillId="3" borderId="29" xfId="6" applyFont="1" applyFill="1" applyBorder="1" applyAlignment="1" applyProtection="1">
      <alignment horizontal="center"/>
      <protection locked="0"/>
    </xf>
    <xf numFmtId="0" fontId="68" fillId="3" borderId="27" xfId="6" applyFont="1" applyFill="1" applyBorder="1" applyAlignment="1" applyProtection="1">
      <alignment horizontal="center"/>
      <protection locked="0"/>
    </xf>
    <xf numFmtId="49" fontId="2" fillId="0" borderId="5" xfId="0" applyNumberFormat="1" applyFont="1" applyBorder="1" applyAlignment="1" applyProtection="1">
      <alignment horizontal="center"/>
      <protection hidden="1"/>
    </xf>
    <xf numFmtId="0" fontId="2" fillId="0" borderId="6" xfId="0" applyNumberFormat="1" applyFont="1" applyBorder="1" applyAlignment="1" applyProtection="1">
      <alignment horizontal="center"/>
      <protection hidden="1"/>
    </xf>
    <xf numFmtId="0" fontId="2" fillId="0" borderId="7" xfId="0" applyNumberFormat="1" applyFont="1" applyBorder="1" applyAlignment="1" applyProtection="1">
      <alignment horizontal="center"/>
      <protection hidden="1"/>
    </xf>
    <xf numFmtId="49" fontId="2" fillId="0" borderId="1" xfId="0" applyNumberFormat="1" applyFont="1" applyBorder="1" applyAlignment="1" applyProtection="1">
      <alignment horizontal="center"/>
      <protection hidden="1"/>
    </xf>
    <xf numFmtId="0" fontId="2" fillId="0" borderId="2" xfId="0" applyNumberFormat="1" applyFont="1" applyBorder="1" applyAlignment="1" applyProtection="1">
      <alignment horizontal="center"/>
      <protection hidden="1"/>
    </xf>
    <xf numFmtId="14" fontId="2" fillId="0" borderId="5" xfId="0" applyNumberFormat="1" applyFont="1" applyBorder="1" applyAlignment="1" applyProtection="1">
      <alignment horizontal="center"/>
      <protection hidden="1"/>
    </xf>
    <xf numFmtId="0" fontId="4" fillId="0" borderId="0" xfId="0" applyFont="1" applyBorder="1" applyAlignment="1" applyProtection="1">
      <alignment horizontal="center"/>
      <protection hidden="1"/>
    </xf>
    <xf numFmtId="0" fontId="70" fillId="0" borderId="11" xfId="0" applyFont="1" applyBorder="1" applyAlignment="1" applyProtection="1">
      <alignment horizontal="right"/>
      <protection hidden="1"/>
    </xf>
    <xf numFmtId="0" fontId="7" fillId="0" borderId="14" xfId="0" applyFont="1" applyBorder="1" applyAlignment="1" applyProtection="1">
      <alignment horizontal="right"/>
      <protection hidden="1"/>
    </xf>
    <xf numFmtId="0" fontId="7" fillId="0" borderId="4" xfId="0" applyFont="1" applyBorder="1" applyAlignment="1" applyProtection="1">
      <alignment horizontal="right"/>
      <protection hidden="1"/>
    </xf>
    <xf numFmtId="0" fontId="2" fillId="0" borderId="4" xfId="0" applyFont="1" applyBorder="1" applyAlignment="1" applyProtection="1">
      <alignment horizontal="center"/>
      <protection hidden="1"/>
    </xf>
    <xf numFmtId="0" fontId="2" fillId="0" borderId="3" xfId="0" applyFont="1" applyBorder="1" applyAlignment="1" applyProtection="1">
      <alignment horizontal="center"/>
      <protection hidden="1"/>
    </xf>
    <xf numFmtId="164" fontId="4" fillId="0" borderId="16" xfId="4" applyNumberFormat="1" applyFont="1" applyBorder="1" applyAlignment="1" applyProtection="1">
      <protection hidden="1"/>
    </xf>
    <xf numFmtId="164" fontId="4" fillId="0" borderId="17" xfId="4" applyNumberFormat="1" applyFont="1" applyBorder="1" applyAlignment="1" applyProtection="1">
      <protection hidden="1"/>
    </xf>
    <xf numFmtId="0" fontId="57" fillId="0" borderId="8" xfId="0" applyNumberFormat="1" applyFont="1" applyBorder="1" applyAlignment="1" applyProtection="1">
      <alignment horizontal="left" wrapText="1"/>
      <protection hidden="1"/>
    </xf>
    <xf numFmtId="0" fontId="57" fillId="0" borderId="21" xfId="0" applyNumberFormat="1" applyFont="1" applyBorder="1" applyAlignment="1" applyProtection="1">
      <alignment horizontal="left" wrapText="1"/>
      <protection hidden="1"/>
    </xf>
    <xf numFmtId="0" fontId="57" fillId="0" borderId="9" xfId="0" applyNumberFormat="1" applyFont="1" applyBorder="1" applyAlignment="1" applyProtection="1">
      <alignment horizontal="left" wrapText="1"/>
      <protection hidden="1"/>
    </xf>
    <xf numFmtId="9" fontId="2" fillId="0" borderId="4" xfId="0" applyNumberFormat="1" applyFont="1" applyBorder="1" applyAlignment="1" applyProtection="1">
      <alignment horizontal="center"/>
      <protection hidden="1"/>
    </xf>
    <xf numFmtId="9" fontId="2" fillId="0" borderId="3" xfId="0" applyNumberFormat="1" applyFont="1" applyBorder="1" applyAlignment="1" applyProtection="1">
      <alignment horizontal="center"/>
      <protection hidden="1"/>
    </xf>
    <xf numFmtId="165" fontId="2" fillId="0" borderId="4" xfId="0" applyNumberFormat="1" applyFont="1" applyBorder="1" applyAlignment="1" applyProtection="1">
      <alignment horizontal="center"/>
      <protection hidden="1"/>
    </xf>
    <xf numFmtId="165" fontId="2" fillId="0" borderId="3" xfId="0" applyNumberFormat="1" applyFont="1" applyBorder="1" applyAlignment="1" applyProtection="1">
      <alignment horizontal="center"/>
      <protection hidden="1"/>
    </xf>
    <xf numFmtId="0" fontId="72" fillId="0" borderId="35" xfId="6" applyFont="1" applyBorder="1" applyAlignment="1" applyProtection="1">
      <alignment horizontal="center"/>
      <protection locked="0"/>
    </xf>
    <xf numFmtId="0" fontId="72" fillId="0" borderId="26" xfId="6" applyFont="1" applyBorder="1" applyAlignment="1" applyProtection="1">
      <alignment horizontal="center"/>
      <protection locked="0"/>
    </xf>
    <xf numFmtId="0" fontId="72" fillId="0" borderId="27" xfId="6" applyFont="1" applyBorder="1" applyAlignment="1" applyProtection="1">
      <alignment horizontal="center"/>
      <protection locked="0"/>
    </xf>
    <xf numFmtId="49" fontId="68" fillId="0" borderId="35" xfId="6" applyNumberFormat="1" applyFont="1" applyFill="1" applyBorder="1" applyAlignment="1" applyProtection="1">
      <alignment horizontal="center" vertical="center" wrapText="1"/>
      <protection locked="0"/>
    </xf>
    <xf numFmtId="49" fontId="68" fillId="0" borderId="26" xfId="6" applyNumberFormat="1" applyFont="1" applyFill="1" applyBorder="1" applyAlignment="1" applyProtection="1">
      <alignment horizontal="center" vertical="center" wrapText="1"/>
      <protection locked="0"/>
    </xf>
    <xf numFmtId="49" fontId="68" fillId="0" borderId="27" xfId="6" applyNumberFormat="1" applyFont="1" applyFill="1" applyBorder="1" applyAlignment="1" applyProtection="1">
      <alignment horizontal="center" vertical="center" wrapText="1"/>
      <protection locked="0"/>
    </xf>
    <xf numFmtId="0" fontId="68" fillId="3" borderId="35" xfId="6" applyFont="1" applyFill="1" applyBorder="1" applyAlignment="1" applyProtection="1">
      <alignment horizontal="center"/>
      <protection locked="0"/>
    </xf>
    <xf numFmtId="0" fontId="68" fillId="3" borderId="26" xfId="6" applyFont="1" applyFill="1" applyBorder="1" applyAlignment="1" applyProtection="1">
      <alignment horizontal="center"/>
      <protection locked="0"/>
    </xf>
    <xf numFmtId="14" fontId="72" fillId="0" borderId="35" xfId="6" applyNumberFormat="1" applyFont="1" applyBorder="1" applyAlignment="1" applyProtection="1">
      <alignment horizontal="center"/>
      <protection locked="0"/>
    </xf>
    <xf numFmtId="0" fontId="68" fillId="3" borderId="29" xfId="6" applyFont="1" applyFill="1" applyBorder="1" applyAlignment="1" applyProtection="1">
      <alignment horizontal="center" vertical="center" wrapText="1"/>
      <protection locked="0"/>
    </xf>
    <xf numFmtId="0" fontId="68" fillId="3" borderId="26" xfId="6" applyFont="1" applyFill="1" applyBorder="1" applyAlignment="1" applyProtection="1">
      <alignment horizontal="center" vertical="center" wrapText="1"/>
      <protection locked="0"/>
    </xf>
    <xf numFmtId="0" fontId="68" fillId="3" borderId="27" xfId="6" applyFont="1" applyFill="1" applyBorder="1" applyAlignment="1" applyProtection="1">
      <alignment horizontal="center" vertical="center" wrapText="1"/>
      <protection locked="0"/>
    </xf>
    <xf numFmtId="0" fontId="68" fillId="0" borderId="35" xfId="6" applyFont="1" applyFill="1" applyBorder="1" applyAlignment="1" applyProtection="1">
      <alignment horizontal="center" vertical="center" wrapText="1"/>
      <protection locked="0"/>
    </xf>
    <xf numFmtId="0" fontId="68" fillId="0" borderId="26" xfId="6" applyFont="1" applyFill="1" applyBorder="1" applyAlignment="1" applyProtection="1">
      <alignment horizontal="center" vertical="center" wrapText="1"/>
      <protection locked="0"/>
    </xf>
    <xf numFmtId="0" fontId="68" fillId="0" borderId="27" xfId="6" applyFont="1" applyFill="1" applyBorder="1" applyAlignment="1" applyProtection="1">
      <alignment horizontal="center" vertical="center" wrapText="1"/>
      <protection locked="0"/>
    </xf>
    <xf numFmtId="0" fontId="68" fillId="3" borderId="21" xfId="6" applyFont="1" applyFill="1" applyBorder="1" applyAlignment="1" applyProtection="1">
      <alignment horizontal="center" vertical="center"/>
      <protection locked="0"/>
    </xf>
    <xf numFmtId="0" fontId="68" fillId="0" borderId="0" xfId="6" applyFont="1" applyAlignment="1" applyProtection="1">
      <alignment horizontal="center"/>
      <protection locked="0"/>
    </xf>
    <xf numFmtId="0" fontId="68" fillId="0" borderId="0" xfId="6" applyFont="1" applyFill="1" applyBorder="1" applyAlignment="1" applyProtection="1">
      <alignment horizontal="center" vertical="center" wrapText="1"/>
      <protection locked="0"/>
    </xf>
    <xf numFmtId="0" fontId="72" fillId="0" borderId="33" xfId="6" applyFont="1" applyBorder="1" applyAlignment="1" applyProtection="1">
      <alignment horizontal="justify" vertical="center" wrapText="1"/>
      <protection locked="0"/>
    </xf>
    <xf numFmtId="0" fontId="72" fillId="0" borderId="30" xfId="6" applyFont="1" applyBorder="1" applyAlignment="1" applyProtection="1">
      <alignment horizontal="justify" vertical="center" wrapText="1"/>
      <protection locked="0"/>
    </xf>
    <xf numFmtId="0" fontId="68" fillId="3" borderId="8" xfId="6" applyFont="1" applyFill="1" applyBorder="1" applyAlignment="1" applyProtection="1">
      <alignment horizontal="center" vertical="center" wrapText="1"/>
      <protection locked="0"/>
    </xf>
    <xf numFmtId="0" fontId="68" fillId="3" borderId="9" xfId="6" applyFont="1" applyFill="1" applyBorder="1" applyAlignment="1" applyProtection="1">
      <alignment horizontal="center" vertical="center" wrapText="1"/>
      <protection locked="0"/>
    </xf>
    <xf numFmtId="1" fontId="68" fillId="4" borderId="29" xfId="6" applyNumberFormat="1" applyFont="1" applyFill="1" applyBorder="1" applyAlignment="1" applyProtection="1">
      <alignment horizontal="center" vertical="center" wrapText="1"/>
      <protection locked="0"/>
    </xf>
    <xf numFmtId="1" fontId="68" fillId="4" borderId="26" xfId="6" applyNumberFormat="1" applyFont="1" applyFill="1" applyBorder="1" applyAlignment="1" applyProtection="1">
      <alignment horizontal="center" vertical="center" wrapText="1"/>
      <protection locked="0"/>
    </xf>
    <xf numFmtId="1" fontId="68" fillId="4" borderId="27" xfId="6" applyNumberFormat="1" applyFont="1" applyFill="1" applyBorder="1" applyAlignment="1" applyProtection="1">
      <alignment horizontal="center" vertical="center" wrapText="1"/>
      <protection locked="0"/>
    </xf>
    <xf numFmtId="1" fontId="68" fillId="0" borderId="29" xfId="6" applyNumberFormat="1" applyFont="1" applyFill="1" applyBorder="1" applyAlignment="1" applyProtection="1">
      <alignment horizontal="center"/>
      <protection locked="0"/>
    </xf>
    <xf numFmtId="1" fontId="68" fillId="0" borderId="26" xfId="6" applyNumberFormat="1" applyFont="1" applyFill="1" applyBorder="1" applyAlignment="1" applyProtection="1">
      <alignment horizontal="center"/>
      <protection locked="0"/>
    </xf>
    <xf numFmtId="1" fontId="68" fillId="0" borderId="27" xfId="6" applyNumberFormat="1" applyFont="1" applyFill="1" applyBorder="1" applyAlignment="1" applyProtection="1">
      <alignment horizontal="center"/>
      <protection locked="0"/>
    </xf>
    <xf numFmtId="0" fontId="16" fillId="0" borderId="0" xfId="6" applyFont="1" applyBorder="1" applyAlignment="1">
      <alignment horizontal="center"/>
    </xf>
    <xf numFmtId="0" fontId="13" fillId="0" borderId="0" xfId="6" applyFont="1" applyFill="1" applyBorder="1" applyAlignment="1">
      <alignment horizontal="center" vertical="center" wrapText="1"/>
    </xf>
    <xf numFmtId="0" fontId="12" fillId="0" borderId="0" xfId="6" applyFont="1" applyAlignment="1">
      <alignment horizontal="center"/>
    </xf>
    <xf numFmtId="0" fontId="13" fillId="3" borderId="4" xfId="6" applyFont="1" applyFill="1" applyBorder="1" applyAlignment="1">
      <alignment horizontal="center" vertical="center" wrapText="1"/>
    </xf>
    <xf numFmtId="0" fontId="13" fillId="3" borderId="29" xfId="6" applyFont="1" applyFill="1" applyBorder="1" applyAlignment="1">
      <alignment horizontal="center" vertical="center" wrapText="1"/>
    </xf>
    <xf numFmtId="0" fontId="13" fillId="3" borderId="26" xfId="6" applyFont="1" applyFill="1" applyBorder="1" applyAlignment="1">
      <alignment horizontal="center" vertical="center" wrapText="1"/>
    </xf>
    <xf numFmtId="0" fontId="13" fillId="3" borderId="27" xfId="6" applyFont="1" applyFill="1" applyBorder="1" applyAlignment="1">
      <alignment horizontal="center" vertical="center" wrapText="1"/>
    </xf>
    <xf numFmtId="0" fontId="13" fillId="0" borderId="28" xfId="6" applyFont="1" applyBorder="1" applyAlignment="1">
      <alignment horizontal="center"/>
    </xf>
    <xf numFmtId="0" fontId="13" fillId="0" borderId="0" xfId="6" applyFont="1" applyAlignment="1">
      <alignment horizontal="center"/>
    </xf>
    <xf numFmtId="0" fontId="13" fillId="0" borderId="0" xfId="6" applyFont="1" applyAlignment="1">
      <alignment horizontal="center" vertical="center"/>
    </xf>
    <xf numFmtId="0" fontId="13" fillId="0" borderId="0" xfId="6" applyFont="1" applyBorder="1" applyAlignment="1">
      <alignment horizontal="center"/>
    </xf>
    <xf numFmtId="0" fontId="13" fillId="3" borderId="4" xfId="6" applyFont="1" applyFill="1" applyBorder="1" applyAlignment="1">
      <alignment horizontal="center" vertical="center"/>
    </xf>
    <xf numFmtId="0" fontId="13" fillId="0" borderId="26" xfId="6" applyFont="1" applyBorder="1" applyAlignment="1">
      <alignment horizontal="center"/>
    </xf>
    <xf numFmtId="0" fontId="13" fillId="0" borderId="27" xfId="6" applyFont="1" applyBorder="1" applyAlignment="1">
      <alignment horizontal="center"/>
    </xf>
    <xf numFmtId="0" fontId="13" fillId="3" borderId="8" xfId="6" applyFont="1" applyFill="1" applyBorder="1" applyAlignment="1">
      <alignment horizontal="center" vertical="center"/>
    </xf>
    <xf numFmtId="0" fontId="13" fillId="3" borderId="9" xfId="6" applyFont="1" applyFill="1" applyBorder="1" applyAlignment="1">
      <alignment horizontal="center" vertical="center"/>
    </xf>
    <xf numFmtId="0" fontId="14" fillId="0" borderId="29" xfId="6" applyFont="1" applyBorder="1" applyAlignment="1">
      <alignment horizontal="center" vertical="center"/>
    </xf>
    <xf numFmtId="0" fontId="14" fillId="0" borderId="26" xfId="6" applyFont="1" applyBorder="1" applyAlignment="1">
      <alignment horizontal="center" vertical="center"/>
    </xf>
    <xf numFmtId="0" fontId="14" fillId="0" borderId="27" xfId="6" applyFont="1" applyBorder="1" applyAlignment="1">
      <alignment horizontal="center" vertical="center"/>
    </xf>
    <xf numFmtId="0" fontId="13" fillId="3" borderId="8" xfId="6" applyFont="1" applyFill="1" applyBorder="1" applyAlignment="1">
      <alignment horizontal="center" wrapText="1"/>
    </xf>
    <xf numFmtId="0" fontId="13" fillId="3" borderId="9" xfId="6" applyFont="1" applyFill="1" applyBorder="1" applyAlignment="1">
      <alignment horizontal="center"/>
    </xf>
    <xf numFmtId="167" fontId="13" fillId="0" borderId="29" xfId="6" applyNumberFormat="1" applyFont="1" applyBorder="1" applyAlignment="1">
      <alignment horizontal="center"/>
    </xf>
    <xf numFmtId="167" fontId="13" fillId="0" borderId="26" xfId="6" applyNumberFormat="1" applyFont="1" applyBorder="1" applyAlignment="1">
      <alignment horizontal="center"/>
    </xf>
    <xf numFmtId="167" fontId="13" fillId="0" borderId="27" xfId="6" applyNumberFormat="1" applyFont="1" applyBorder="1" applyAlignment="1">
      <alignment horizontal="center"/>
    </xf>
    <xf numFmtId="0" fontId="13" fillId="3" borderId="21" xfId="6" applyFont="1" applyFill="1" applyBorder="1" applyAlignment="1">
      <alignment horizontal="center" wrapText="1"/>
    </xf>
    <xf numFmtId="0" fontId="13" fillId="3" borderId="9" xfId="6" applyFont="1" applyFill="1" applyBorder="1" applyAlignment="1">
      <alignment horizontal="center" wrapText="1"/>
    </xf>
    <xf numFmtId="0" fontId="13" fillId="0" borderId="29" xfId="6" applyFont="1" applyBorder="1" applyAlignment="1">
      <alignment horizontal="center"/>
    </xf>
    <xf numFmtId="0" fontId="13" fillId="3" borderId="29" xfId="6" applyFont="1" applyFill="1" applyBorder="1" applyAlignment="1">
      <alignment horizontal="center"/>
    </xf>
    <xf numFmtId="0" fontId="13" fillId="3" borderId="27" xfId="6" applyFont="1" applyFill="1" applyBorder="1" applyAlignment="1">
      <alignment horizontal="center"/>
    </xf>
    <xf numFmtId="0" fontId="11" fillId="0" borderId="35" xfId="6" applyBorder="1" applyAlignment="1">
      <alignment horizontal="center"/>
    </xf>
    <xf numFmtId="0" fontId="11" fillId="0" borderId="26" xfId="6" applyBorder="1" applyAlignment="1">
      <alignment horizontal="center"/>
    </xf>
    <xf numFmtId="0" fontId="11" fillId="0" borderId="27" xfId="6" applyBorder="1" applyAlignment="1">
      <alignment horizontal="center"/>
    </xf>
    <xf numFmtId="0" fontId="13" fillId="0" borderId="35" xfId="6" applyFont="1" applyFill="1" applyBorder="1" applyAlignment="1">
      <alignment horizontal="center" vertical="center" wrapText="1"/>
    </xf>
    <xf numFmtId="0" fontId="13" fillId="0" borderId="26" xfId="6" applyFont="1" applyFill="1" applyBorder="1" applyAlignment="1">
      <alignment horizontal="center" vertical="center" wrapText="1"/>
    </xf>
    <xf numFmtId="0" fontId="13" fillId="0" borderId="27" xfId="6" applyFont="1" applyFill="1" applyBorder="1" applyAlignment="1">
      <alignment horizontal="center" vertical="center" wrapText="1"/>
    </xf>
    <xf numFmtId="0" fontId="13" fillId="3" borderId="35" xfId="6" applyFont="1" applyFill="1" applyBorder="1" applyAlignment="1">
      <alignment horizontal="center"/>
    </xf>
    <xf numFmtId="0" fontId="13" fillId="3" borderId="26" xfId="6" applyFont="1" applyFill="1" applyBorder="1" applyAlignment="1">
      <alignment horizontal="center"/>
    </xf>
    <xf numFmtId="0" fontId="13" fillId="4" borderId="29" xfId="6" applyFont="1" applyFill="1" applyBorder="1" applyAlignment="1">
      <alignment horizontal="center" vertical="center" wrapText="1"/>
    </xf>
    <xf numFmtId="0" fontId="13" fillId="4" borderId="26" xfId="6" applyFont="1" applyFill="1" applyBorder="1" applyAlignment="1">
      <alignment horizontal="center" vertical="center" wrapText="1"/>
    </xf>
    <xf numFmtId="0" fontId="13" fillId="4" borderId="27" xfId="6" applyFont="1" applyFill="1" applyBorder="1" applyAlignment="1">
      <alignment horizontal="center" vertical="center" wrapText="1"/>
    </xf>
    <xf numFmtId="0" fontId="13" fillId="0" borderId="29" xfId="6" applyFont="1" applyFill="1" applyBorder="1" applyAlignment="1">
      <alignment horizontal="center"/>
    </xf>
    <xf numFmtId="0" fontId="13" fillId="0" borderId="26" xfId="6" applyFont="1" applyFill="1" applyBorder="1" applyAlignment="1">
      <alignment horizontal="center"/>
    </xf>
    <xf numFmtId="0" fontId="13" fillId="0" borderId="27" xfId="6" applyFont="1" applyFill="1" applyBorder="1" applyAlignment="1">
      <alignment horizontal="center"/>
    </xf>
    <xf numFmtId="0" fontId="11" fillId="0" borderId="0" xfId="6" applyBorder="1" applyAlignment="1">
      <alignment horizontal="justify" vertical="center" wrapText="1"/>
    </xf>
    <xf numFmtId="0" fontId="11" fillId="0" borderId="0" xfId="6" applyAlignment="1">
      <alignment horizontal="center" vertical="center" wrapText="1"/>
    </xf>
    <xf numFmtId="0" fontId="11" fillId="4" borderId="0" xfId="6" applyFont="1" applyFill="1" applyBorder="1" applyAlignment="1">
      <alignment horizontal="center"/>
    </xf>
    <xf numFmtId="0" fontId="11" fillId="3" borderId="10" xfId="6" applyFill="1" applyBorder="1" applyAlignment="1">
      <alignment horizontal="center"/>
    </xf>
    <xf numFmtId="0" fontId="17" fillId="5" borderId="8" xfId="7" applyFont="1" applyFill="1" applyBorder="1" applyAlignment="1" applyProtection="1">
      <alignment horizontal="right" vertical="center" wrapText="1"/>
      <protection locked="0"/>
    </xf>
    <xf numFmtId="0" fontId="17" fillId="5" borderId="9" xfId="7" applyFont="1" applyFill="1" applyBorder="1" applyAlignment="1" applyProtection="1">
      <alignment horizontal="right" vertical="center" wrapText="1"/>
      <protection locked="0"/>
    </xf>
    <xf numFmtId="0" fontId="18" fillId="4" borderId="4" xfId="7" applyFont="1" applyFill="1" applyBorder="1" applyAlignment="1" applyProtection="1">
      <alignment horizontal="center" vertical="center"/>
      <protection locked="0"/>
    </xf>
    <xf numFmtId="14" fontId="17" fillId="5" borderId="4" xfId="7" applyNumberFormat="1" applyFont="1" applyFill="1" applyBorder="1" applyAlignment="1" applyProtection="1">
      <alignment horizontal="right" vertical="center"/>
      <protection locked="0"/>
    </xf>
    <xf numFmtId="0" fontId="17" fillId="5" borderId="4" xfId="7" applyFont="1" applyFill="1" applyBorder="1" applyAlignment="1" applyProtection="1">
      <alignment horizontal="right" vertical="center" wrapText="1"/>
      <protection locked="0"/>
    </xf>
    <xf numFmtId="3" fontId="17" fillId="5" borderId="8" xfId="0" applyNumberFormat="1" applyFont="1" applyFill="1" applyBorder="1" applyAlignment="1" applyProtection="1">
      <alignment horizontal="center" vertical="center"/>
      <protection locked="0"/>
    </xf>
    <xf numFmtId="3" fontId="17" fillId="5" borderId="21" xfId="0" applyNumberFormat="1" applyFont="1" applyFill="1" applyBorder="1" applyAlignment="1" applyProtection="1">
      <alignment horizontal="center" vertical="center"/>
      <protection locked="0"/>
    </xf>
    <xf numFmtId="3" fontId="17" fillId="5" borderId="9" xfId="0" applyNumberFormat="1" applyFont="1" applyFill="1" applyBorder="1" applyAlignment="1" applyProtection="1">
      <alignment horizontal="center" vertical="center"/>
      <protection locked="0"/>
    </xf>
    <xf numFmtId="0" fontId="17" fillId="5" borderId="36" xfId="7" applyFont="1" applyFill="1" applyBorder="1" applyAlignment="1" applyProtection="1">
      <alignment horizontal="right" vertical="center" wrapText="1"/>
      <protection locked="0"/>
    </xf>
    <xf numFmtId="0" fontId="17" fillId="5" borderId="37" xfId="7" applyFont="1" applyFill="1" applyBorder="1" applyAlignment="1" applyProtection="1">
      <alignment horizontal="right" vertical="center" wrapText="1"/>
      <protection locked="0"/>
    </xf>
    <xf numFmtId="0" fontId="18" fillId="4" borderId="18" xfId="7" applyFont="1" applyFill="1" applyBorder="1" applyAlignment="1" applyProtection="1">
      <alignment horizontal="center" vertical="center"/>
      <protection locked="0"/>
    </xf>
    <xf numFmtId="14" fontId="17" fillId="5" borderId="18" xfId="7" applyNumberFormat="1" applyFont="1" applyFill="1" applyBorder="1" applyAlignment="1" applyProtection="1">
      <alignment horizontal="right" vertical="center"/>
      <protection locked="0"/>
    </xf>
    <xf numFmtId="14" fontId="17" fillId="5" borderId="8" xfId="7" applyNumberFormat="1" applyFont="1" applyFill="1" applyBorder="1" applyAlignment="1" applyProtection="1">
      <alignment horizontal="right" vertical="center"/>
      <protection locked="0"/>
    </xf>
    <xf numFmtId="14" fontId="17" fillId="5" borderId="9" xfId="7" applyNumberFormat="1" applyFont="1" applyFill="1" applyBorder="1" applyAlignment="1" applyProtection="1">
      <alignment horizontal="right" vertical="center"/>
      <protection locked="0"/>
    </xf>
    <xf numFmtId="3" fontId="17" fillId="6" borderId="8" xfId="0" applyNumberFormat="1" applyFont="1" applyFill="1" applyBorder="1" applyAlignment="1" applyProtection="1">
      <alignment horizontal="center" vertical="center"/>
      <protection locked="0"/>
    </xf>
    <xf numFmtId="3" fontId="17" fillId="6" borderId="9" xfId="0" applyNumberFormat="1" applyFont="1" applyFill="1" applyBorder="1" applyAlignment="1" applyProtection="1">
      <alignment horizontal="center" vertical="center"/>
      <protection locked="0"/>
    </xf>
    <xf numFmtId="3" fontId="17" fillId="0" borderId="8" xfId="0" applyNumberFormat="1" applyFont="1" applyFill="1" applyBorder="1" applyAlignment="1" applyProtection="1">
      <alignment horizontal="center" vertical="center"/>
      <protection locked="0"/>
    </xf>
    <xf numFmtId="3" fontId="17" fillId="0" borderId="21" xfId="0" applyNumberFormat="1" applyFont="1" applyFill="1" applyBorder="1" applyAlignment="1" applyProtection="1">
      <alignment horizontal="center" vertical="center"/>
      <protection locked="0"/>
    </xf>
    <xf numFmtId="3" fontId="17" fillId="0" borderId="9" xfId="0" applyNumberFormat="1" applyFont="1" applyFill="1" applyBorder="1" applyAlignment="1" applyProtection="1">
      <alignment horizontal="center" vertical="center"/>
      <protection locked="0"/>
    </xf>
    <xf numFmtId="3" fontId="17" fillId="5" borderId="31" xfId="0" applyNumberFormat="1" applyFont="1" applyFill="1" applyBorder="1" applyAlignment="1" applyProtection="1">
      <alignment horizontal="center" vertical="center"/>
      <protection locked="0"/>
    </xf>
    <xf numFmtId="3" fontId="17" fillId="5" borderId="32" xfId="0" applyNumberFormat="1" applyFont="1" applyFill="1" applyBorder="1" applyAlignment="1" applyProtection="1">
      <alignment horizontal="center" vertical="center"/>
      <protection locked="0"/>
    </xf>
    <xf numFmtId="3" fontId="17" fillId="5" borderId="22" xfId="0" applyNumberFormat="1" applyFont="1" applyFill="1" applyBorder="1" applyAlignment="1" applyProtection="1">
      <alignment horizontal="center" vertical="center"/>
      <protection locked="0"/>
    </xf>
    <xf numFmtId="3" fontId="17" fillId="5" borderId="25" xfId="0" applyNumberFormat="1" applyFont="1" applyFill="1" applyBorder="1" applyAlignment="1" applyProtection="1">
      <alignment horizontal="center" vertical="center"/>
      <protection locked="0"/>
    </xf>
    <xf numFmtId="3" fontId="17" fillId="5" borderId="36" xfId="0" applyNumberFormat="1" applyFont="1" applyFill="1" applyBorder="1" applyAlignment="1" applyProtection="1">
      <alignment horizontal="center" vertical="center"/>
      <protection locked="0"/>
    </xf>
    <xf numFmtId="3" fontId="17" fillId="5" borderId="37" xfId="0" applyNumberFormat="1" applyFont="1" applyFill="1" applyBorder="1" applyAlignment="1" applyProtection="1">
      <alignment horizontal="center" vertical="center"/>
      <protection locked="0"/>
    </xf>
    <xf numFmtId="3" fontId="17" fillId="0" borderId="4" xfId="0" applyNumberFormat="1" applyFont="1" applyFill="1" applyBorder="1" applyAlignment="1" applyProtection="1">
      <alignment horizontal="left" vertical="center"/>
      <protection locked="0"/>
    </xf>
    <xf numFmtId="3" fontId="20" fillId="0" borderId="4" xfId="0" applyNumberFormat="1" applyFont="1" applyFill="1" applyBorder="1" applyAlignment="1" applyProtection="1">
      <alignment horizontal="center" vertical="center"/>
      <protection locked="0"/>
    </xf>
    <xf numFmtId="3" fontId="17" fillId="0" borderId="31" xfId="0" applyNumberFormat="1" applyFont="1" applyFill="1" applyBorder="1" applyAlignment="1" applyProtection="1">
      <alignment horizontal="center" vertical="center" wrapText="1"/>
      <protection locked="0"/>
    </xf>
    <xf numFmtId="3" fontId="17" fillId="0" borderId="23" xfId="0" applyNumberFormat="1" applyFont="1" applyFill="1" applyBorder="1" applyAlignment="1" applyProtection="1">
      <alignment horizontal="center" vertical="center" wrapText="1"/>
      <protection locked="0"/>
    </xf>
    <xf numFmtId="3" fontId="17" fillId="0" borderId="32" xfId="0" applyNumberFormat="1" applyFont="1" applyFill="1" applyBorder="1" applyAlignment="1" applyProtection="1">
      <alignment horizontal="center" vertical="center" wrapText="1"/>
      <protection locked="0"/>
    </xf>
    <xf numFmtId="3" fontId="20" fillId="0" borderId="36" xfId="0" applyNumberFormat="1" applyFont="1" applyFill="1" applyBorder="1" applyAlignment="1" applyProtection="1">
      <alignment horizontal="center" vertical="center" wrapText="1"/>
      <protection locked="0"/>
    </xf>
    <xf numFmtId="3" fontId="20" fillId="0" borderId="10" xfId="0" applyNumberFormat="1" applyFont="1" applyFill="1" applyBorder="1" applyAlignment="1" applyProtection="1">
      <alignment horizontal="center" vertical="center" wrapText="1"/>
      <protection locked="0"/>
    </xf>
    <xf numFmtId="3" fontId="20" fillId="0" borderId="37" xfId="0" applyNumberFormat="1" applyFont="1" applyFill="1" applyBorder="1" applyAlignment="1" applyProtection="1">
      <alignment horizontal="center" vertical="center" wrapText="1"/>
      <protection locked="0"/>
    </xf>
    <xf numFmtId="3" fontId="20" fillId="0" borderId="4" xfId="0" applyNumberFormat="1" applyFont="1" applyFill="1" applyBorder="1" applyAlignment="1" applyProtection="1">
      <alignment horizontal="left" vertical="center"/>
      <protection locked="0"/>
    </xf>
    <xf numFmtId="49" fontId="17" fillId="5" borderId="8" xfId="0" applyNumberFormat="1" applyFont="1" applyFill="1" applyBorder="1" applyAlignment="1" applyProtection="1">
      <alignment horizontal="center" vertical="center"/>
      <protection locked="0"/>
    </xf>
    <xf numFmtId="49" fontId="17" fillId="5" borderId="9" xfId="0" applyNumberFormat="1" applyFont="1" applyFill="1" applyBorder="1" applyAlignment="1" applyProtection="1">
      <alignment horizontal="center" vertical="center"/>
      <protection locked="0"/>
    </xf>
    <xf numFmtId="0" fontId="15" fillId="0" borderId="0" xfId="0" applyFont="1" applyFill="1" applyBorder="1" applyAlignment="1" applyProtection="1">
      <alignment horizontal="left" wrapText="1"/>
      <protection locked="0"/>
    </xf>
    <xf numFmtId="0" fontId="17" fillId="5" borderId="43" xfId="0" applyFont="1" applyFill="1" applyBorder="1" applyAlignment="1" applyProtection="1">
      <alignment horizontal="center" vertical="center" wrapText="1"/>
      <protection locked="0"/>
    </xf>
    <xf numFmtId="3" fontId="20" fillId="0" borderId="45" xfId="0" applyNumberFormat="1" applyFont="1" applyFill="1" applyBorder="1" applyAlignment="1" applyProtection="1">
      <alignment horizontal="left" vertical="center" wrapText="1"/>
      <protection locked="0"/>
    </xf>
    <xf numFmtId="3" fontId="20" fillId="0" borderId="46" xfId="0" applyNumberFormat="1" applyFont="1" applyFill="1" applyBorder="1" applyAlignment="1" applyProtection="1">
      <alignment horizontal="left" vertical="center" indent="1"/>
      <protection locked="0"/>
    </xf>
    <xf numFmtId="3" fontId="20" fillId="0" borderId="47" xfId="0" applyNumberFormat="1" applyFont="1" applyFill="1" applyBorder="1" applyAlignment="1" applyProtection="1">
      <alignment horizontal="left" vertical="center" indent="1"/>
      <protection locked="0"/>
    </xf>
    <xf numFmtId="3" fontId="25" fillId="0" borderId="47" xfId="0" applyNumberFormat="1" applyFont="1" applyFill="1" applyBorder="1" applyAlignment="1" applyProtection="1">
      <alignment horizontal="left" vertical="center" wrapText="1"/>
      <protection locked="0"/>
    </xf>
    <xf numFmtId="3" fontId="25" fillId="0" borderId="50" xfId="0" applyNumberFormat="1" applyFont="1" applyFill="1" applyBorder="1" applyAlignment="1" applyProtection="1">
      <alignment horizontal="left" vertical="center" wrapText="1"/>
      <protection locked="0"/>
    </xf>
    <xf numFmtId="0" fontId="17" fillId="5" borderId="4" xfId="0" applyFont="1" applyFill="1" applyBorder="1" applyAlignment="1" applyProtection="1">
      <alignment horizontal="center" vertical="center" wrapText="1"/>
      <protection locked="0"/>
    </xf>
    <xf numFmtId="0" fontId="20" fillId="0" borderId="4" xfId="0" applyFont="1" applyFill="1" applyBorder="1" applyAlignment="1" applyProtection="1">
      <alignment horizontal="center" wrapText="1"/>
      <protection locked="0"/>
    </xf>
    <xf numFmtId="0" fontId="20" fillId="0" borderId="4" xfId="0" applyFont="1" applyFill="1" applyBorder="1" applyAlignment="1" applyProtection="1">
      <alignment horizontal="left" wrapText="1"/>
      <protection locked="0"/>
    </xf>
    <xf numFmtId="0" fontId="17" fillId="5" borderId="8" xfId="0" applyFont="1" applyFill="1" applyBorder="1" applyAlignment="1" applyProtection="1">
      <alignment horizontal="center" vertical="center" wrapText="1"/>
      <protection locked="0"/>
    </xf>
    <xf numFmtId="0" fontId="17" fillId="5" borderId="9" xfId="0" applyFont="1" applyFill="1" applyBorder="1" applyAlignment="1" applyProtection="1">
      <alignment horizontal="center" vertical="center" wrapText="1"/>
      <protection locked="0"/>
    </xf>
    <xf numFmtId="0" fontId="20" fillId="0" borderId="8" xfId="0" applyFont="1" applyFill="1" applyBorder="1" applyAlignment="1" applyProtection="1">
      <alignment horizontal="left" wrapText="1"/>
      <protection locked="0"/>
    </xf>
    <xf numFmtId="0" fontId="20" fillId="0" borderId="9" xfId="0" applyFont="1" applyFill="1" applyBorder="1" applyAlignment="1" applyProtection="1">
      <alignment horizontal="left" wrapText="1"/>
      <protection locked="0"/>
    </xf>
    <xf numFmtId="0" fontId="20" fillId="0" borderId="19" xfId="0" applyFont="1" applyFill="1" applyBorder="1" applyAlignment="1" applyProtection="1">
      <alignment horizontal="center" vertical="center" wrapText="1"/>
      <protection locked="0"/>
    </xf>
    <xf numFmtId="0" fontId="20" fillId="0" borderId="20" xfId="0" applyFont="1" applyFill="1" applyBorder="1" applyAlignment="1" applyProtection="1">
      <alignment horizontal="center" vertical="center" wrapText="1"/>
      <protection locked="0"/>
    </xf>
    <xf numFmtId="0" fontId="20" fillId="0" borderId="18" xfId="0" applyFont="1" applyFill="1" applyBorder="1" applyAlignment="1" applyProtection="1">
      <alignment horizontal="center" vertical="center" wrapText="1"/>
      <protection locked="0"/>
    </xf>
    <xf numFmtId="0" fontId="20" fillId="0" borderId="4" xfId="0" applyFont="1" applyFill="1" applyBorder="1" applyAlignment="1" applyProtection="1">
      <alignment horizontal="center"/>
      <protection locked="0"/>
    </xf>
    <xf numFmtId="3" fontId="20" fillId="0" borderId="8" xfId="0" applyNumberFormat="1" applyFont="1" applyFill="1" applyBorder="1" applyAlignment="1" applyProtection="1">
      <alignment horizontal="center"/>
      <protection locked="0"/>
    </xf>
    <xf numFmtId="3" fontId="20" fillId="0" borderId="9" xfId="0" applyNumberFormat="1" applyFont="1" applyFill="1" applyBorder="1" applyAlignment="1" applyProtection="1">
      <alignment horizontal="center"/>
      <protection locked="0"/>
    </xf>
    <xf numFmtId="3" fontId="17" fillId="5" borderId="8" xfId="0" applyNumberFormat="1" applyFont="1" applyFill="1" applyBorder="1" applyAlignment="1" applyProtection="1">
      <alignment horizontal="center"/>
    </xf>
    <xf numFmtId="3" fontId="17" fillId="5" borderId="9" xfId="0" applyNumberFormat="1" applyFont="1" applyFill="1" applyBorder="1" applyAlignment="1" applyProtection="1">
      <alignment horizontal="center"/>
    </xf>
    <xf numFmtId="0" fontId="17" fillId="5" borderId="8" xfId="0" applyFont="1" applyFill="1" applyBorder="1" applyAlignment="1" applyProtection="1">
      <alignment horizontal="left"/>
      <protection locked="0"/>
    </xf>
    <xf numFmtId="0" fontId="17" fillId="5" borderId="21" xfId="0" applyFont="1" applyFill="1" applyBorder="1" applyAlignment="1" applyProtection="1">
      <alignment horizontal="left"/>
      <protection locked="0"/>
    </xf>
    <xf numFmtId="0" fontId="17" fillId="5" borderId="19" xfId="0" applyFont="1" applyFill="1" applyBorder="1" applyAlignment="1" applyProtection="1">
      <alignment horizontal="center" vertical="center" wrapText="1"/>
      <protection locked="0"/>
    </xf>
    <xf numFmtId="0" fontId="17" fillId="5" borderId="18" xfId="0" applyFont="1" applyFill="1" applyBorder="1" applyAlignment="1" applyProtection="1">
      <alignment horizontal="center" vertical="center" wrapText="1"/>
      <protection locked="0"/>
    </xf>
    <xf numFmtId="0" fontId="17" fillId="5" borderId="20" xfId="0" applyFont="1" applyFill="1" applyBorder="1" applyAlignment="1" applyProtection="1">
      <alignment horizontal="center" vertical="center" wrapText="1"/>
      <protection locked="0"/>
    </xf>
    <xf numFmtId="0" fontId="20" fillId="0" borderId="4" xfId="0" applyNumberFormat="1" applyFont="1" applyFill="1" applyBorder="1" applyAlignment="1" applyProtection="1">
      <alignment horizontal="center" vertical="center" wrapText="1"/>
      <protection locked="0"/>
    </xf>
    <xf numFmtId="0" fontId="17" fillId="5" borderId="31" xfId="0" applyFont="1" applyFill="1" applyBorder="1" applyAlignment="1" applyProtection="1">
      <alignment horizontal="center" vertical="center" wrapText="1"/>
      <protection locked="0"/>
    </xf>
    <xf numFmtId="0" fontId="17" fillId="5" borderId="32" xfId="0" applyFont="1" applyFill="1" applyBorder="1" applyAlignment="1" applyProtection="1">
      <alignment horizontal="center" vertical="center" wrapText="1"/>
      <protection locked="0"/>
    </xf>
    <xf numFmtId="0" fontId="17" fillId="5" borderId="22" xfId="0" applyFont="1" applyFill="1" applyBorder="1" applyAlignment="1" applyProtection="1">
      <alignment horizontal="center" vertical="center" wrapText="1"/>
      <protection locked="0"/>
    </xf>
    <xf numFmtId="0" fontId="17" fillId="5" borderId="25" xfId="0" applyFont="1" applyFill="1" applyBorder="1" applyAlignment="1" applyProtection="1">
      <alignment horizontal="center" vertical="center" wrapText="1"/>
      <protection locked="0"/>
    </xf>
    <xf numFmtId="0" fontId="17" fillId="5" borderId="4" xfId="0" applyFont="1" applyFill="1" applyBorder="1" applyProtection="1">
      <protection locked="0"/>
    </xf>
    <xf numFmtId="0" fontId="17" fillId="5" borderId="19" xfId="0" applyFont="1" applyFill="1" applyBorder="1" applyAlignment="1" applyProtection="1">
      <alignment horizontal="left"/>
      <protection locked="0"/>
    </xf>
    <xf numFmtId="0" fontId="20" fillId="0" borderId="8" xfId="0" applyFont="1" applyFill="1" applyBorder="1" applyAlignment="1" applyProtection="1">
      <alignment horizontal="left" vertical="center" wrapText="1"/>
      <protection locked="0"/>
    </xf>
    <xf numFmtId="0" fontId="20" fillId="0" borderId="21" xfId="0" applyFont="1" applyFill="1" applyBorder="1" applyAlignment="1" applyProtection="1">
      <alignment horizontal="left" vertical="center" wrapText="1"/>
      <protection locked="0"/>
    </xf>
    <xf numFmtId="0" fontId="20" fillId="0" borderId="9" xfId="0" applyFont="1" applyFill="1" applyBorder="1" applyAlignment="1" applyProtection="1">
      <alignment horizontal="left" vertical="center" wrapText="1"/>
      <protection locked="0"/>
    </xf>
    <xf numFmtId="0" fontId="17" fillId="0" borderId="0" xfId="0" applyFont="1" applyFill="1" applyBorder="1" applyAlignment="1" applyProtection="1">
      <alignment horizontal="left"/>
      <protection locked="0"/>
    </xf>
    <xf numFmtId="0" fontId="20" fillId="0" borderId="4" xfId="0" applyFont="1" applyFill="1" applyBorder="1" applyAlignment="1" applyProtection="1">
      <alignment vertical="top" wrapText="1"/>
      <protection locked="0"/>
    </xf>
    <xf numFmtId="0" fontId="20" fillId="0" borderId="4" xfId="0" applyFont="1" applyFill="1" applyBorder="1" applyAlignment="1" applyProtection="1">
      <alignment horizontal="left" vertical="top" wrapText="1"/>
      <protection locked="0"/>
    </xf>
    <xf numFmtId="0" fontId="20" fillId="0" borderId="4" xfId="0" applyFont="1" applyFill="1" applyBorder="1" applyAlignment="1" applyProtection="1">
      <alignment horizontal="left" vertical="center" wrapText="1"/>
      <protection locked="0"/>
    </xf>
    <xf numFmtId="0" fontId="17" fillId="0" borderId="0" xfId="0" applyFont="1" applyFill="1" applyBorder="1" applyAlignment="1" applyProtection="1">
      <alignment horizontal="center"/>
      <protection locked="0"/>
    </xf>
    <xf numFmtId="0" fontId="17" fillId="5" borderId="8" xfId="0" applyFont="1" applyFill="1" applyBorder="1" applyAlignment="1" applyProtection="1">
      <alignment horizontal="left" vertical="center" wrapText="1"/>
      <protection locked="0"/>
    </xf>
    <xf numFmtId="0" fontId="17" fillId="5" borderId="21" xfId="0" applyFont="1" applyFill="1" applyBorder="1" applyAlignment="1" applyProtection="1">
      <alignment horizontal="left" vertical="center" wrapText="1"/>
      <protection locked="0"/>
    </xf>
    <xf numFmtId="0" fontId="17" fillId="5" borderId="9" xfId="0" applyFont="1" applyFill="1" applyBorder="1" applyAlignment="1" applyProtection="1">
      <alignment horizontal="left" vertical="center" wrapText="1"/>
      <protection locked="0"/>
    </xf>
    <xf numFmtId="0" fontId="17" fillId="5" borderId="4" xfId="0" applyFont="1" applyFill="1" applyBorder="1" applyAlignment="1" applyProtection="1">
      <alignment horizontal="left" vertical="center" wrapText="1"/>
      <protection locked="0"/>
    </xf>
    <xf numFmtId="3" fontId="17" fillId="6" borderId="19" xfId="0" applyNumberFormat="1" applyFont="1" applyFill="1" applyBorder="1" applyAlignment="1" applyProtection="1">
      <alignment horizontal="center" vertical="center"/>
      <protection locked="0"/>
    </xf>
    <xf numFmtId="3" fontId="17" fillId="6" borderId="31" xfId="0" applyNumberFormat="1" applyFont="1" applyFill="1" applyBorder="1" applyAlignment="1" applyProtection="1">
      <alignment horizontal="center" vertical="center"/>
      <protection locked="0"/>
    </xf>
    <xf numFmtId="3" fontId="17" fillId="6" borderId="32" xfId="0" applyNumberFormat="1" applyFont="1" applyFill="1" applyBorder="1" applyAlignment="1" applyProtection="1">
      <alignment horizontal="center" vertical="center"/>
      <protection locked="0"/>
    </xf>
    <xf numFmtId="3" fontId="17" fillId="6" borderId="5" xfId="0" applyNumberFormat="1" applyFont="1" applyFill="1" applyBorder="1" applyAlignment="1" applyProtection="1">
      <alignment horizontal="left" vertical="center"/>
      <protection locked="0"/>
    </xf>
    <xf numFmtId="3" fontId="17" fillId="6" borderId="6" xfId="0" applyNumberFormat="1" applyFont="1" applyFill="1" applyBorder="1" applyAlignment="1" applyProtection="1">
      <alignment horizontal="left" vertical="center"/>
      <protection locked="0"/>
    </xf>
    <xf numFmtId="3" fontId="17" fillId="6" borderId="51" xfId="0" applyNumberFormat="1" applyFont="1" applyFill="1" applyBorder="1" applyAlignment="1" applyProtection="1">
      <alignment horizontal="left" vertical="center"/>
      <protection locked="0"/>
    </xf>
    <xf numFmtId="3" fontId="34" fillId="0" borderId="52" xfId="0" applyNumberFormat="1" applyFont="1" applyFill="1" applyBorder="1" applyAlignment="1" applyProtection="1">
      <alignment horizontal="center" vertical="center" wrapText="1"/>
      <protection locked="0"/>
    </xf>
    <xf numFmtId="3" fontId="34" fillId="0" borderId="51" xfId="0" applyNumberFormat="1" applyFont="1" applyFill="1" applyBorder="1" applyAlignment="1" applyProtection="1">
      <alignment horizontal="center" vertical="center" wrapText="1"/>
      <protection locked="0"/>
    </xf>
    <xf numFmtId="3" fontId="17" fillId="6" borderId="52" xfId="0" applyNumberFormat="1" applyFont="1" applyFill="1" applyBorder="1" applyAlignment="1" applyProtection="1">
      <alignment horizontal="left" vertical="center"/>
      <protection locked="0"/>
    </xf>
    <xf numFmtId="3" fontId="17" fillId="0" borderId="4" xfId="0" applyNumberFormat="1" applyFont="1" applyFill="1" applyBorder="1" applyAlignment="1" applyProtection="1">
      <alignment horizontal="center" vertical="center"/>
      <protection locked="0"/>
    </xf>
    <xf numFmtId="169" fontId="17" fillId="0" borderId="4" xfId="0" applyNumberFormat="1" applyFont="1" applyFill="1" applyBorder="1" applyAlignment="1" applyProtection="1">
      <alignment horizontal="center" vertical="center"/>
      <protection locked="0"/>
    </xf>
    <xf numFmtId="3" fontId="17" fillId="6" borderId="1" xfId="0" applyNumberFormat="1" applyFont="1" applyFill="1" applyBorder="1" applyAlignment="1" applyProtection="1">
      <alignment horizontal="left" vertical="center" wrapText="1"/>
      <protection locked="0"/>
    </xf>
    <xf numFmtId="3" fontId="17" fillId="6" borderId="2" xfId="0" applyNumberFormat="1" applyFont="1" applyFill="1" applyBorder="1" applyAlignment="1" applyProtection="1">
      <alignment horizontal="left" vertical="center" wrapText="1"/>
      <protection locked="0"/>
    </xf>
    <xf numFmtId="3" fontId="17" fillId="6" borderId="53" xfId="0" applyNumberFormat="1" applyFont="1" applyFill="1" applyBorder="1" applyAlignment="1" applyProtection="1">
      <alignment horizontal="left" vertical="center" wrapText="1"/>
      <protection locked="0"/>
    </xf>
    <xf numFmtId="3" fontId="17" fillId="6" borderId="58" xfId="0" applyNumberFormat="1" applyFont="1" applyFill="1" applyBorder="1" applyAlignment="1" applyProtection="1">
      <alignment horizontal="left" vertical="center" wrapText="1"/>
      <protection locked="0"/>
    </xf>
    <xf numFmtId="3" fontId="17" fillId="6" borderId="0" xfId="0" applyNumberFormat="1" applyFont="1" applyFill="1" applyBorder="1" applyAlignment="1" applyProtection="1">
      <alignment horizontal="left" vertical="center" wrapText="1"/>
      <protection locked="0"/>
    </xf>
    <xf numFmtId="3" fontId="17" fillId="6" borderId="25" xfId="0" applyNumberFormat="1" applyFont="1" applyFill="1" applyBorder="1" applyAlignment="1" applyProtection="1">
      <alignment horizontal="left" vertical="center" wrapText="1"/>
      <protection locked="0"/>
    </xf>
    <xf numFmtId="3" fontId="17" fillId="6" borderId="60" xfId="0" applyNumberFormat="1" applyFont="1" applyFill="1" applyBorder="1" applyAlignment="1" applyProtection="1">
      <alignment horizontal="left" vertical="center" wrapText="1"/>
      <protection locked="0"/>
    </xf>
    <xf numFmtId="3" fontId="17" fillId="6" borderId="61" xfId="0" applyNumberFormat="1" applyFont="1" applyFill="1" applyBorder="1" applyAlignment="1" applyProtection="1">
      <alignment horizontal="left" vertical="center" wrapText="1"/>
      <protection locked="0"/>
    </xf>
    <xf numFmtId="3" fontId="17" fillId="6" borderId="62" xfId="0" applyNumberFormat="1" applyFont="1" applyFill="1" applyBorder="1" applyAlignment="1" applyProtection="1">
      <alignment horizontal="left" vertical="center" wrapText="1"/>
      <protection locked="0"/>
    </xf>
    <xf numFmtId="3" fontId="20" fillId="0" borderId="54" xfId="0" applyNumberFormat="1" applyFont="1" applyFill="1" applyBorder="1" applyAlignment="1" applyProtection="1">
      <alignment horizontal="center" vertical="center" wrapText="1"/>
      <protection locked="0"/>
    </xf>
    <xf numFmtId="3" fontId="20" fillId="0" borderId="55" xfId="0" applyNumberFormat="1" applyFont="1" applyFill="1" applyBorder="1" applyAlignment="1" applyProtection="1">
      <alignment horizontal="center" vertical="center" wrapText="1"/>
      <protection locked="0"/>
    </xf>
    <xf numFmtId="3" fontId="34" fillId="0" borderId="54" xfId="0" applyNumberFormat="1" applyFont="1" applyFill="1" applyBorder="1" applyAlignment="1" applyProtection="1">
      <alignment horizontal="center" vertical="center" wrapText="1"/>
      <protection locked="0"/>
    </xf>
    <xf numFmtId="3" fontId="34" fillId="0" borderId="55" xfId="0" applyNumberFormat="1" applyFont="1" applyFill="1" applyBorder="1" applyAlignment="1" applyProtection="1">
      <alignment horizontal="center" vertical="center" wrapText="1"/>
      <protection locked="0"/>
    </xf>
    <xf numFmtId="3" fontId="17" fillId="6" borderId="56" xfId="0" applyNumberFormat="1" applyFont="1" applyFill="1" applyBorder="1" applyAlignment="1" applyProtection="1">
      <alignment horizontal="left" vertical="center"/>
      <protection locked="0"/>
    </xf>
    <xf numFmtId="3" fontId="17" fillId="6" borderId="53" xfId="0" applyNumberFormat="1" applyFont="1" applyFill="1" applyBorder="1" applyAlignment="1" applyProtection="1">
      <alignment horizontal="left" vertical="center"/>
      <protection locked="0"/>
    </xf>
    <xf numFmtId="3" fontId="17" fillId="6" borderId="22" xfId="0" applyNumberFormat="1" applyFont="1" applyFill="1" applyBorder="1" applyAlignment="1" applyProtection="1">
      <alignment horizontal="left" vertical="center"/>
      <protection locked="0"/>
    </xf>
    <xf numFmtId="3" fontId="17" fillId="6" borderId="25" xfId="0" applyNumberFormat="1" applyFont="1" applyFill="1" applyBorder="1" applyAlignment="1" applyProtection="1">
      <alignment horizontal="left" vertical="center"/>
      <protection locked="0"/>
    </xf>
    <xf numFmtId="3" fontId="17" fillId="6" borderId="65" xfId="0" applyNumberFormat="1" applyFont="1" applyFill="1" applyBorder="1" applyAlignment="1" applyProtection="1">
      <alignment horizontal="left" vertical="center"/>
      <protection locked="0"/>
    </xf>
    <xf numFmtId="3" fontId="17" fillId="6" borderId="62" xfId="0" applyNumberFormat="1" applyFont="1" applyFill="1" applyBorder="1" applyAlignment="1" applyProtection="1">
      <alignment horizontal="left" vertical="center"/>
      <protection locked="0"/>
    </xf>
    <xf numFmtId="3" fontId="17" fillId="6" borderId="57" xfId="0" applyNumberFormat="1" applyFont="1" applyFill="1" applyBorder="1" applyAlignment="1" applyProtection="1">
      <alignment horizontal="center" vertical="center"/>
      <protection hidden="1"/>
    </xf>
    <xf numFmtId="3" fontId="17" fillId="6" borderId="59" xfId="0" applyNumberFormat="1" applyFont="1" applyFill="1" applyBorder="1" applyAlignment="1" applyProtection="1">
      <alignment horizontal="center" vertical="center"/>
      <protection hidden="1"/>
    </xf>
    <xf numFmtId="3" fontId="17" fillId="6" borderId="66" xfId="0" applyNumberFormat="1" applyFont="1" applyFill="1" applyBorder="1" applyAlignment="1" applyProtection="1">
      <alignment horizontal="center" vertical="center"/>
      <protection hidden="1"/>
    </xf>
    <xf numFmtId="3" fontId="20" fillId="0" borderId="8" xfId="0" applyNumberFormat="1" applyFont="1" applyFill="1" applyBorder="1" applyAlignment="1" applyProtection="1">
      <alignment horizontal="center" vertical="center" wrapText="1"/>
      <protection locked="0"/>
    </xf>
    <xf numFmtId="3" fontId="20" fillId="0" borderId="9" xfId="0" applyNumberFormat="1" applyFont="1" applyFill="1" applyBorder="1" applyAlignment="1" applyProtection="1">
      <alignment horizontal="center" vertical="center" wrapText="1"/>
      <protection locked="0"/>
    </xf>
    <xf numFmtId="3" fontId="34" fillId="0" borderId="8" xfId="0" applyNumberFormat="1" applyFont="1" applyFill="1" applyBorder="1" applyAlignment="1" applyProtection="1">
      <alignment horizontal="center" vertical="center" wrapText="1"/>
      <protection locked="0"/>
    </xf>
    <xf numFmtId="3" fontId="34" fillId="0" borderId="9" xfId="0" applyNumberFormat="1" applyFont="1" applyFill="1" applyBorder="1" applyAlignment="1" applyProtection="1">
      <alignment horizontal="center" vertical="center" wrapText="1"/>
      <protection locked="0"/>
    </xf>
    <xf numFmtId="3" fontId="20" fillId="0" borderId="63" xfId="0" applyNumberFormat="1" applyFont="1" applyFill="1" applyBorder="1" applyAlignment="1" applyProtection="1">
      <alignment horizontal="center" vertical="center" wrapText="1"/>
      <protection locked="0"/>
    </xf>
    <xf numFmtId="3" fontId="20" fillId="0" borderId="64" xfId="0" applyNumberFormat="1" applyFont="1" applyFill="1" applyBorder="1" applyAlignment="1" applyProtection="1">
      <alignment horizontal="center" vertical="center" wrapText="1"/>
      <protection locked="0"/>
    </xf>
    <xf numFmtId="3" fontId="34" fillId="0" borderId="63" xfId="0" applyNumberFormat="1" applyFont="1" applyFill="1" applyBorder="1" applyAlignment="1" applyProtection="1">
      <alignment horizontal="center" vertical="center" wrapText="1"/>
      <protection locked="0"/>
    </xf>
    <xf numFmtId="3" fontId="34" fillId="0" borderId="64" xfId="0" applyNumberFormat="1" applyFont="1" applyFill="1" applyBorder="1" applyAlignment="1" applyProtection="1">
      <alignment horizontal="center" vertical="center" wrapText="1"/>
      <protection locked="0"/>
    </xf>
    <xf numFmtId="3" fontId="17" fillId="6" borderId="56" xfId="0" applyNumberFormat="1" applyFont="1" applyFill="1" applyBorder="1" applyAlignment="1" applyProtection="1">
      <alignment horizontal="left" vertical="center" wrapText="1"/>
      <protection locked="0"/>
    </xf>
    <xf numFmtId="3" fontId="17" fillId="6" borderId="22" xfId="0" applyNumberFormat="1" applyFont="1" applyFill="1" applyBorder="1" applyAlignment="1" applyProtection="1">
      <alignment horizontal="left" vertical="center" wrapText="1"/>
      <protection locked="0"/>
    </xf>
    <xf numFmtId="3" fontId="34" fillId="0" borderId="12" xfId="0" applyNumberFormat="1" applyFont="1" applyFill="1" applyBorder="1" applyAlignment="1" applyProtection="1">
      <alignment horizontal="center" vertical="center" wrapText="1"/>
      <protection locked="0"/>
    </xf>
    <xf numFmtId="3" fontId="34" fillId="0" borderId="4" xfId="0" applyNumberFormat="1" applyFont="1" applyFill="1" applyBorder="1" applyAlignment="1" applyProtection="1">
      <alignment horizontal="center" vertical="center" wrapText="1"/>
      <protection locked="0"/>
    </xf>
    <xf numFmtId="0" fontId="17" fillId="5" borderId="0" xfId="0" applyFont="1" applyFill="1" applyBorder="1" applyAlignment="1" applyProtection="1">
      <alignment horizontal="left"/>
      <protection locked="0"/>
    </xf>
    <xf numFmtId="3" fontId="34" fillId="0" borderId="16" xfId="0" applyNumberFormat="1" applyFont="1" applyFill="1" applyBorder="1" applyAlignment="1" applyProtection="1">
      <alignment horizontal="center" vertical="center" wrapText="1"/>
      <protection locked="0"/>
    </xf>
    <xf numFmtId="3" fontId="17" fillId="6" borderId="58" xfId="0" applyNumberFormat="1" applyFont="1" applyFill="1" applyBorder="1" applyAlignment="1" applyProtection="1">
      <alignment horizontal="left" vertical="center"/>
      <protection locked="0"/>
    </xf>
    <xf numFmtId="3" fontId="17" fillId="6" borderId="0" xfId="0" applyNumberFormat="1" applyFont="1" applyFill="1" applyBorder="1" applyAlignment="1" applyProtection="1">
      <alignment horizontal="left" vertical="center"/>
      <protection locked="0"/>
    </xf>
    <xf numFmtId="3" fontId="34" fillId="0" borderId="31" xfId="0" applyNumberFormat="1" applyFont="1" applyFill="1" applyBorder="1" applyAlignment="1" applyProtection="1">
      <alignment horizontal="center" vertical="center" wrapText="1"/>
      <protection locked="0"/>
    </xf>
    <xf numFmtId="3" fontId="34" fillId="0" borderId="32" xfId="0" applyNumberFormat="1" applyFont="1" applyFill="1" applyBorder="1" applyAlignment="1" applyProtection="1">
      <alignment horizontal="center" vertical="center" wrapText="1"/>
      <protection locked="0"/>
    </xf>
    <xf numFmtId="3" fontId="32" fillId="6" borderId="5" xfId="0" applyNumberFormat="1" applyFont="1" applyFill="1" applyBorder="1" applyAlignment="1" applyProtection="1">
      <alignment horizontal="right" vertical="center"/>
    </xf>
    <xf numFmtId="3" fontId="32" fillId="6" borderId="6" xfId="0" applyNumberFormat="1" applyFont="1" applyFill="1" applyBorder="1" applyAlignment="1" applyProtection="1">
      <alignment horizontal="right" vertical="center"/>
    </xf>
    <xf numFmtId="3" fontId="32" fillId="6" borderId="51" xfId="0" applyNumberFormat="1" applyFont="1" applyFill="1" applyBorder="1" applyAlignment="1" applyProtection="1">
      <alignment horizontal="right" vertical="center"/>
    </xf>
    <xf numFmtId="3" fontId="36" fillId="6" borderId="68" xfId="0" applyNumberFormat="1" applyFont="1" applyFill="1" applyBorder="1" applyAlignment="1" applyProtection="1">
      <alignment horizontal="center" vertical="center"/>
      <protection hidden="1"/>
    </xf>
    <xf numFmtId="3" fontId="32" fillId="6" borderId="6" xfId="0" applyNumberFormat="1" applyFont="1" applyFill="1" applyBorder="1" applyAlignment="1" applyProtection="1">
      <alignment horizontal="left" vertical="center"/>
      <protection locked="0"/>
    </xf>
    <xf numFmtId="3" fontId="32" fillId="6" borderId="51" xfId="0" applyNumberFormat="1" applyFont="1" applyFill="1" applyBorder="1" applyAlignment="1" applyProtection="1">
      <alignment horizontal="left" vertical="center"/>
      <protection locked="0"/>
    </xf>
    <xf numFmtId="0" fontId="20" fillId="0" borderId="8" xfId="0" applyFont="1" applyFill="1" applyBorder="1" applyAlignment="1" applyProtection="1">
      <alignment horizontal="center" wrapText="1"/>
      <protection locked="0"/>
    </xf>
    <xf numFmtId="0" fontId="20" fillId="0" borderId="9" xfId="0" applyFont="1" applyFill="1" applyBorder="1" applyAlignment="1" applyProtection="1">
      <alignment horizontal="center" wrapText="1"/>
      <protection locked="0"/>
    </xf>
    <xf numFmtId="9" fontId="20" fillId="0" borderId="8" xfId="0" applyNumberFormat="1" applyFont="1" applyFill="1" applyBorder="1" applyAlignment="1" applyProtection="1">
      <alignment horizontal="center" wrapText="1"/>
      <protection locked="0"/>
    </xf>
    <xf numFmtId="9" fontId="20" fillId="0" borderId="9" xfId="0" applyNumberFormat="1" applyFont="1" applyFill="1" applyBorder="1" applyAlignment="1" applyProtection="1">
      <alignment horizontal="center" wrapText="1"/>
      <protection locked="0"/>
    </xf>
    <xf numFmtId="3" fontId="17" fillId="5" borderId="4" xfId="0" applyNumberFormat="1" applyFont="1" applyFill="1" applyBorder="1" applyAlignment="1" applyProtection="1">
      <alignment horizontal="center" wrapText="1"/>
      <protection locked="0"/>
    </xf>
    <xf numFmtId="3" fontId="20" fillId="0" borderId="4" xfId="0" applyNumberFormat="1" applyFont="1" applyFill="1" applyBorder="1" applyAlignment="1" applyProtection="1">
      <alignment horizontal="center" wrapText="1"/>
      <protection locked="0"/>
    </xf>
    <xf numFmtId="4" fontId="38" fillId="0" borderId="4" xfId="8" applyNumberFormat="1" applyFont="1" applyFill="1" applyBorder="1" applyAlignment="1" applyProtection="1">
      <alignment horizontal="center" wrapText="1"/>
      <protection locked="0"/>
    </xf>
    <xf numFmtId="4" fontId="20" fillId="0" borderId="4" xfId="0" applyNumberFormat="1" applyFont="1" applyFill="1" applyBorder="1" applyAlignment="1" applyProtection="1">
      <alignment horizontal="center" wrapText="1"/>
      <protection locked="0"/>
    </xf>
    <xf numFmtId="0" fontId="17" fillId="5" borderId="4" xfId="0" applyFont="1" applyFill="1" applyBorder="1" applyAlignment="1" applyProtection="1">
      <alignment horizontal="left" wrapText="1"/>
      <protection locked="0"/>
    </xf>
    <xf numFmtId="3" fontId="17" fillId="5" borderId="4" xfId="0" applyNumberFormat="1" applyFont="1" applyFill="1" applyBorder="1" applyAlignment="1" applyProtection="1">
      <alignment horizontal="center"/>
      <protection locked="0"/>
    </xf>
    <xf numFmtId="0" fontId="17" fillId="5" borderId="4" xfId="0" applyFont="1" applyFill="1" applyBorder="1" applyAlignment="1" applyProtection="1">
      <alignment horizontal="left"/>
      <protection locked="0"/>
    </xf>
    <xf numFmtId="0" fontId="17" fillId="5" borderId="4" xfId="0"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center"/>
      <protection locked="0"/>
    </xf>
    <xf numFmtId="171" fontId="20" fillId="0" borderId="4" xfId="0" applyNumberFormat="1" applyFont="1" applyFill="1" applyBorder="1" applyAlignment="1" applyProtection="1">
      <alignment horizontal="center"/>
      <protection locked="0"/>
    </xf>
    <xf numFmtId="3" fontId="17" fillId="5" borderId="8" xfId="0" applyNumberFormat="1" applyFont="1" applyFill="1" applyBorder="1" applyAlignment="1" applyProtection="1">
      <alignment horizontal="center"/>
      <protection locked="0"/>
    </xf>
    <xf numFmtId="3" fontId="17" fillId="5" borderId="9" xfId="0" applyNumberFormat="1" applyFont="1" applyFill="1" applyBorder="1" applyAlignment="1" applyProtection="1">
      <alignment horizontal="center"/>
      <protection locked="0"/>
    </xf>
    <xf numFmtId="0" fontId="17" fillId="5" borderId="8" xfId="0" applyFont="1" applyFill="1" applyBorder="1" applyAlignment="1" applyProtection="1">
      <alignment horizontal="center"/>
      <protection locked="0"/>
    </xf>
    <xf numFmtId="0" fontId="17" fillId="5" borderId="21" xfId="0" applyFont="1" applyFill="1" applyBorder="1" applyAlignment="1" applyProtection="1">
      <alignment horizontal="center"/>
      <protection locked="0"/>
    </xf>
    <xf numFmtId="0" fontId="17" fillId="5" borderId="9" xfId="0" applyFont="1" applyFill="1" applyBorder="1" applyAlignment="1" applyProtection="1">
      <alignment horizontal="center"/>
      <protection locked="0"/>
    </xf>
    <xf numFmtId="0" fontId="17" fillId="5" borderId="21"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17" fillId="5" borderId="31" xfId="0" applyFont="1" applyFill="1" applyBorder="1" applyAlignment="1" applyProtection="1">
      <alignment horizontal="center" vertical="center"/>
      <protection locked="0"/>
    </xf>
    <xf numFmtId="0" fontId="17" fillId="5" borderId="23" xfId="0" applyFont="1" applyFill="1" applyBorder="1" applyAlignment="1" applyProtection="1">
      <alignment horizontal="center" vertical="center"/>
      <protection locked="0"/>
    </xf>
    <xf numFmtId="0" fontId="17" fillId="5" borderId="32" xfId="0" applyFont="1" applyFill="1" applyBorder="1" applyAlignment="1" applyProtection="1">
      <alignment horizontal="center" vertical="center"/>
      <protection locked="0"/>
    </xf>
    <xf numFmtId="0" fontId="17" fillId="5" borderId="36" xfId="0" applyFont="1" applyFill="1" applyBorder="1" applyAlignment="1" applyProtection="1">
      <alignment horizontal="center" vertical="center"/>
      <protection locked="0"/>
    </xf>
    <xf numFmtId="0" fontId="17" fillId="5" borderId="10" xfId="0" applyFont="1" applyFill="1" applyBorder="1" applyAlignment="1" applyProtection="1">
      <alignment horizontal="center" vertical="center"/>
      <protection locked="0"/>
    </xf>
    <xf numFmtId="0" fontId="17" fillId="5" borderId="37" xfId="0" applyFont="1" applyFill="1" applyBorder="1" applyAlignment="1" applyProtection="1">
      <alignment horizontal="center" vertical="center"/>
      <protection locked="0"/>
    </xf>
    <xf numFmtId="0" fontId="17" fillId="5" borderId="22" xfId="0" applyFont="1" applyFill="1" applyBorder="1" applyAlignment="1" applyProtection="1">
      <alignment horizontal="center" vertical="center"/>
      <protection locked="0"/>
    </xf>
    <xf numFmtId="0" fontId="17" fillId="5" borderId="0" xfId="0" applyFont="1" applyFill="1" applyBorder="1" applyAlignment="1" applyProtection="1">
      <alignment horizontal="center" vertical="center"/>
      <protection locked="0"/>
    </xf>
    <xf numFmtId="0" fontId="17" fillId="5" borderId="25" xfId="0" applyFont="1" applyFill="1" applyBorder="1" applyAlignment="1" applyProtection="1">
      <alignment horizontal="center" vertical="center"/>
      <protection locked="0"/>
    </xf>
    <xf numFmtId="3" fontId="40" fillId="5" borderId="4" xfId="0" applyNumberFormat="1" applyFont="1" applyFill="1" applyBorder="1" applyAlignment="1" applyProtection="1">
      <alignment horizontal="right" vertical="center"/>
    </xf>
    <xf numFmtId="3" fontId="40" fillId="5" borderId="4" xfId="0" applyNumberFormat="1" applyFont="1" applyFill="1" applyBorder="1" applyAlignment="1" applyProtection="1">
      <alignment horizontal="right" vertical="center"/>
      <protection locked="0"/>
    </xf>
    <xf numFmtId="0" fontId="20" fillId="5" borderId="19" xfId="0" applyFont="1" applyFill="1" applyBorder="1" applyAlignment="1" applyProtection="1">
      <alignment horizontal="left"/>
      <protection locked="0"/>
    </xf>
    <xf numFmtId="0" fontId="20" fillId="5" borderId="22" xfId="0" applyFont="1" applyFill="1" applyBorder="1" applyAlignment="1" applyProtection="1">
      <alignment horizontal="left"/>
      <protection locked="0"/>
    </xf>
    <xf numFmtId="0" fontId="20" fillId="5" borderId="0" xfId="0" applyFont="1" applyFill="1" applyBorder="1" applyAlignment="1" applyProtection="1">
      <alignment horizontal="left"/>
      <protection locked="0"/>
    </xf>
    <xf numFmtId="0" fontId="20" fillId="5" borderId="25" xfId="0" applyFont="1" applyFill="1" applyBorder="1" applyAlignment="1" applyProtection="1">
      <alignment horizontal="left"/>
      <protection locked="0"/>
    </xf>
    <xf numFmtId="0" fontId="17" fillId="5" borderId="9" xfId="0" applyFont="1" applyFill="1" applyBorder="1" applyAlignment="1" applyProtection="1">
      <alignment horizontal="left"/>
      <protection locked="0"/>
    </xf>
    <xf numFmtId="0" fontId="17" fillId="0" borderId="19" xfId="0" applyFont="1" applyFill="1" applyBorder="1" applyAlignment="1" applyProtection="1">
      <alignment horizontal="center" vertical="center"/>
      <protection locked="0"/>
    </xf>
    <xf numFmtId="0" fontId="17" fillId="0" borderId="20" xfId="0" applyFont="1" applyFill="1" applyBorder="1" applyAlignment="1" applyProtection="1">
      <alignment horizontal="center" vertical="center"/>
      <protection locked="0"/>
    </xf>
    <xf numFmtId="0" fontId="17" fillId="0" borderId="18" xfId="0" applyFont="1" applyFill="1" applyBorder="1" applyAlignment="1" applyProtection="1">
      <alignment horizontal="center" vertical="center"/>
      <protection locked="0"/>
    </xf>
    <xf numFmtId="0" fontId="20" fillId="5" borderId="4" xfId="0" applyFont="1" applyFill="1" applyBorder="1" applyAlignment="1" applyProtection="1">
      <alignment horizontal="left" vertical="center" wrapText="1"/>
      <protection locked="0"/>
    </xf>
    <xf numFmtId="0" fontId="39" fillId="5" borderId="31" xfId="0" applyFont="1" applyFill="1" applyBorder="1" applyAlignment="1" applyProtection="1">
      <alignment horizontal="left" vertical="center"/>
      <protection locked="0"/>
    </xf>
    <xf numFmtId="0" fontId="39" fillId="5" borderId="23" xfId="0" applyFont="1" applyFill="1" applyBorder="1" applyAlignment="1" applyProtection="1">
      <alignment horizontal="left" vertical="center"/>
      <protection locked="0"/>
    </xf>
    <xf numFmtId="0" fontId="39" fillId="5" borderId="32" xfId="0" applyFont="1" applyFill="1" applyBorder="1" applyAlignment="1" applyProtection="1">
      <alignment horizontal="left" vertical="center"/>
      <protection locked="0"/>
    </xf>
    <xf numFmtId="0" fontId="39" fillId="5" borderId="36" xfId="0" applyFont="1" applyFill="1" applyBorder="1" applyAlignment="1" applyProtection="1">
      <alignment horizontal="left" vertical="center"/>
      <protection locked="0"/>
    </xf>
    <xf numFmtId="0" fontId="39" fillId="5" borderId="10" xfId="0" applyFont="1" applyFill="1" applyBorder="1" applyAlignment="1" applyProtection="1">
      <alignment horizontal="left" vertical="center"/>
      <protection locked="0"/>
    </xf>
    <xf numFmtId="0" fontId="39" fillId="5" borderId="37" xfId="0" applyFont="1" applyFill="1" applyBorder="1" applyAlignment="1" applyProtection="1">
      <alignment horizontal="left" vertical="center"/>
      <protection locked="0"/>
    </xf>
    <xf numFmtId="0" fontId="17" fillId="5" borderId="4" xfId="0" applyFont="1" applyFill="1" applyBorder="1" applyAlignment="1" applyProtection="1">
      <alignment vertical="center" wrapText="1"/>
      <protection locked="0"/>
    </xf>
    <xf numFmtId="0" fontId="17" fillId="5" borderId="4" xfId="0" applyFont="1" applyFill="1" applyBorder="1" applyAlignment="1" applyProtection="1">
      <protection locked="0"/>
    </xf>
    <xf numFmtId="0" fontId="20" fillId="0" borderId="21" xfId="0" applyFont="1" applyFill="1" applyBorder="1" applyAlignment="1" applyProtection="1">
      <alignment horizontal="left" wrapText="1"/>
      <protection locked="0"/>
    </xf>
    <xf numFmtId="0" fontId="17" fillId="5" borderId="4" xfId="0" applyFont="1" applyFill="1" applyBorder="1" applyAlignment="1" applyProtection="1">
      <alignment horizontal="left" vertical="center"/>
      <protection locked="0"/>
    </xf>
    <xf numFmtId="0" fontId="20" fillId="5" borderId="4" xfId="0" applyFont="1" applyFill="1" applyBorder="1" applyAlignment="1" applyProtection="1">
      <alignment vertical="center"/>
      <protection locked="0"/>
    </xf>
    <xf numFmtId="0" fontId="20" fillId="5" borderId="8" xfId="0" applyFont="1" applyFill="1" applyBorder="1" applyAlignment="1" applyProtection="1">
      <alignment horizontal="center" vertical="center"/>
      <protection locked="0"/>
    </xf>
    <xf numFmtId="0" fontId="20" fillId="5" borderId="9" xfId="0" applyFont="1" applyFill="1" applyBorder="1" applyAlignment="1" applyProtection="1">
      <alignment horizontal="center" vertical="center"/>
      <protection locked="0"/>
    </xf>
    <xf numFmtId="0" fontId="20" fillId="0" borderId="8" xfId="0" applyFont="1" applyFill="1" applyBorder="1" applyAlignment="1" applyProtection="1">
      <alignment horizontal="left" vertical="top" wrapText="1"/>
      <protection locked="0"/>
    </xf>
    <xf numFmtId="0" fontId="20" fillId="0" borderId="21" xfId="0" applyFont="1" applyFill="1" applyBorder="1" applyAlignment="1" applyProtection="1">
      <alignment horizontal="left" vertical="top" wrapText="1"/>
      <protection locked="0"/>
    </xf>
    <xf numFmtId="0" fontId="20" fillId="0" borderId="9" xfId="0" applyFont="1" applyFill="1" applyBorder="1" applyAlignment="1" applyProtection="1">
      <alignment horizontal="left" vertical="top" wrapText="1"/>
      <protection locked="0"/>
    </xf>
    <xf numFmtId="0" fontId="20" fillId="0" borderId="0" xfId="0" applyFont="1" applyFill="1" applyBorder="1" applyAlignment="1" applyProtection="1">
      <alignment horizontal="left"/>
      <protection locked="0"/>
    </xf>
    <xf numFmtId="0" fontId="20" fillId="5" borderId="4" xfId="0" applyFont="1" applyFill="1" applyBorder="1" applyAlignment="1" applyProtection="1">
      <alignment horizontal="left" vertical="center"/>
      <protection locked="0"/>
    </xf>
    <xf numFmtId="0" fontId="20" fillId="0" borderId="8" xfId="0" applyFont="1" applyFill="1" applyBorder="1" applyAlignment="1" applyProtection="1">
      <alignment horizontal="center" vertical="center" wrapText="1"/>
      <protection locked="0"/>
    </xf>
    <xf numFmtId="0" fontId="20" fillId="0" borderId="9" xfId="0" applyFont="1" applyFill="1" applyBorder="1" applyAlignment="1" applyProtection="1">
      <alignment horizontal="center" vertical="center" wrapText="1"/>
      <protection locked="0"/>
    </xf>
    <xf numFmtId="3" fontId="17" fillId="6" borderId="4" xfId="0" applyNumberFormat="1" applyFont="1" applyFill="1" applyBorder="1" applyAlignment="1" applyProtection="1">
      <alignment horizontal="left" vertical="center"/>
      <protection locked="0"/>
    </xf>
    <xf numFmtId="0" fontId="18" fillId="5" borderId="4" xfId="7" applyFont="1" applyFill="1" applyBorder="1" applyAlignment="1" applyProtection="1">
      <alignment horizontal="center" vertical="center"/>
      <protection locked="0"/>
    </xf>
    <xf numFmtId="0" fontId="17" fillId="5" borderId="31" xfId="0" applyFont="1" applyFill="1" applyBorder="1" applyAlignment="1" applyProtection="1">
      <alignment horizontal="center"/>
      <protection locked="0"/>
    </xf>
    <xf numFmtId="0" fontId="17" fillId="5" borderId="23" xfId="0" applyFont="1" applyFill="1" applyBorder="1" applyAlignment="1" applyProtection="1">
      <alignment horizontal="center"/>
      <protection locked="0"/>
    </xf>
    <xf numFmtId="0" fontId="17" fillId="5" borderId="32" xfId="0" applyFont="1" applyFill="1" applyBorder="1" applyAlignment="1" applyProtection="1">
      <alignment horizontal="center"/>
      <protection locked="0"/>
    </xf>
    <xf numFmtId="0" fontId="17" fillId="5" borderId="36" xfId="7" applyFont="1" applyFill="1" applyBorder="1" applyAlignment="1" applyProtection="1">
      <alignment horizontal="center"/>
      <protection locked="0"/>
    </xf>
    <xf numFmtId="0" fontId="17" fillId="5" borderId="10" xfId="7" applyFont="1" applyFill="1" applyBorder="1" applyAlignment="1" applyProtection="1">
      <alignment horizontal="center"/>
      <protection locked="0"/>
    </xf>
    <xf numFmtId="0" fontId="17" fillId="5" borderId="37" xfId="7" applyFont="1" applyFill="1" applyBorder="1" applyAlignment="1" applyProtection="1">
      <alignment horizontal="center"/>
      <protection locked="0"/>
    </xf>
    <xf numFmtId="0" fontId="0" fillId="0" borderId="0" xfId="0" applyAlignment="1">
      <alignment horizontal="left"/>
    </xf>
    <xf numFmtId="0" fontId="40" fillId="5" borderId="8" xfId="0" applyNumberFormat="1" applyFont="1" applyFill="1" applyBorder="1" applyAlignment="1" applyProtection="1">
      <alignment horizontal="center" vertical="center"/>
      <protection locked="0"/>
    </xf>
    <xf numFmtId="0" fontId="40" fillId="5" borderId="21" xfId="0" applyNumberFormat="1" applyFont="1" applyFill="1" applyBorder="1" applyAlignment="1" applyProtection="1">
      <alignment horizontal="center" vertical="center"/>
      <protection locked="0"/>
    </xf>
    <xf numFmtId="0" fontId="40" fillId="5" borderId="9" xfId="0" applyNumberFormat="1" applyFont="1" applyFill="1" applyBorder="1" applyAlignment="1" applyProtection="1">
      <alignment horizontal="center" vertical="center"/>
      <protection locked="0"/>
    </xf>
    <xf numFmtId="3" fontId="20" fillId="0" borderId="4" xfId="0" applyNumberFormat="1" applyFont="1" applyFill="1" applyBorder="1" applyAlignment="1" applyProtection="1">
      <alignment horizontal="left" vertical="center" wrapText="1"/>
      <protection locked="0"/>
    </xf>
    <xf numFmtId="3" fontId="20" fillId="5" borderId="4" xfId="0" applyNumberFormat="1" applyFont="1" applyFill="1" applyBorder="1" applyAlignment="1" applyProtection="1">
      <alignment horizontal="left" vertical="center"/>
      <protection locked="0"/>
    </xf>
    <xf numFmtId="49" fontId="20" fillId="0" borderId="8" xfId="9" applyNumberFormat="1" applyFont="1" applyFill="1" applyBorder="1" applyAlignment="1" applyProtection="1">
      <alignment horizontal="left" vertical="center" wrapText="1"/>
      <protection locked="0"/>
    </xf>
    <xf numFmtId="49" fontId="20" fillId="0" borderId="21" xfId="9" applyNumberFormat="1" applyFont="1" applyFill="1" applyBorder="1" applyAlignment="1" applyProtection="1">
      <alignment horizontal="left" vertical="center" wrapText="1"/>
      <protection locked="0"/>
    </xf>
    <xf numFmtId="49" fontId="20" fillId="0" borderId="9" xfId="9" applyNumberFormat="1" applyFont="1" applyFill="1" applyBorder="1" applyAlignment="1" applyProtection="1">
      <alignment horizontal="left" vertical="center" wrapText="1"/>
      <protection locked="0"/>
    </xf>
    <xf numFmtId="1" fontId="20" fillId="4" borderId="8" xfId="9" applyNumberFormat="1" applyFont="1" applyFill="1" applyBorder="1" applyAlignment="1" applyProtection="1">
      <alignment horizontal="center" vertical="center" wrapText="1"/>
      <protection locked="0"/>
    </xf>
    <xf numFmtId="1" fontId="20" fillId="4" borderId="9" xfId="9" applyNumberFormat="1" applyFont="1" applyFill="1" applyBorder="1" applyAlignment="1" applyProtection="1">
      <alignment horizontal="center" vertical="center" wrapText="1"/>
      <protection locked="0"/>
    </xf>
    <xf numFmtId="49" fontId="20" fillId="4" borderId="8" xfId="9" applyNumberFormat="1" applyFont="1" applyFill="1" applyBorder="1" applyAlignment="1" applyProtection="1">
      <alignment horizontal="center" vertical="center" wrapText="1"/>
      <protection locked="0"/>
    </xf>
    <xf numFmtId="49" fontId="20" fillId="4" borderId="9" xfId="9" applyNumberFormat="1" applyFont="1" applyFill="1" applyBorder="1" applyAlignment="1" applyProtection="1">
      <alignment horizontal="center" vertical="center" wrapText="1"/>
      <protection locked="0"/>
    </xf>
    <xf numFmtId="3" fontId="17" fillId="7" borderId="36" xfId="0" applyNumberFormat="1" applyFont="1" applyFill="1" applyBorder="1" applyAlignment="1" applyProtection="1">
      <alignment horizontal="left" vertical="center"/>
      <protection locked="0"/>
    </xf>
    <xf numFmtId="3" fontId="17" fillId="7" borderId="10" xfId="0" applyNumberFormat="1" applyFont="1" applyFill="1" applyBorder="1" applyAlignment="1" applyProtection="1">
      <alignment horizontal="left" vertical="center"/>
      <protection locked="0"/>
    </xf>
    <xf numFmtId="3" fontId="17" fillId="6" borderId="8" xfId="0" applyNumberFormat="1" applyFont="1" applyFill="1" applyBorder="1" applyAlignment="1" applyProtection="1">
      <alignment horizontal="center" vertical="center" wrapText="1"/>
      <protection locked="0"/>
    </xf>
    <xf numFmtId="3" fontId="17" fillId="6" borderId="21" xfId="0" applyNumberFormat="1" applyFont="1" applyFill="1" applyBorder="1" applyAlignment="1" applyProtection="1">
      <alignment horizontal="center" vertical="center" wrapText="1"/>
      <protection locked="0"/>
    </xf>
    <xf numFmtId="3" fontId="17" fillId="6" borderId="9" xfId="0" applyNumberFormat="1" applyFont="1" applyFill="1" applyBorder="1" applyAlignment="1" applyProtection="1">
      <alignment horizontal="center" vertical="center" wrapText="1"/>
      <protection locked="0"/>
    </xf>
    <xf numFmtId="3" fontId="17" fillId="4" borderId="0" xfId="10" applyNumberFormat="1" applyFont="1" applyFill="1" applyBorder="1" applyAlignment="1" applyProtection="1">
      <alignment horizontal="center" vertical="center"/>
      <protection locked="0"/>
    </xf>
    <xf numFmtId="3" fontId="20" fillId="0" borderId="0" xfId="0" applyNumberFormat="1" applyFont="1" applyFill="1" applyBorder="1" applyAlignment="1" applyProtection="1">
      <alignment horizontal="left" vertical="center" wrapText="1"/>
      <protection locked="0"/>
    </xf>
    <xf numFmtId="3" fontId="17" fillId="7" borderId="8" xfId="0" applyNumberFormat="1" applyFont="1" applyFill="1" applyBorder="1" applyAlignment="1" applyProtection="1">
      <alignment horizontal="left" vertical="center"/>
      <protection locked="0"/>
    </xf>
    <xf numFmtId="3" fontId="17" fillId="7" borderId="21" xfId="0" applyNumberFormat="1" applyFont="1" applyFill="1" applyBorder="1" applyAlignment="1" applyProtection="1">
      <alignment horizontal="left" vertical="center"/>
      <protection locked="0"/>
    </xf>
    <xf numFmtId="3" fontId="17" fillId="7" borderId="9" xfId="0" applyNumberFormat="1" applyFont="1" applyFill="1" applyBorder="1" applyAlignment="1" applyProtection="1">
      <alignment horizontal="left" vertical="center"/>
      <protection locked="0"/>
    </xf>
    <xf numFmtId="3" fontId="17" fillId="7" borderId="8" xfId="0" applyNumberFormat="1" applyFont="1" applyFill="1" applyBorder="1" applyAlignment="1" applyProtection="1">
      <alignment horizontal="center" vertical="center"/>
      <protection locked="0"/>
    </xf>
    <xf numFmtId="3" fontId="17" fillId="7" borderId="21" xfId="0" applyNumberFormat="1" applyFont="1" applyFill="1" applyBorder="1" applyAlignment="1" applyProtection="1">
      <alignment horizontal="center" vertical="center"/>
      <protection locked="0"/>
    </xf>
    <xf numFmtId="3" fontId="17" fillId="7" borderId="9" xfId="0" applyNumberFormat="1" applyFont="1" applyFill="1" applyBorder="1" applyAlignment="1" applyProtection="1">
      <alignment horizontal="center" vertical="center"/>
      <protection locked="0"/>
    </xf>
    <xf numFmtId="3" fontId="17" fillId="7" borderId="4" xfId="0" applyNumberFormat="1" applyFont="1" applyFill="1" applyBorder="1" applyAlignment="1" applyProtection="1">
      <alignment horizontal="center" vertical="center"/>
      <protection locked="0"/>
    </xf>
    <xf numFmtId="3" fontId="20" fillId="0" borderId="8" xfId="0" applyNumberFormat="1" applyFont="1" applyFill="1" applyBorder="1" applyAlignment="1" applyProtection="1">
      <alignment horizontal="left" vertical="center" wrapText="1"/>
      <protection locked="0"/>
    </xf>
    <xf numFmtId="3" fontId="20" fillId="0" borderId="21" xfId="0" applyNumberFormat="1" applyFont="1" applyFill="1" applyBorder="1" applyAlignment="1" applyProtection="1">
      <alignment horizontal="left" vertical="center" wrapText="1"/>
      <protection locked="0"/>
    </xf>
    <xf numFmtId="3" fontId="20" fillId="0" borderId="9" xfId="0" applyNumberFormat="1" applyFont="1" applyFill="1" applyBorder="1" applyAlignment="1" applyProtection="1">
      <alignment horizontal="left" vertical="center" wrapText="1"/>
      <protection locked="0"/>
    </xf>
    <xf numFmtId="0" fontId="20" fillId="4" borderId="4" xfId="10" applyFont="1" applyFill="1" applyBorder="1" applyAlignment="1" applyProtection="1">
      <alignment horizontal="center" vertical="center" wrapText="1"/>
      <protection locked="0"/>
    </xf>
    <xf numFmtId="0" fontId="18" fillId="4" borderId="4" xfId="10" applyFont="1" applyFill="1" applyBorder="1" applyAlignment="1" applyProtection="1">
      <alignment horizontal="center" vertical="center" wrapText="1"/>
      <protection locked="0"/>
    </xf>
    <xf numFmtId="0" fontId="20" fillId="4" borderId="8" xfId="10" applyFont="1" applyFill="1" applyBorder="1" applyAlignment="1" applyProtection="1">
      <alignment horizontal="left" vertical="center" wrapText="1"/>
      <protection locked="0"/>
    </xf>
    <xf numFmtId="0" fontId="20" fillId="4" borderId="21" xfId="10" applyFont="1" applyFill="1" applyBorder="1" applyAlignment="1" applyProtection="1">
      <alignment horizontal="left" vertical="center" wrapText="1"/>
      <protection locked="0"/>
    </xf>
    <xf numFmtId="0" fontId="20" fillId="4" borderId="9" xfId="10" applyFont="1" applyFill="1" applyBorder="1" applyAlignment="1" applyProtection="1">
      <alignment horizontal="left" vertical="center" wrapText="1"/>
      <protection locked="0"/>
    </xf>
  </cellXfs>
  <cellStyles count="11">
    <cellStyle name="Гиперссылка" xfId="8" builtinId="8"/>
    <cellStyle name="Обычный" xfId="0" builtinId="0"/>
    <cellStyle name="Обычный 2" xfId="2"/>
    <cellStyle name="Обычный 2 2" xfId="6"/>
    <cellStyle name="Обычный 3" xfId="5"/>
    <cellStyle name="Обычный_Приложение2_Резюме" xfId="10"/>
    <cellStyle name="Обычный_Резюме" xfId="7"/>
    <cellStyle name="Обычный_Резюме до 3 млн руб  (вариант 31 07 09) (version 334)" xfId="9"/>
    <cellStyle name="Процентный" xfId="1" builtinId="5"/>
    <cellStyle name="Процентный 2" xfId="3"/>
    <cellStyle name="Финансовый" xfId="4" builtin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checked="Checked" lockText="1" noThreeD="1"/>
</file>

<file path=xl/ctrlProps/ctrlProp16.xml><?xml version="1.0" encoding="utf-8"?>
<formControlPr xmlns="http://schemas.microsoft.com/office/spreadsheetml/2009/9/main" objectType="CheckBox"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11</xdr:col>
      <xdr:colOff>679174</xdr:colOff>
      <xdr:row>3</xdr:row>
      <xdr:rowOff>191136</xdr:rowOff>
    </xdr:from>
    <xdr:to>
      <xdr:col>14</xdr:col>
      <xdr:colOff>593034</xdr:colOff>
      <xdr:row>7</xdr:row>
      <xdr:rowOff>41413</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433891" y="770919"/>
          <a:ext cx="2940325" cy="645407"/>
        </a:xfrm>
        <a:prstGeom prst="rect">
          <a:avLst/>
        </a:prstGeom>
      </xdr:spPr>
    </xdr:pic>
    <xdr:clientData/>
  </xdr:twoCellAnchor>
  <mc:AlternateContent xmlns:mc="http://schemas.openxmlformats.org/markup-compatibility/2006">
    <mc:Choice xmlns:a14="http://schemas.microsoft.com/office/drawing/2010/main" Requires="a14">
      <xdr:twoCellAnchor editAs="oneCell">
        <xdr:from>
          <xdr:col>6</xdr:col>
          <xdr:colOff>209550</xdr:colOff>
          <xdr:row>42</xdr:row>
          <xdr:rowOff>133350</xdr:rowOff>
        </xdr:from>
        <xdr:to>
          <xdr:col>7</xdr:col>
          <xdr:colOff>923925</xdr:colOff>
          <xdr:row>44</xdr:row>
          <xdr:rowOff>9525</xdr:rowOff>
        </xdr:to>
        <xdr:sp macro="" textlink="">
          <xdr:nvSpPr>
            <xdr:cNvPr id="2051" name="Check Box 3" descr="Розничный магазин" hidden="1">
              <a:extLst>
                <a:ext uri="{63B3BB69-23CF-44E3-9099-C40C66FF867C}">
                  <a14:compatExt spid="_x0000_s2051"/>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Розничная торговля ТНП</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19050</xdr:colOff>
          <xdr:row>42</xdr:row>
          <xdr:rowOff>133350</xdr:rowOff>
        </xdr:from>
        <xdr:to>
          <xdr:col>12</xdr:col>
          <xdr:colOff>180975</xdr:colOff>
          <xdr:row>44</xdr:row>
          <xdr:rowOff>9525</xdr:rowOff>
        </xdr:to>
        <xdr:sp macro="" textlink="">
          <xdr:nvSpPr>
            <xdr:cNvPr id="2053" name="Check Box 5" descr="Розничный магазин" hidden="1">
              <a:extLst>
                <a:ext uri="{63B3BB69-23CF-44E3-9099-C40C66FF867C}">
                  <a14:compatExt spid="_x0000_s205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Аптека/Мед услуги</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600075</xdr:colOff>
          <xdr:row>42</xdr:row>
          <xdr:rowOff>114300</xdr:rowOff>
        </xdr:from>
        <xdr:to>
          <xdr:col>14</xdr:col>
          <xdr:colOff>171450</xdr:colOff>
          <xdr:row>43</xdr:row>
          <xdr:rowOff>209550</xdr:rowOff>
        </xdr:to>
        <xdr:sp macro="" textlink="">
          <xdr:nvSpPr>
            <xdr:cNvPr id="2054" name="Check Box 6" descr="Розничный магазин" hidden="1">
              <a:extLst>
                <a:ext uri="{63B3BB69-23CF-44E3-9099-C40C66FF867C}">
                  <a14:compatExt spid="_x0000_s205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Кафе / Ресторан</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14</xdr:col>
          <xdr:colOff>219075</xdr:colOff>
          <xdr:row>42</xdr:row>
          <xdr:rowOff>123825</xdr:rowOff>
        </xdr:from>
        <xdr:to>
          <xdr:col>16</xdr:col>
          <xdr:colOff>219075</xdr:colOff>
          <xdr:row>44</xdr:row>
          <xdr:rowOff>0</xdr:rowOff>
        </xdr:to>
        <xdr:sp macro="" textlink="">
          <xdr:nvSpPr>
            <xdr:cNvPr id="2055" name="Check Box 7" descr="Розничный магазин" hidden="1">
              <a:extLst>
                <a:ext uri="{63B3BB69-23CF-44E3-9099-C40C66FF867C}">
                  <a14:compatExt spid="_x0000_s205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Спорт/Образование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47625</xdr:colOff>
          <xdr:row>48</xdr:row>
          <xdr:rowOff>142875</xdr:rowOff>
        </xdr:from>
        <xdr:to>
          <xdr:col>4</xdr:col>
          <xdr:colOff>838200</xdr:colOff>
          <xdr:row>50</xdr:row>
          <xdr:rowOff>38100</xdr:rowOff>
        </xdr:to>
        <xdr:sp macro="" textlink="">
          <xdr:nvSpPr>
            <xdr:cNvPr id="2056" name="Check Box 8" descr="Розничный магазин" hidden="1">
              <a:extLst>
                <a:ext uri="{63B3BB69-23CF-44E3-9099-C40C66FF867C}">
                  <a14:compatExt spid="_x0000_s205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Цветы</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45</xdr:row>
          <xdr:rowOff>142875</xdr:rowOff>
        </xdr:from>
        <xdr:to>
          <xdr:col>5</xdr:col>
          <xdr:colOff>619125</xdr:colOff>
          <xdr:row>47</xdr:row>
          <xdr:rowOff>38100</xdr:rowOff>
        </xdr:to>
        <xdr:sp macro="" textlink="">
          <xdr:nvSpPr>
            <xdr:cNvPr id="2057" name="Check Box 9" descr="Розничный магазин" hidden="1">
              <a:extLst>
                <a:ext uri="{63B3BB69-23CF-44E3-9099-C40C66FF867C}">
                  <a14:compatExt spid="_x0000_s205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Гостиница / Хостел</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619125</xdr:colOff>
          <xdr:row>45</xdr:row>
          <xdr:rowOff>142875</xdr:rowOff>
        </xdr:from>
        <xdr:to>
          <xdr:col>6</xdr:col>
          <xdr:colOff>876300</xdr:colOff>
          <xdr:row>47</xdr:row>
          <xdr:rowOff>38100</xdr:rowOff>
        </xdr:to>
        <xdr:sp macro="" textlink="">
          <xdr:nvSpPr>
            <xdr:cNvPr id="2059" name="Check Box 11" descr="Розничный магазин" hidden="1">
              <a:extLst>
                <a:ext uri="{63B3BB69-23CF-44E3-9099-C40C66FF867C}">
                  <a14:compatExt spid="_x0000_s205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Интернет магазин</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7</xdr:col>
          <xdr:colOff>304800</xdr:colOff>
          <xdr:row>45</xdr:row>
          <xdr:rowOff>152400</xdr:rowOff>
        </xdr:from>
        <xdr:to>
          <xdr:col>9</xdr:col>
          <xdr:colOff>19050</xdr:colOff>
          <xdr:row>47</xdr:row>
          <xdr:rowOff>47625</xdr:rowOff>
        </xdr:to>
        <xdr:sp macro="" textlink="">
          <xdr:nvSpPr>
            <xdr:cNvPr id="2060" name="Check Box 12" descr="Розничный магазин" hidden="1">
              <a:extLst>
                <a:ext uri="{63B3BB69-23CF-44E3-9099-C40C66FF867C}">
                  <a14:compatExt spid="_x0000_s206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Автосервис / автозапчасти</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5</xdr:col>
          <xdr:colOff>19050</xdr:colOff>
          <xdr:row>48</xdr:row>
          <xdr:rowOff>142875</xdr:rowOff>
        </xdr:from>
        <xdr:to>
          <xdr:col>5</xdr:col>
          <xdr:colOff>800100</xdr:colOff>
          <xdr:row>50</xdr:row>
          <xdr:rowOff>38100</xdr:rowOff>
        </xdr:to>
        <xdr:sp macro="" textlink="">
          <xdr:nvSpPr>
            <xdr:cNvPr id="2062" name="Check Box 14" descr="Розничный магазин" hidden="1">
              <a:extLst>
                <a:ext uri="{63B3BB69-23CF-44E3-9099-C40C66FF867C}">
                  <a14:compatExt spid="_x0000_s2062"/>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Сезонная одежда</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8</xdr:col>
          <xdr:colOff>276225</xdr:colOff>
          <xdr:row>48</xdr:row>
          <xdr:rowOff>123825</xdr:rowOff>
        </xdr:from>
        <xdr:to>
          <xdr:col>9</xdr:col>
          <xdr:colOff>542925</xdr:colOff>
          <xdr:row>50</xdr:row>
          <xdr:rowOff>19050</xdr:rowOff>
        </xdr:to>
        <xdr:sp macro="" textlink="">
          <xdr:nvSpPr>
            <xdr:cNvPr id="2063" name="Check Box 15" descr="Розничный магазин" hidden="1">
              <a:extLst>
                <a:ext uri="{63B3BB69-23CF-44E3-9099-C40C66FF867C}">
                  <a14:compatExt spid="_x0000_s206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Спортивные товары</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12</xdr:col>
          <xdr:colOff>161925</xdr:colOff>
          <xdr:row>48</xdr:row>
          <xdr:rowOff>123825</xdr:rowOff>
        </xdr:from>
        <xdr:to>
          <xdr:col>12</xdr:col>
          <xdr:colOff>971550</xdr:colOff>
          <xdr:row>50</xdr:row>
          <xdr:rowOff>19050</xdr:rowOff>
        </xdr:to>
        <xdr:sp macro="" textlink="">
          <xdr:nvSpPr>
            <xdr:cNvPr id="2064" name="Check Box 16" descr="Розничный магазин" hidden="1">
              <a:extLst>
                <a:ext uri="{63B3BB69-23CF-44E3-9099-C40C66FF867C}">
                  <a14:compatExt spid="_x0000_s206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Прочее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19050</xdr:colOff>
          <xdr:row>54</xdr:row>
          <xdr:rowOff>142875</xdr:rowOff>
        </xdr:from>
        <xdr:to>
          <xdr:col>4</xdr:col>
          <xdr:colOff>409575</xdr:colOff>
          <xdr:row>56</xdr:row>
          <xdr:rowOff>38100</xdr:rowOff>
        </xdr:to>
        <xdr:sp macro="" textlink="">
          <xdr:nvSpPr>
            <xdr:cNvPr id="2068" name="Check Box 20" descr="Розничный магазин" hidden="1">
              <a:extLst>
                <a:ext uri="{63B3BB69-23CF-44E3-9099-C40C66FF867C}">
                  <a14:compatExt spid="_x0000_s206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от 4 до 10 месяцев</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38100</xdr:colOff>
          <xdr:row>55</xdr:row>
          <xdr:rowOff>152400</xdr:rowOff>
        </xdr:from>
        <xdr:to>
          <xdr:col>4</xdr:col>
          <xdr:colOff>428625</xdr:colOff>
          <xdr:row>57</xdr:row>
          <xdr:rowOff>47625</xdr:rowOff>
        </xdr:to>
        <xdr:sp macro="" textlink="">
          <xdr:nvSpPr>
            <xdr:cNvPr id="2069" name="Check Box 21" descr="Розничный магазин" hidden="1">
              <a:extLst>
                <a:ext uri="{63B3BB69-23CF-44E3-9099-C40C66FF867C}">
                  <a14:compatExt spid="_x0000_s2069"/>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от 10 месяцев и более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9525</xdr:colOff>
          <xdr:row>58</xdr:row>
          <xdr:rowOff>152400</xdr:rowOff>
        </xdr:from>
        <xdr:to>
          <xdr:col>4</xdr:col>
          <xdr:colOff>400050</xdr:colOff>
          <xdr:row>60</xdr:row>
          <xdr:rowOff>47625</xdr:rowOff>
        </xdr:to>
        <xdr:sp macro="" textlink="">
          <xdr:nvSpPr>
            <xdr:cNvPr id="2070" name="Check Box 22" descr="Розничный магазин" hidden="1">
              <a:extLst>
                <a:ext uri="{63B3BB69-23CF-44E3-9099-C40C66FF867C}">
                  <a14:compatExt spid="_x0000_s207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более 300</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2</xdr:col>
          <xdr:colOff>828675</xdr:colOff>
          <xdr:row>61</xdr:row>
          <xdr:rowOff>133350</xdr:rowOff>
        </xdr:from>
        <xdr:to>
          <xdr:col>4</xdr:col>
          <xdr:colOff>209550</xdr:colOff>
          <xdr:row>63</xdr:row>
          <xdr:rowOff>28575</xdr:rowOff>
        </xdr:to>
        <xdr:sp macro="" textlink="">
          <xdr:nvSpPr>
            <xdr:cNvPr id="2073" name="Check Box 25" descr="Розничный магазин" hidden="1">
              <a:extLst>
                <a:ext uri="{63B3BB69-23CF-44E3-9099-C40C66FF867C}">
                  <a14:compatExt spid="_x0000_s2073"/>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да</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3</xdr:col>
          <xdr:colOff>57150</xdr:colOff>
          <xdr:row>67</xdr:row>
          <xdr:rowOff>133350</xdr:rowOff>
        </xdr:from>
        <xdr:to>
          <xdr:col>4</xdr:col>
          <xdr:colOff>447675</xdr:colOff>
          <xdr:row>69</xdr:row>
          <xdr:rowOff>28575</xdr:rowOff>
        </xdr:to>
        <xdr:sp macro="" textlink="">
          <xdr:nvSpPr>
            <xdr:cNvPr id="2074" name="Check Box 26" descr="Розничный магазин" hidden="1">
              <a:extLst>
                <a:ext uri="{63B3BB69-23CF-44E3-9099-C40C66FF867C}">
                  <a14:compatExt spid="_x0000_s2074"/>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менее 1 года</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9</xdr:col>
          <xdr:colOff>314325</xdr:colOff>
          <xdr:row>45</xdr:row>
          <xdr:rowOff>152400</xdr:rowOff>
        </xdr:from>
        <xdr:to>
          <xdr:col>11</xdr:col>
          <xdr:colOff>19050</xdr:colOff>
          <xdr:row>47</xdr:row>
          <xdr:rowOff>47625</xdr:rowOff>
        </xdr:to>
        <xdr:sp macro="" textlink="">
          <xdr:nvSpPr>
            <xdr:cNvPr id="2075" name="Check Box 27" descr="Розничный магазин" hidden="1">
              <a:extLst>
                <a:ext uri="{63B3BB69-23CF-44E3-9099-C40C66FF867C}">
                  <a14:compatExt spid="_x0000_s207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Салон красоты / парикмахерская</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11</xdr:col>
          <xdr:colOff>733425</xdr:colOff>
          <xdr:row>45</xdr:row>
          <xdr:rowOff>142875</xdr:rowOff>
        </xdr:from>
        <xdr:to>
          <xdr:col>12</xdr:col>
          <xdr:colOff>762000</xdr:colOff>
          <xdr:row>47</xdr:row>
          <xdr:rowOff>38100</xdr:rowOff>
        </xdr:to>
        <xdr:sp macro="" textlink="">
          <xdr:nvSpPr>
            <xdr:cNvPr id="2076" name="Check Box 28" descr="Розничный магазин" hidden="1">
              <a:extLst>
                <a:ext uri="{63B3BB69-23CF-44E3-9099-C40C66FF867C}">
                  <a14:compatExt spid="_x0000_s207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Прочее</a:t>
              </a:r>
            </a:p>
          </xdr:txBody>
        </xdr:sp>
        <xdr:clientData fLocksWithSheet="0"/>
      </xdr:twoCellAnchor>
    </mc:Choice>
    <mc:Fallback/>
  </mc:AlternateContent>
  <mc:AlternateContent xmlns:mc="http://schemas.openxmlformats.org/markup-compatibility/2006">
    <mc:Choice xmlns:a14="http://schemas.microsoft.com/office/drawing/2010/main" Requires="a14">
      <xdr:twoCellAnchor editAs="oneCell">
        <xdr:from>
          <xdr:col>4</xdr:col>
          <xdr:colOff>28575</xdr:colOff>
          <xdr:row>42</xdr:row>
          <xdr:rowOff>142875</xdr:rowOff>
        </xdr:from>
        <xdr:to>
          <xdr:col>5</xdr:col>
          <xdr:colOff>914400</xdr:colOff>
          <xdr:row>44</xdr:row>
          <xdr:rowOff>19050</xdr:rowOff>
        </xdr:to>
        <xdr:sp macro="" textlink="">
          <xdr:nvSpPr>
            <xdr:cNvPr id="2078" name="Check Box 30" descr="Розничный магазин" hidden="1">
              <a:extLst>
                <a:ext uri="{63B3BB69-23CF-44E3-9099-C40C66FF867C}">
                  <a14:compatExt spid="_x0000_s2078"/>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9"/>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ru-RU" sz="800" b="0" i="0" u="none" strike="noStrike" baseline="0">
                  <a:solidFill>
                    <a:srgbClr val="000000"/>
                  </a:solidFill>
                  <a:latin typeface="Tahoma"/>
                  <a:ea typeface="Tahoma"/>
                  <a:cs typeface="Tahoma"/>
                </a:rPr>
                <a:t> Розничная торговля продукты питания</a:t>
              </a:r>
            </a:p>
          </xdr:txBody>
        </xdr:sp>
        <xdr:clientData fLock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11</xdr:col>
      <xdr:colOff>581024</xdr:colOff>
      <xdr:row>3</xdr:row>
      <xdr:rowOff>191136</xdr:rowOff>
    </xdr:from>
    <xdr:to>
      <xdr:col>15</xdr:col>
      <xdr:colOff>228599</xdr:colOff>
      <xdr:row>7</xdr:row>
      <xdr:rowOff>33620</xdr:rowOff>
    </xdr:to>
    <xdr:pic>
      <xdr:nvPicPr>
        <xdr:cNvPr id="2" name="Рисунок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9858374" y="772161"/>
          <a:ext cx="3114675" cy="650377"/>
        </a:xfrm>
        <a:prstGeom prst="rect">
          <a:avLst/>
        </a:prstGeom>
      </xdr:spPr>
    </xdr:pic>
    <xdr:clientData/>
  </xdr:twoCellAnchor>
</xdr:wsDr>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hyperlink" Target="http://www.irr.ru/123456/&#8230;.." TargetMode="External"/><Relationship Id="rId2" Type="http://schemas.openxmlformats.org/officeDocument/2006/relationships/hyperlink" Target="http://www.irr.ru/123456/&#8230;.." TargetMode="External"/><Relationship Id="rId1" Type="http://schemas.openxmlformats.org/officeDocument/2006/relationships/hyperlink" Target="http://www.irr.ru/123456/&#8230;.." TargetMode="External"/><Relationship Id="rId6" Type="http://schemas.openxmlformats.org/officeDocument/2006/relationships/comments" Target="../comments1.xml"/><Relationship Id="rId5" Type="http://schemas.openxmlformats.org/officeDocument/2006/relationships/vmlDrawing" Target="../drawings/vmlDrawing2.vm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2:S69"/>
  <sheetViews>
    <sheetView showGridLines="0" tabSelected="1" topLeftCell="A31" zoomScale="85" zoomScaleNormal="85" workbookViewId="0">
      <selection activeCell="X28" sqref="X28"/>
    </sheetView>
  </sheetViews>
  <sheetFormatPr defaultRowHeight="15" x14ac:dyDescent="0.25"/>
  <cols>
    <col min="3" max="15" width="15.140625" customWidth="1"/>
    <col min="16" max="16" width="10.7109375" customWidth="1"/>
  </cols>
  <sheetData>
    <row r="2" spans="2:19" ht="15.75" x14ac:dyDescent="0.25">
      <c r="B2" s="331" t="s">
        <v>482</v>
      </c>
      <c r="C2" s="331"/>
      <c r="D2" s="331"/>
      <c r="E2" s="331"/>
      <c r="F2" s="331"/>
      <c r="G2" s="331"/>
      <c r="H2" s="331"/>
      <c r="I2" s="331"/>
      <c r="J2" s="331"/>
      <c r="K2" s="331"/>
      <c r="L2" s="331"/>
      <c r="M2" s="331"/>
      <c r="N2" s="331"/>
      <c r="O2" s="331"/>
      <c r="P2" s="331"/>
      <c r="R2" s="4"/>
    </row>
    <row r="3" spans="2:19" ht="16.5" thickBot="1" x14ac:dyDescent="0.3">
      <c r="B3" s="216"/>
      <c r="C3" s="216"/>
      <c r="D3" s="216"/>
      <c r="E3" s="216"/>
      <c r="F3" s="216"/>
      <c r="G3" s="216"/>
      <c r="H3" s="216"/>
      <c r="I3" s="216"/>
      <c r="J3" s="216"/>
      <c r="K3" s="216"/>
      <c r="L3" s="216"/>
      <c r="M3" s="216"/>
      <c r="N3" s="216"/>
      <c r="O3" s="216"/>
      <c r="P3" s="216"/>
      <c r="R3" s="9"/>
      <c r="S3" s="9"/>
    </row>
    <row r="4" spans="2:19" ht="15.75" customHeight="1" thickTop="1" x14ac:dyDescent="0.25">
      <c r="B4" s="217"/>
      <c r="C4" s="218"/>
      <c r="D4" s="218"/>
      <c r="E4" s="218"/>
      <c r="F4" s="218"/>
      <c r="G4" s="218"/>
      <c r="H4" s="218"/>
      <c r="I4" s="218"/>
      <c r="J4" s="218"/>
      <c r="K4" s="218"/>
      <c r="L4" s="218"/>
      <c r="M4" s="218"/>
      <c r="N4" s="218"/>
      <c r="O4" s="218"/>
      <c r="P4" s="219"/>
      <c r="R4" s="321" t="s">
        <v>12</v>
      </c>
      <c r="S4" s="321" t="s">
        <v>40</v>
      </c>
    </row>
    <row r="5" spans="2:19" ht="15.75" x14ac:dyDescent="0.25">
      <c r="B5" s="220"/>
      <c r="C5" s="13" t="s">
        <v>478</v>
      </c>
      <c r="D5" s="221"/>
      <c r="E5" s="222"/>
      <c r="F5" s="2" t="s">
        <v>485</v>
      </c>
      <c r="G5" s="223"/>
      <c r="H5" s="223"/>
      <c r="I5" s="223"/>
      <c r="J5" s="223"/>
      <c r="K5" s="223"/>
      <c r="L5" s="223"/>
      <c r="M5" s="223"/>
      <c r="N5" s="223"/>
      <c r="O5" s="223"/>
      <c r="P5" s="224"/>
      <c r="R5" s="321"/>
      <c r="S5" s="321"/>
    </row>
    <row r="6" spans="2:19" ht="16.5" thickBot="1" x14ac:dyDescent="0.3">
      <c r="B6" s="220"/>
      <c r="C6" s="225"/>
      <c r="D6" s="225"/>
      <c r="E6" s="223"/>
      <c r="F6" s="223"/>
      <c r="G6" s="223"/>
      <c r="H6" s="223"/>
      <c r="I6" s="223"/>
      <c r="J6" s="223"/>
      <c r="K6" s="223"/>
      <c r="L6" s="223"/>
      <c r="M6" s="223"/>
      <c r="N6" s="223"/>
      <c r="O6" s="223"/>
      <c r="P6" s="224"/>
      <c r="R6" s="321"/>
      <c r="S6" s="321"/>
    </row>
    <row r="7" spans="2:19" ht="16.5" thickBot="1" x14ac:dyDescent="0.3">
      <c r="B7" s="220"/>
      <c r="C7" s="13" t="s">
        <v>2</v>
      </c>
      <c r="D7" s="225"/>
      <c r="E7" s="332"/>
      <c r="F7" s="333"/>
      <c r="G7" s="323"/>
      <c r="H7" s="323"/>
      <c r="I7" s="323"/>
      <c r="J7" s="323"/>
      <c r="K7" s="324"/>
      <c r="L7" s="223"/>
      <c r="M7" s="223"/>
      <c r="N7" s="223"/>
      <c r="O7" s="223"/>
      <c r="P7" s="224"/>
      <c r="R7" s="11">
        <v>0.05</v>
      </c>
      <c r="S7" s="11">
        <v>0.1</v>
      </c>
    </row>
    <row r="8" spans="2:19" ht="16.5" thickBot="1" x14ac:dyDescent="0.3">
      <c r="B8" s="220"/>
      <c r="C8" s="13" t="s">
        <v>3</v>
      </c>
      <c r="D8" s="226"/>
      <c r="E8" s="334"/>
      <c r="F8" s="335"/>
      <c r="G8" s="223"/>
      <c r="H8" s="223"/>
      <c r="I8" s="223"/>
      <c r="J8" s="223"/>
      <c r="K8" s="223"/>
      <c r="L8" s="223"/>
      <c r="M8" s="223"/>
      <c r="N8" s="223"/>
      <c r="O8" s="223"/>
      <c r="P8" s="224"/>
      <c r="R8" s="11">
        <v>0.1</v>
      </c>
      <c r="S8" s="11">
        <v>0.15</v>
      </c>
    </row>
    <row r="9" spans="2:19" ht="16.5" thickBot="1" x14ac:dyDescent="0.3">
      <c r="B9" s="220"/>
      <c r="C9" s="13" t="s">
        <v>49</v>
      </c>
      <c r="D9" s="225"/>
      <c r="E9" s="322"/>
      <c r="F9" s="323"/>
      <c r="G9" s="323"/>
      <c r="H9" s="323"/>
      <c r="I9" s="324"/>
      <c r="J9" s="223"/>
      <c r="K9" s="223"/>
      <c r="L9" s="223"/>
      <c r="M9" s="223"/>
      <c r="N9" s="223"/>
      <c r="O9" s="223"/>
      <c r="P9" s="224"/>
      <c r="R9" s="11">
        <v>0.2</v>
      </c>
      <c r="S9" s="11">
        <v>0.5</v>
      </c>
    </row>
    <row r="10" spans="2:19" ht="16.5" thickBot="1" x14ac:dyDescent="0.3">
      <c r="B10" s="220"/>
      <c r="C10" s="13" t="s">
        <v>13</v>
      </c>
      <c r="D10" s="225"/>
      <c r="E10" s="322"/>
      <c r="F10" s="323"/>
      <c r="G10" s="324"/>
      <c r="H10" s="227"/>
      <c r="I10" s="227"/>
      <c r="J10" s="223"/>
      <c r="K10" s="223"/>
      <c r="L10" s="223"/>
      <c r="M10" s="223"/>
      <c r="N10" s="223"/>
      <c r="O10" s="223"/>
      <c r="P10" s="224"/>
      <c r="R10" s="12">
        <v>0.3</v>
      </c>
      <c r="S10" s="12"/>
    </row>
    <row r="11" spans="2:19" ht="16.5" thickBot="1" x14ac:dyDescent="0.3">
      <c r="B11" s="220"/>
      <c r="C11" s="13" t="s">
        <v>14</v>
      </c>
      <c r="D11" s="225"/>
      <c r="E11" s="322"/>
      <c r="F11" s="323"/>
      <c r="G11" s="324"/>
      <c r="H11" s="227"/>
      <c r="I11" s="227"/>
      <c r="J11" s="223"/>
      <c r="K11" s="223"/>
      <c r="L11" s="223"/>
      <c r="M11" s="223"/>
      <c r="N11" s="223"/>
      <c r="O11" s="223"/>
      <c r="P11" s="224"/>
      <c r="R11" s="12">
        <v>0.4</v>
      </c>
      <c r="S11" s="12"/>
    </row>
    <row r="12" spans="2:19" ht="16.5" thickBot="1" x14ac:dyDescent="0.3">
      <c r="B12" s="220"/>
      <c r="C12" s="13" t="s">
        <v>48</v>
      </c>
      <c r="D12" s="225"/>
      <c r="E12" s="322"/>
      <c r="F12" s="323"/>
      <c r="G12" s="324"/>
      <c r="H12" s="227"/>
      <c r="I12" s="227"/>
      <c r="J12" s="223"/>
      <c r="K12" s="223"/>
      <c r="L12" s="223"/>
      <c r="M12" s="223"/>
      <c r="N12" s="223"/>
      <c r="O12" s="223"/>
      <c r="P12" s="224"/>
      <c r="R12" s="12">
        <v>0.5</v>
      </c>
      <c r="S12" s="12"/>
    </row>
    <row r="13" spans="2:19" ht="15.75" x14ac:dyDescent="0.25">
      <c r="B13" s="220"/>
      <c r="C13" s="228" t="s">
        <v>39</v>
      </c>
      <c r="D13" s="223"/>
      <c r="E13" s="223"/>
      <c r="F13" s="223"/>
      <c r="G13" s="223"/>
      <c r="H13" s="223"/>
      <c r="I13" s="223"/>
      <c r="J13" s="223"/>
      <c r="K13" s="223"/>
      <c r="L13" s="223"/>
      <c r="M13" s="223"/>
      <c r="N13" s="223"/>
      <c r="O13" s="223"/>
      <c r="P13" s="229"/>
      <c r="R13" s="9"/>
      <c r="S13" s="12"/>
    </row>
    <row r="14" spans="2:19" ht="15.75" x14ac:dyDescent="0.25">
      <c r="B14" s="220"/>
      <c r="C14" s="325" t="s">
        <v>473</v>
      </c>
      <c r="D14" s="325"/>
      <c r="E14" s="325"/>
      <c r="F14" s="325"/>
      <c r="G14" s="325"/>
      <c r="H14" s="325"/>
      <c r="I14" s="325"/>
      <c r="J14" s="325"/>
      <c r="K14" s="325"/>
      <c r="L14" s="325"/>
      <c r="M14" s="325"/>
      <c r="N14" s="325"/>
      <c r="O14" s="325"/>
      <c r="P14" s="229"/>
      <c r="R14" s="9"/>
      <c r="S14" s="9"/>
    </row>
    <row r="15" spans="2:19" ht="15.75" x14ac:dyDescent="0.25">
      <c r="B15" s="220"/>
      <c r="C15" s="230" t="s">
        <v>15</v>
      </c>
      <c r="D15" s="230" t="s">
        <v>16</v>
      </c>
      <c r="E15" s="230" t="s">
        <v>17</v>
      </c>
      <c r="F15" s="230" t="s">
        <v>5</v>
      </c>
      <c r="G15" s="230" t="s">
        <v>6</v>
      </c>
      <c r="H15" s="230" t="s">
        <v>7</v>
      </c>
      <c r="I15" s="230" t="s">
        <v>8</v>
      </c>
      <c r="J15" s="230" t="s">
        <v>18</v>
      </c>
      <c r="K15" s="230" t="s">
        <v>19</v>
      </c>
      <c r="L15" s="230" t="s">
        <v>20</v>
      </c>
      <c r="M15" s="230" t="s">
        <v>21</v>
      </c>
      <c r="N15" s="230" t="s">
        <v>22</v>
      </c>
      <c r="O15" s="336" t="s">
        <v>0</v>
      </c>
      <c r="P15" s="231">
        <f>COUNTIF((C16:N16),"&gt;0")</f>
        <v>0</v>
      </c>
      <c r="R15" s="10"/>
      <c r="S15" s="10"/>
    </row>
    <row r="16" spans="2:19" ht="15.75" x14ac:dyDescent="0.25">
      <c r="B16" s="220"/>
      <c r="C16" s="278"/>
      <c r="D16" s="278"/>
      <c r="E16" s="278"/>
      <c r="F16" s="278"/>
      <c r="G16" s="278"/>
      <c r="H16" s="278"/>
      <c r="I16" s="278"/>
      <c r="J16" s="278"/>
      <c r="K16" s="278"/>
      <c r="L16" s="278"/>
      <c r="M16" s="278"/>
      <c r="N16" s="278"/>
      <c r="O16" s="337"/>
      <c r="P16" s="231">
        <f>COUNTIF((C19:N19),"&gt;0")</f>
        <v>0</v>
      </c>
    </row>
    <row r="17" spans="2:19" ht="15.75" x14ac:dyDescent="0.25">
      <c r="B17" s="220"/>
      <c r="C17" s="325" t="s">
        <v>474</v>
      </c>
      <c r="D17" s="325"/>
      <c r="E17" s="325"/>
      <c r="F17" s="325"/>
      <c r="G17" s="325"/>
      <c r="H17" s="325"/>
      <c r="I17" s="325"/>
      <c r="J17" s="325"/>
      <c r="K17" s="325"/>
      <c r="L17" s="325"/>
      <c r="M17" s="325"/>
      <c r="N17" s="325"/>
      <c r="O17" s="325"/>
      <c r="P17" s="231"/>
    </row>
    <row r="18" spans="2:19" ht="15.75" x14ac:dyDescent="0.25">
      <c r="B18" s="220"/>
      <c r="C18" s="230" t="s">
        <v>15</v>
      </c>
      <c r="D18" s="230" t="s">
        <v>16</v>
      </c>
      <c r="E18" s="230" t="s">
        <v>17</v>
      </c>
      <c r="F18" s="230" t="s">
        <v>5</v>
      </c>
      <c r="G18" s="230" t="s">
        <v>6</v>
      </c>
      <c r="H18" s="230" t="s">
        <v>7</v>
      </c>
      <c r="I18" s="230" t="s">
        <v>8</v>
      </c>
      <c r="J18" s="230" t="s">
        <v>18</v>
      </c>
      <c r="K18" s="230" t="s">
        <v>19</v>
      </c>
      <c r="L18" s="230" t="s">
        <v>20</v>
      </c>
      <c r="M18" s="230" t="s">
        <v>21</v>
      </c>
      <c r="N18" s="230" t="s">
        <v>22</v>
      </c>
      <c r="O18" s="338" t="e">
        <f>CEILING((P19/P18),1000)</f>
        <v>#DIV/0!</v>
      </c>
      <c r="P18" s="231">
        <f>P16+P15</f>
        <v>0</v>
      </c>
    </row>
    <row r="19" spans="2:19" ht="15.75" x14ac:dyDescent="0.25">
      <c r="B19" s="220"/>
      <c r="C19" s="232"/>
      <c r="D19" s="232"/>
      <c r="E19" s="232"/>
      <c r="F19" s="232"/>
      <c r="G19" s="232"/>
      <c r="H19" s="232"/>
      <c r="I19" s="232"/>
      <c r="J19" s="232"/>
      <c r="K19" s="232"/>
      <c r="L19" s="232"/>
      <c r="M19" s="232"/>
      <c r="N19" s="232"/>
      <c r="O19" s="339"/>
      <c r="P19" s="231">
        <f>SUM(C16:N16,C19:N19)</f>
        <v>0</v>
      </c>
      <c r="R19" s="8"/>
      <c r="S19" s="7"/>
    </row>
    <row r="20" spans="2:19" ht="15.75" x14ac:dyDescent="0.25">
      <c r="B20" s="220"/>
      <c r="C20" s="325" t="s">
        <v>38</v>
      </c>
      <c r="D20" s="325"/>
      <c r="E20" s="325"/>
      <c r="F20" s="325"/>
      <c r="G20" s="325"/>
      <c r="H20" s="325"/>
      <c r="I20" s="325"/>
      <c r="J20" s="325"/>
      <c r="K20" s="325"/>
      <c r="L20" s="325"/>
      <c r="M20" s="325"/>
      <c r="N20" s="215"/>
      <c r="O20" s="215"/>
      <c r="P20" s="229"/>
      <c r="R20" s="310"/>
      <c r="S20" s="7"/>
    </row>
    <row r="21" spans="2:19" ht="15.75" customHeight="1" x14ac:dyDescent="0.25">
      <c r="B21" s="220"/>
      <c r="C21" s="214" t="s">
        <v>1</v>
      </c>
      <c r="D21" s="213" t="s">
        <v>41</v>
      </c>
      <c r="E21" s="213" t="s">
        <v>475</v>
      </c>
      <c r="F21" s="326" t="s">
        <v>434</v>
      </c>
      <c r="G21" s="326"/>
      <c r="H21" s="327" t="s">
        <v>477</v>
      </c>
      <c r="I21" s="326" t="s">
        <v>441</v>
      </c>
      <c r="J21" s="326"/>
      <c r="K21" s="327" t="s">
        <v>42</v>
      </c>
      <c r="L21" s="326" t="s">
        <v>441</v>
      </c>
      <c r="M21" s="326"/>
      <c r="N21" s="216"/>
      <c r="O21" s="216"/>
      <c r="P21" s="229"/>
      <c r="R21" s="310"/>
      <c r="S21" s="7"/>
    </row>
    <row r="22" spans="2:19" ht="15" customHeight="1" x14ac:dyDescent="0.25">
      <c r="B22" s="220"/>
      <c r="C22" s="233">
        <v>4</v>
      </c>
      <c r="D22" s="234">
        <v>0.15</v>
      </c>
      <c r="E22" s="234">
        <v>0.3</v>
      </c>
      <c r="F22" s="283" t="e">
        <f t="shared" ref="F22" si="0">CEILING($O$18*E22*(C22*(1-D22))/(1+I22),1000)</f>
        <v>#DIV/0!</v>
      </c>
      <c r="G22" s="283"/>
      <c r="H22" s="328"/>
      <c r="I22" s="235">
        <v>0.14000000000000001</v>
      </c>
      <c r="J22" s="236" t="e">
        <f t="shared" ref="J22:J30" si="1">F22*I22</f>
        <v>#DIV/0!</v>
      </c>
      <c r="K22" s="328"/>
      <c r="L22" s="235">
        <f t="shared" ref="L22:L30" si="2">C22*2.5%</f>
        <v>0.1</v>
      </c>
      <c r="M22" s="236" t="e">
        <f t="shared" ref="M22:M30" si="3">F22*L22</f>
        <v>#DIV/0!</v>
      </c>
      <c r="N22" s="216"/>
      <c r="O22" s="216"/>
      <c r="P22" s="229"/>
      <c r="R22" s="310"/>
      <c r="S22" s="7"/>
    </row>
    <row r="23" spans="2:19" ht="15.75" x14ac:dyDescent="0.25">
      <c r="B23" s="220"/>
      <c r="C23" s="237">
        <v>5</v>
      </c>
      <c r="D23" s="238">
        <v>0.15</v>
      </c>
      <c r="E23" s="238">
        <v>0.3</v>
      </c>
      <c r="F23" s="330" t="e">
        <f t="shared" ref="F23:F28" si="4">CEILING($O$18*E23*(C23*(1-D23))/(1+I23),1000)</f>
        <v>#DIV/0!</v>
      </c>
      <c r="G23" s="330"/>
      <c r="H23" s="328"/>
      <c r="I23" s="239">
        <v>0.17499999999999999</v>
      </c>
      <c r="J23" s="240" t="e">
        <f t="shared" si="1"/>
        <v>#DIV/0!</v>
      </c>
      <c r="K23" s="328"/>
      <c r="L23" s="239">
        <f t="shared" si="2"/>
        <v>0.125</v>
      </c>
      <c r="M23" s="240" t="e">
        <f t="shared" si="3"/>
        <v>#DIV/0!</v>
      </c>
      <c r="N23" s="216"/>
      <c r="O23" s="216"/>
      <c r="P23" s="229"/>
      <c r="R23" s="5"/>
      <c r="S23" s="7"/>
    </row>
    <row r="24" spans="2:19" ht="15.75" x14ac:dyDescent="0.25">
      <c r="B24" s="220"/>
      <c r="C24" s="233">
        <v>6</v>
      </c>
      <c r="D24" s="234">
        <v>0.15</v>
      </c>
      <c r="E24" s="234">
        <v>0.3</v>
      </c>
      <c r="F24" s="283" t="e">
        <f t="shared" si="4"/>
        <v>#DIV/0!</v>
      </c>
      <c r="G24" s="283"/>
      <c r="H24" s="328"/>
      <c r="I24" s="235">
        <v>0.21</v>
      </c>
      <c r="J24" s="236" t="e">
        <f t="shared" si="1"/>
        <v>#DIV/0!</v>
      </c>
      <c r="K24" s="328"/>
      <c r="L24" s="235">
        <f t="shared" si="2"/>
        <v>0.15000000000000002</v>
      </c>
      <c r="M24" s="236" t="e">
        <f t="shared" si="3"/>
        <v>#DIV/0!</v>
      </c>
      <c r="N24" s="216"/>
      <c r="O24" s="216"/>
      <c r="P24" s="229"/>
      <c r="R24" s="310"/>
      <c r="S24" s="7"/>
    </row>
    <row r="25" spans="2:19" ht="15.75" x14ac:dyDescent="0.25">
      <c r="B25" s="220"/>
      <c r="C25" s="237">
        <v>7</v>
      </c>
      <c r="D25" s="238">
        <v>0.15</v>
      </c>
      <c r="E25" s="238">
        <v>0.3</v>
      </c>
      <c r="F25" s="330" t="e">
        <f t="shared" ref="F25:F26" si="5">CEILING($O$18*E25*(C25*(1-D25))/(1+I25),1000)</f>
        <v>#DIV/0!</v>
      </c>
      <c r="G25" s="330"/>
      <c r="H25" s="328"/>
      <c r="I25" s="239">
        <v>0.245</v>
      </c>
      <c r="J25" s="240" t="e">
        <f t="shared" si="1"/>
        <v>#DIV/0!</v>
      </c>
      <c r="K25" s="328"/>
      <c r="L25" s="239">
        <f t="shared" si="2"/>
        <v>0.17500000000000002</v>
      </c>
      <c r="M25" s="240" t="e">
        <f t="shared" si="3"/>
        <v>#DIV/0!</v>
      </c>
      <c r="N25" s="216"/>
      <c r="O25" s="216"/>
      <c r="P25" s="229"/>
      <c r="R25" s="310"/>
      <c r="S25" s="7"/>
    </row>
    <row r="26" spans="2:19" ht="15.75" x14ac:dyDescent="0.25">
      <c r="B26" s="220"/>
      <c r="C26" s="233">
        <v>8</v>
      </c>
      <c r="D26" s="234">
        <v>0.15</v>
      </c>
      <c r="E26" s="234">
        <v>0.3</v>
      </c>
      <c r="F26" s="283" t="e">
        <f t="shared" si="5"/>
        <v>#DIV/0!</v>
      </c>
      <c r="G26" s="283"/>
      <c r="H26" s="328"/>
      <c r="I26" s="235">
        <v>0.28000000000000003</v>
      </c>
      <c r="J26" s="236" t="e">
        <f t="shared" si="1"/>
        <v>#DIV/0!</v>
      </c>
      <c r="K26" s="328"/>
      <c r="L26" s="235">
        <f t="shared" si="2"/>
        <v>0.2</v>
      </c>
      <c r="M26" s="236" t="e">
        <f t="shared" si="3"/>
        <v>#DIV/0!</v>
      </c>
      <c r="N26" s="216"/>
      <c r="O26" s="216"/>
      <c r="P26" s="229"/>
      <c r="R26" s="5"/>
      <c r="S26" s="7"/>
    </row>
    <row r="27" spans="2:19" ht="15.75" x14ac:dyDescent="0.25">
      <c r="B27" s="220"/>
      <c r="C27" s="237">
        <v>9</v>
      </c>
      <c r="D27" s="238">
        <v>0.15</v>
      </c>
      <c r="E27" s="238">
        <v>0.3</v>
      </c>
      <c r="F27" s="330" t="e">
        <f t="shared" si="4"/>
        <v>#DIV/0!</v>
      </c>
      <c r="G27" s="330"/>
      <c r="H27" s="328"/>
      <c r="I27" s="239">
        <v>0.315</v>
      </c>
      <c r="J27" s="240" t="e">
        <f t="shared" si="1"/>
        <v>#DIV/0!</v>
      </c>
      <c r="K27" s="328"/>
      <c r="L27" s="239">
        <f t="shared" si="2"/>
        <v>0.22500000000000001</v>
      </c>
      <c r="M27" s="240" t="e">
        <f t="shared" si="3"/>
        <v>#DIV/0!</v>
      </c>
      <c r="N27" s="216"/>
      <c r="O27" s="216"/>
      <c r="P27" s="229"/>
      <c r="R27" s="310"/>
      <c r="S27" s="7"/>
    </row>
    <row r="28" spans="2:19" ht="15.75" x14ac:dyDescent="0.25">
      <c r="B28" s="220"/>
      <c r="C28" s="233">
        <v>10</v>
      </c>
      <c r="D28" s="234">
        <v>0.15</v>
      </c>
      <c r="E28" s="234">
        <v>0.3</v>
      </c>
      <c r="F28" s="283" t="e">
        <f t="shared" si="4"/>
        <v>#DIV/0!</v>
      </c>
      <c r="G28" s="283"/>
      <c r="H28" s="328"/>
      <c r="I28" s="235">
        <v>0.35</v>
      </c>
      <c r="J28" s="236" t="e">
        <f t="shared" si="1"/>
        <v>#DIV/0!</v>
      </c>
      <c r="K28" s="328"/>
      <c r="L28" s="235">
        <f t="shared" si="2"/>
        <v>0.25</v>
      </c>
      <c r="M28" s="236" t="e">
        <f t="shared" si="3"/>
        <v>#DIV/0!</v>
      </c>
      <c r="N28" s="216"/>
      <c r="O28" s="216"/>
      <c r="P28" s="229"/>
      <c r="R28" s="310"/>
      <c r="S28" s="7"/>
    </row>
    <row r="29" spans="2:19" ht="15.75" x14ac:dyDescent="0.25">
      <c r="B29" s="220"/>
      <c r="C29" s="237">
        <v>11</v>
      </c>
      <c r="D29" s="238">
        <v>0.15</v>
      </c>
      <c r="E29" s="238">
        <v>0.4</v>
      </c>
      <c r="F29" s="330" t="e">
        <f t="shared" ref="F29:F30" si="6">CEILING($O$18*E29*(C29*(1-D29))/(1+I29),1000)</f>
        <v>#DIV/0!</v>
      </c>
      <c r="G29" s="330"/>
      <c r="H29" s="328"/>
      <c r="I29" s="239">
        <v>0.38500000000000001</v>
      </c>
      <c r="J29" s="240" t="e">
        <f t="shared" si="1"/>
        <v>#DIV/0!</v>
      </c>
      <c r="K29" s="328"/>
      <c r="L29" s="239">
        <f t="shared" si="2"/>
        <v>0.27500000000000002</v>
      </c>
      <c r="M29" s="240" t="e">
        <f t="shared" si="3"/>
        <v>#DIV/0!</v>
      </c>
      <c r="N29" s="216"/>
      <c r="O29" s="216"/>
      <c r="P29" s="229"/>
      <c r="R29" s="5"/>
      <c r="S29" s="7"/>
    </row>
    <row r="30" spans="2:19" ht="15.75" x14ac:dyDescent="0.25">
      <c r="B30" s="220"/>
      <c r="C30" s="233">
        <v>12</v>
      </c>
      <c r="D30" s="234">
        <v>0.15</v>
      </c>
      <c r="E30" s="234">
        <v>0.4</v>
      </c>
      <c r="F30" s="283" t="e">
        <f t="shared" si="6"/>
        <v>#DIV/0!</v>
      </c>
      <c r="G30" s="283"/>
      <c r="H30" s="329"/>
      <c r="I30" s="235">
        <v>0.42</v>
      </c>
      <c r="J30" s="236" t="e">
        <f t="shared" si="1"/>
        <v>#DIV/0!</v>
      </c>
      <c r="K30" s="329"/>
      <c r="L30" s="235">
        <f t="shared" si="2"/>
        <v>0.30000000000000004</v>
      </c>
      <c r="M30" s="236" t="e">
        <f t="shared" si="3"/>
        <v>#DIV/0!</v>
      </c>
      <c r="N30" s="216"/>
      <c r="O30" s="216"/>
      <c r="P30" s="229"/>
      <c r="R30" s="310"/>
      <c r="S30" s="7"/>
    </row>
    <row r="31" spans="2:19" ht="15" customHeight="1" x14ac:dyDescent="0.25">
      <c r="B31" s="220"/>
      <c r="C31" s="223"/>
      <c r="D31" s="223"/>
      <c r="E31" s="223"/>
      <c r="F31" s="223"/>
      <c r="G31" s="241"/>
      <c r="H31" s="241"/>
      <c r="I31" s="223"/>
      <c r="J31" s="223"/>
      <c r="K31" s="223"/>
      <c r="L31" s="223"/>
      <c r="M31" s="223"/>
      <c r="N31" s="223"/>
      <c r="O31" s="223"/>
      <c r="P31" s="224"/>
      <c r="R31" s="310"/>
      <c r="S31" s="7"/>
    </row>
    <row r="32" spans="2:19" ht="16.5" thickBot="1" x14ac:dyDescent="0.3">
      <c r="B32" s="220"/>
      <c r="C32" s="320" t="s">
        <v>4</v>
      </c>
      <c r="D32" s="320"/>
      <c r="E32" s="320"/>
      <c r="F32" s="320"/>
      <c r="G32" s="320"/>
      <c r="H32" s="1"/>
      <c r="I32" s="6"/>
      <c r="J32" s="1"/>
      <c r="K32" s="1"/>
      <c r="L32" s="1"/>
      <c r="M32" s="1"/>
      <c r="N32" s="1"/>
      <c r="O32" s="223"/>
      <c r="P32" s="224"/>
      <c r="R32" s="7"/>
    </row>
    <row r="33" spans="2:19" ht="15.75" x14ac:dyDescent="0.25">
      <c r="B33" s="220"/>
      <c r="C33" s="306" t="s">
        <v>466</v>
      </c>
      <c r="D33" s="307"/>
      <c r="E33" s="307"/>
      <c r="F33" s="308" t="e">
        <f>O18</f>
        <v>#DIV/0!</v>
      </c>
      <c r="G33" s="309"/>
      <c r="H33" s="3"/>
      <c r="I33" s="242"/>
      <c r="J33" s="242"/>
      <c r="K33" s="242"/>
      <c r="L33" s="242"/>
      <c r="M33" s="242"/>
      <c r="N33" s="243"/>
      <c r="O33" s="243"/>
      <c r="P33" s="224"/>
      <c r="R33" s="10"/>
      <c r="S33" s="10"/>
    </row>
    <row r="34" spans="2:19" ht="15.75" x14ac:dyDescent="0.25">
      <c r="B34" s="220"/>
      <c r="C34" s="287" t="s">
        <v>470</v>
      </c>
      <c r="D34" s="288"/>
      <c r="E34" s="288"/>
      <c r="F34" s="313"/>
      <c r="G34" s="314"/>
      <c r="H34" s="223"/>
      <c r="I34" s="242"/>
      <c r="J34" s="242"/>
      <c r="K34" s="242"/>
      <c r="L34" s="242"/>
      <c r="M34" s="212"/>
      <c r="N34" s="212"/>
      <c r="O34" s="212"/>
      <c r="P34" s="224"/>
      <c r="R34" s="10"/>
      <c r="S34" s="10"/>
    </row>
    <row r="35" spans="2:19" ht="15.75" x14ac:dyDescent="0.25">
      <c r="B35" s="220"/>
      <c r="C35" s="287" t="s">
        <v>471</v>
      </c>
      <c r="D35" s="288"/>
      <c r="E35" s="288"/>
      <c r="F35" s="311"/>
      <c r="G35" s="312"/>
      <c r="H35" s="223"/>
      <c r="I35" s="303" t="s">
        <v>33</v>
      </c>
      <c r="J35" s="304"/>
      <c r="K35" s="305"/>
      <c r="L35" s="223"/>
      <c r="M35" s="244"/>
      <c r="N35" s="244"/>
      <c r="O35" s="244"/>
      <c r="P35" s="224"/>
      <c r="R35" s="10"/>
      <c r="S35" s="10"/>
    </row>
    <row r="36" spans="2:19" ht="15.75" customHeight="1" x14ac:dyDescent="0.25">
      <c r="B36" s="220"/>
      <c r="C36" s="287" t="s">
        <v>476</v>
      </c>
      <c r="D36" s="288"/>
      <c r="E36" s="288"/>
      <c r="F36" s="318"/>
      <c r="G36" s="319"/>
      <c r="H36" s="223"/>
      <c r="I36" s="245" t="s">
        <v>34</v>
      </c>
      <c r="J36" s="245" t="s">
        <v>35</v>
      </c>
      <c r="K36" s="245" t="s">
        <v>36</v>
      </c>
      <c r="L36" s="246"/>
      <c r="M36" s="247"/>
      <c r="N36" s="247"/>
      <c r="O36" s="247"/>
      <c r="P36" s="224"/>
      <c r="R36" s="10"/>
      <c r="S36" s="10"/>
    </row>
    <row r="37" spans="2:19" ht="15.75" customHeight="1" x14ac:dyDescent="0.25">
      <c r="B37" s="220"/>
      <c r="C37" s="287" t="s">
        <v>472</v>
      </c>
      <c r="D37" s="288"/>
      <c r="E37" s="288"/>
      <c r="F37" s="289"/>
      <c r="G37" s="290"/>
      <c r="H37" s="223"/>
      <c r="I37" s="248">
        <f>F37*0.85</f>
        <v>0</v>
      </c>
      <c r="J37" s="248">
        <f>F37*0.7</f>
        <v>0</v>
      </c>
      <c r="K37" s="248">
        <f>F37*0.5</f>
        <v>0</v>
      </c>
      <c r="L37" s="223"/>
      <c r="M37" s="247"/>
      <c r="N37" s="247"/>
      <c r="O37" s="247"/>
      <c r="P37" s="224"/>
      <c r="R37" s="10"/>
      <c r="S37" s="10"/>
    </row>
    <row r="38" spans="2:19" ht="16.5" customHeight="1" thickBot="1" x14ac:dyDescent="0.3">
      <c r="B38" s="220"/>
      <c r="C38" s="291" t="s">
        <v>465</v>
      </c>
      <c r="D38" s="292"/>
      <c r="E38" s="292"/>
      <c r="F38" s="293"/>
      <c r="G38" s="294"/>
      <c r="H38" s="223"/>
      <c r="I38" s="249">
        <f>F35*I37</f>
        <v>0</v>
      </c>
      <c r="J38" s="249">
        <f>F35*J37</f>
        <v>0</v>
      </c>
      <c r="K38" s="249">
        <f>F35*K37</f>
        <v>0</v>
      </c>
      <c r="L38" s="223"/>
      <c r="M38" s="250"/>
      <c r="N38" s="250"/>
      <c r="O38" s="250"/>
      <c r="P38" s="224"/>
    </row>
    <row r="39" spans="2:19" ht="15.75" x14ac:dyDescent="0.25">
      <c r="B39" s="220"/>
      <c r="C39" s="315" t="s">
        <v>37</v>
      </c>
      <c r="D39" s="315"/>
      <c r="E39" s="315"/>
      <c r="F39" s="308" t="e">
        <f>F38/(F34*30)</f>
        <v>#DIV/0!</v>
      </c>
      <c r="G39" s="308"/>
      <c r="H39" s="223"/>
      <c r="I39" s="303" t="s">
        <v>50</v>
      </c>
      <c r="J39" s="304"/>
      <c r="K39" s="305"/>
      <c r="L39" s="223"/>
      <c r="M39" s="250"/>
      <c r="N39" s="250"/>
      <c r="O39" s="250"/>
      <c r="P39" s="224"/>
    </row>
    <row r="40" spans="2:19" ht="18.75" thickBot="1" x14ac:dyDescent="0.3">
      <c r="B40" s="251"/>
      <c r="C40" s="252"/>
      <c r="D40" s="253"/>
      <c r="E40" s="252"/>
      <c r="F40" s="252"/>
      <c r="G40" s="252"/>
      <c r="H40" s="252"/>
      <c r="I40" s="254">
        <f>I38-F38</f>
        <v>0</v>
      </c>
      <c r="J40" s="254">
        <f>J38-F38</f>
        <v>0</v>
      </c>
      <c r="K40" s="254">
        <f>K38-F38</f>
        <v>0</v>
      </c>
      <c r="L40" s="252"/>
      <c r="M40" s="255"/>
      <c r="N40" s="255"/>
      <c r="O40" s="256"/>
      <c r="P40" s="257"/>
    </row>
    <row r="41" spans="2:19" ht="16.5" thickTop="1" x14ac:dyDescent="0.25">
      <c r="B41" s="216"/>
      <c r="C41" s="216"/>
      <c r="D41" s="216"/>
      <c r="E41" s="216"/>
      <c r="F41" s="216"/>
      <c r="G41" s="216"/>
      <c r="H41" s="216"/>
      <c r="I41" s="216"/>
      <c r="J41" s="216"/>
      <c r="K41" s="216"/>
      <c r="L41" s="216"/>
      <c r="M41" s="216"/>
      <c r="N41" s="216"/>
      <c r="O41" s="216"/>
      <c r="P41" s="216"/>
    </row>
    <row r="42" spans="2:19" ht="26.25" customHeight="1" x14ac:dyDescent="0.25">
      <c r="B42" s="216"/>
      <c r="C42" s="13" t="s">
        <v>9</v>
      </c>
      <c r="D42" s="216"/>
      <c r="E42" s="299"/>
      <c r="F42" s="300"/>
      <c r="G42" s="300"/>
      <c r="H42" s="300"/>
      <c r="I42" s="300"/>
      <c r="J42" s="300"/>
      <c r="K42" s="300"/>
      <c r="L42" s="300"/>
      <c r="M42" s="300"/>
      <c r="N42" s="300"/>
      <c r="O42" s="301"/>
      <c r="P42" s="216"/>
    </row>
    <row r="43" spans="2:19" ht="15.75" x14ac:dyDescent="0.25">
      <c r="B43" s="216"/>
      <c r="C43" s="258"/>
      <c r="D43" s="216"/>
      <c r="E43" s="216"/>
      <c r="F43" s="216"/>
      <c r="G43" s="216"/>
      <c r="H43" s="216"/>
      <c r="I43" s="302" t="s">
        <v>11</v>
      </c>
      <c r="J43" s="302"/>
      <c r="K43" s="302"/>
      <c r="L43" s="216"/>
      <c r="M43" s="216"/>
      <c r="N43" s="216"/>
      <c r="O43" s="216"/>
      <c r="P43" s="216"/>
    </row>
    <row r="44" spans="2:19" ht="17.25" customHeight="1" x14ac:dyDescent="0.25">
      <c r="B44" s="216"/>
      <c r="C44" s="13" t="s">
        <v>10</v>
      </c>
      <c r="D44" s="216"/>
      <c r="E44" s="216"/>
      <c r="F44" s="216"/>
      <c r="G44" s="216"/>
      <c r="H44" s="216"/>
      <c r="I44" s="299"/>
      <c r="J44" s="300"/>
      <c r="K44" s="301"/>
      <c r="L44" s="216"/>
      <c r="M44" s="216"/>
      <c r="N44" s="216"/>
      <c r="O44" s="216"/>
      <c r="P44" s="216"/>
    </row>
    <row r="45" spans="2:19" ht="15.75" x14ac:dyDescent="0.25">
      <c r="B45" s="216"/>
      <c r="C45" s="2"/>
      <c r="D45" s="216"/>
      <c r="E45" s="216"/>
      <c r="F45" s="216"/>
      <c r="G45" s="216"/>
      <c r="H45" s="216"/>
      <c r="I45" s="259"/>
      <c r="J45" s="259"/>
      <c r="K45" s="259"/>
      <c r="L45" s="216"/>
      <c r="M45" s="216"/>
      <c r="N45" s="216"/>
      <c r="O45" s="216"/>
      <c r="P45" s="216"/>
    </row>
    <row r="46" spans="2:19" ht="15.75" x14ac:dyDescent="0.25">
      <c r="B46" s="216"/>
      <c r="C46" s="216"/>
      <c r="D46" s="216"/>
      <c r="E46" s="216"/>
      <c r="F46" s="216"/>
      <c r="G46" s="216"/>
      <c r="H46" s="216"/>
      <c r="I46" s="216"/>
      <c r="J46" s="216"/>
      <c r="K46" s="216"/>
      <c r="L46" s="216"/>
      <c r="M46" s="216"/>
      <c r="N46" s="295" t="s">
        <v>11</v>
      </c>
      <c r="O46" s="296"/>
      <c r="P46" s="216"/>
    </row>
    <row r="47" spans="2:19" ht="15.75" x14ac:dyDescent="0.25">
      <c r="B47" s="216"/>
      <c r="C47" s="216"/>
      <c r="D47" s="216"/>
      <c r="E47" s="216"/>
      <c r="F47" s="216"/>
      <c r="G47" s="216"/>
      <c r="H47" s="216"/>
      <c r="I47" s="216"/>
      <c r="J47" s="216"/>
      <c r="K47" s="216"/>
      <c r="L47" s="216"/>
      <c r="M47" s="216"/>
      <c r="N47" s="297" t="s">
        <v>501</v>
      </c>
      <c r="O47" s="298"/>
      <c r="P47" s="216"/>
    </row>
    <row r="48" spans="2:19" ht="15.75" x14ac:dyDescent="0.25">
      <c r="B48" s="216"/>
      <c r="C48" s="216"/>
      <c r="D48" s="216"/>
      <c r="E48" s="216"/>
      <c r="F48" s="216"/>
      <c r="G48" s="216"/>
      <c r="H48" s="216"/>
      <c r="I48" s="223"/>
      <c r="J48" s="216"/>
      <c r="K48" s="216"/>
      <c r="L48" s="216"/>
      <c r="M48" s="216"/>
      <c r="N48" s="216"/>
      <c r="O48" s="216"/>
      <c r="P48" s="216"/>
    </row>
    <row r="49" spans="2:17" ht="15.75" x14ac:dyDescent="0.25">
      <c r="B49" s="216"/>
      <c r="C49" s="216"/>
      <c r="D49" s="216"/>
      <c r="E49" s="216"/>
      <c r="F49" s="216"/>
      <c r="G49" s="317" t="s">
        <v>11</v>
      </c>
      <c r="H49" s="317"/>
      <c r="I49" s="260"/>
      <c r="J49" s="216"/>
      <c r="K49" s="295" t="s">
        <v>11</v>
      </c>
      <c r="L49" s="296"/>
      <c r="M49" s="216"/>
      <c r="N49" s="295" t="s">
        <v>11</v>
      </c>
      <c r="O49" s="296"/>
      <c r="P49" s="216"/>
    </row>
    <row r="50" spans="2:17" ht="15.75" x14ac:dyDescent="0.25">
      <c r="B50" s="216"/>
      <c r="C50" s="13" t="s">
        <v>23</v>
      </c>
      <c r="D50" s="258"/>
      <c r="E50" s="216"/>
      <c r="F50" s="216"/>
      <c r="G50" s="316"/>
      <c r="H50" s="316"/>
      <c r="I50" s="223"/>
      <c r="J50" s="216"/>
      <c r="K50" s="297"/>
      <c r="L50" s="298"/>
      <c r="M50" s="216"/>
      <c r="N50" s="297"/>
      <c r="O50" s="298"/>
      <c r="P50" s="216"/>
    </row>
    <row r="51" spans="2:17" ht="15.75" x14ac:dyDescent="0.25">
      <c r="B51" s="216"/>
      <c r="C51" s="258" t="s">
        <v>483</v>
      </c>
      <c r="D51" s="258"/>
      <c r="E51" s="216"/>
      <c r="F51" s="216"/>
      <c r="G51" s="216"/>
      <c r="H51" s="216"/>
      <c r="I51" s="216"/>
      <c r="J51" s="216"/>
      <c r="K51" s="216"/>
      <c r="L51" s="216"/>
      <c r="M51" s="216"/>
      <c r="N51" s="216"/>
      <c r="O51" s="216"/>
      <c r="P51" s="216"/>
    </row>
    <row r="52" spans="2:17" ht="15.75" x14ac:dyDescent="0.25">
      <c r="B52" s="216"/>
      <c r="C52" s="258" t="s">
        <v>25</v>
      </c>
      <c r="D52" s="258"/>
      <c r="E52" s="216"/>
      <c r="F52" s="216"/>
      <c r="G52" s="216"/>
      <c r="H52" s="216"/>
      <c r="I52" s="216"/>
      <c r="J52" s="216"/>
      <c r="K52" s="216"/>
      <c r="L52" s="216"/>
      <c r="M52" s="216"/>
      <c r="N52" s="216"/>
      <c r="O52" s="216"/>
      <c r="P52" s="216"/>
    </row>
    <row r="53" spans="2:17" ht="15.75" x14ac:dyDescent="0.25">
      <c r="B53" s="216"/>
      <c r="C53" s="258" t="s">
        <v>24</v>
      </c>
      <c r="D53" s="258"/>
      <c r="E53" s="216"/>
      <c r="F53" s="216"/>
      <c r="G53" s="216"/>
      <c r="H53" s="216"/>
      <c r="I53" s="216"/>
      <c r="J53" s="216"/>
      <c r="K53" s="216"/>
      <c r="L53" s="216"/>
      <c r="M53" s="216"/>
      <c r="N53" s="216"/>
      <c r="O53" s="216"/>
      <c r="P53" s="216"/>
    </row>
    <row r="54" spans="2:17" ht="15.75" x14ac:dyDescent="0.25">
      <c r="B54" s="216"/>
      <c r="C54" s="216"/>
      <c r="D54" s="216"/>
      <c r="E54" s="216"/>
      <c r="F54" s="216"/>
      <c r="G54" s="216"/>
      <c r="H54" s="216"/>
      <c r="I54" s="216"/>
      <c r="J54" s="216"/>
      <c r="K54" s="216"/>
      <c r="L54" s="216"/>
      <c r="M54" s="216"/>
      <c r="N54" s="216"/>
      <c r="O54" s="216"/>
      <c r="P54" s="216"/>
    </row>
    <row r="55" spans="2:17" ht="15.75" x14ac:dyDescent="0.25">
      <c r="B55" s="216"/>
      <c r="C55" s="13" t="s">
        <v>26</v>
      </c>
      <c r="D55" s="216"/>
      <c r="E55" s="216"/>
      <c r="F55" s="216"/>
      <c r="G55" s="216"/>
      <c r="H55" s="216"/>
      <c r="I55" s="216"/>
      <c r="J55" s="258"/>
      <c r="K55" s="216"/>
      <c r="L55" s="216"/>
      <c r="M55" s="216"/>
      <c r="N55" s="216"/>
      <c r="O55" s="258"/>
      <c r="P55" s="258"/>
      <c r="Q55" s="14"/>
    </row>
    <row r="56" spans="2:17" ht="15.75" x14ac:dyDescent="0.25">
      <c r="B56" s="216"/>
      <c r="C56" s="261"/>
      <c r="D56" s="216"/>
      <c r="E56" s="262"/>
      <c r="F56" s="258" t="s">
        <v>27</v>
      </c>
      <c r="G56" s="216"/>
      <c r="H56" s="216"/>
      <c r="I56" s="216"/>
      <c r="J56" s="263">
        <v>0.15</v>
      </c>
      <c r="K56" s="284" t="s">
        <v>47</v>
      </c>
      <c r="L56" s="285"/>
      <c r="M56" s="285"/>
      <c r="N56" s="286"/>
      <c r="O56" s="264" t="s">
        <v>43</v>
      </c>
      <c r="P56" s="263">
        <v>0.3</v>
      </c>
      <c r="Q56" s="14"/>
    </row>
    <row r="57" spans="2:17" ht="15.75" x14ac:dyDescent="0.25">
      <c r="B57" s="216"/>
      <c r="C57" s="261"/>
      <c r="D57" s="216"/>
      <c r="E57" s="262"/>
      <c r="F57" s="258" t="s">
        <v>27</v>
      </c>
      <c r="G57" s="216"/>
      <c r="H57" s="216"/>
      <c r="I57" s="216"/>
      <c r="J57" s="263">
        <v>0.1</v>
      </c>
      <c r="K57" s="284" t="s">
        <v>47</v>
      </c>
      <c r="L57" s="285"/>
      <c r="M57" s="285"/>
      <c r="N57" s="286"/>
      <c r="O57" s="263" t="s">
        <v>44</v>
      </c>
      <c r="P57" s="263">
        <v>0.4</v>
      </c>
      <c r="Q57" s="14"/>
    </row>
    <row r="58" spans="2:17" ht="15.75" x14ac:dyDescent="0.25">
      <c r="B58" s="216"/>
      <c r="C58" s="216"/>
      <c r="D58" s="216"/>
      <c r="E58" s="216"/>
      <c r="F58" s="216"/>
      <c r="G58" s="216"/>
      <c r="H58" s="265"/>
      <c r="I58" s="216"/>
      <c r="J58" s="258"/>
      <c r="K58" s="216"/>
      <c r="L58" s="216"/>
      <c r="M58" s="216"/>
      <c r="N58" s="216"/>
      <c r="O58" s="258"/>
      <c r="P58" s="258"/>
      <c r="Q58" s="14"/>
    </row>
    <row r="59" spans="2:17" ht="15.75" x14ac:dyDescent="0.25">
      <c r="B59" s="216"/>
      <c r="C59" s="13" t="s">
        <v>28</v>
      </c>
      <c r="D59" s="216"/>
      <c r="E59" s="216"/>
      <c r="F59" s="216"/>
      <c r="G59" s="216"/>
      <c r="H59" s="216"/>
      <c r="I59" s="216"/>
      <c r="J59" s="258"/>
      <c r="K59" s="216"/>
      <c r="L59" s="216"/>
      <c r="M59" s="216"/>
      <c r="N59" s="216"/>
      <c r="O59" s="216"/>
      <c r="P59" s="216"/>
    </row>
    <row r="60" spans="2:17" ht="15.75" x14ac:dyDescent="0.25">
      <c r="B60" s="216"/>
      <c r="C60" s="266"/>
      <c r="D60" s="216"/>
      <c r="E60" s="216"/>
      <c r="F60" s="258" t="s">
        <v>27</v>
      </c>
      <c r="G60" s="216"/>
      <c r="H60" s="216"/>
      <c r="I60" s="216"/>
      <c r="J60" s="263">
        <v>0.1</v>
      </c>
      <c r="K60" s="216"/>
      <c r="L60" s="216"/>
      <c r="M60" s="216"/>
      <c r="N60" s="216"/>
      <c r="O60" s="216"/>
      <c r="P60" s="216"/>
    </row>
    <row r="61" spans="2:17" ht="15.75" x14ac:dyDescent="0.25">
      <c r="B61" s="216"/>
      <c r="C61" s="258"/>
      <c r="D61" s="216"/>
      <c r="E61" s="216"/>
      <c r="F61" s="216"/>
      <c r="G61" s="216"/>
      <c r="H61" s="216"/>
      <c r="I61" s="216"/>
      <c r="J61" s="258"/>
      <c r="K61" s="216"/>
      <c r="L61" s="216"/>
      <c r="M61" s="216"/>
      <c r="N61" s="216"/>
      <c r="O61" s="216"/>
      <c r="P61" s="216"/>
    </row>
    <row r="62" spans="2:17" ht="15.75" x14ac:dyDescent="0.25">
      <c r="B62" s="216"/>
      <c r="C62" s="13" t="s">
        <v>29</v>
      </c>
      <c r="D62" s="216"/>
      <c r="E62" s="216"/>
      <c r="F62" s="216"/>
      <c r="G62" s="216"/>
      <c r="H62" s="216"/>
      <c r="I62" s="216"/>
      <c r="J62" s="216"/>
      <c r="K62" s="216"/>
      <c r="L62" s="216"/>
      <c r="M62" s="216"/>
      <c r="N62" s="216"/>
      <c r="O62" s="216"/>
      <c r="P62" s="216"/>
    </row>
    <row r="63" spans="2:17" ht="15.75" x14ac:dyDescent="0.25">
      <c r="B63" s="216"/>
      <c r="C63" s="258"/>
      <c r="D63" s="216"/>
      <c r="E63" s="216"/>
      <c r="F63" s="216"/>
      <c r="G63" s="216"/>
      <c r="H63" s="216"/>
      <c r="I63" s="216"/>
      <c r="J63" s="216"/>
      <c r="K63" s="216"/>
      <c r="L63" s="216"/>
      <c r="M63" s="216"/>
      <c r="N63" s="216"/>
      <c r="O63" s="216"/>
      <c r="P63" s="216"/>
    </row>
    <row r="64" spans="2:17" ht="15.75" x14ac:dyDescent="0.25">
      <c r="B64" s="216"/>
      <c r="C64" s="258"/>
      <c r="D64" s="258" t="s">
        <v>31</v>
      </c>
      <c r="E64" s="216"/>
      <c r="F64" s="216"/>
      <c r="G64" s="216"/>
      <c r="H64" s="216"/>
      <c r="I64" s="216"/>
      <c r="J64" s="216"/>
      <c r="K64" s="216"/>
      <c r="L64" s="216"/>
      <c r="M64" s="216"/>
      <c r="N64" s="216"/>
      <c r="O64" s="216"/>
      <c r="P64" s="216"/>
    </row>
    <row r="65" spans="2:16" ht="15.75" x14ac:dyDescent="0.25">
      <c r="B65" s="216"/>
      <c r="C65" s="258"/>
      <c r="D65" s="258" t="s">
        <v>484</v>
      </c>
      <c r="E65" s="216"/>
      <c r="F65" s="216"/>
      <c r="G65" s="216"/>
      <c r="H65" s="216"/>
      <c r="I65" s="216"/>
      <c r="J65" s="216"/>
      <c r="K65" s="216"/>
      <c r="L65" s="216"/>
      <c r="M65" s="216"/>
      <c r="N65" s="216"/>
      <c r="O65" s="216"/>
      <c r="P65" s="216"/>
    </row>
    <row r="66" spans="2:16" ht="15.75" x14ac:dyDescent="0.25">
      <c r="B66" s="216"/>
      <c r="C66" s="258" t="s">
        <v>30</v>
      </c>
      <c r="D66" s="258"/>
      <c r="E66" s="216"/>
      <c r="F66" s="216"/>
      <c r="G66" s="216"/>
      <c r="H66" s="216"/>
      <c r="I66" s="216"/>
      <c r="J66" s="216"/>
      <c r="K66" s="216"/>
      <c r="L66" s="216"/>
      <c r="M66" s="216"/>
      <c r="N66" s="216"/>
      <c r="O66" s="216"/>
      <c r="P66" s="216"/>
    </row>
    <row r="67" spans="2:16" ht="15.75" x14ac:dyDescent="0.25">
      <c r="B67" s="216"/>
      <c r="C67" s="258"/>
      <c r="D67" s="258"/>
      <c r="E67" s="216"/>
      <c r="F67" s="216"/>
      <c r="G67" s="216"/>
      <c r="H67" s="216"/>
      <c r="I67" s="216"/>
      <c r="J67" s="216"/>
      <c r="K67" s="216"/>
      <c r="L67" s="216"/>
      <c r="M67" s="216"/>
      <c r="N67" s="216"/>
      <c r="O67" s="216"/>
      <c r="P67" s="216"/>
    </row>
    <row r="68" spans="2:16" ht="15.75" x14ac:dyDescent="0.25">
      <c r="B68" s="216"/>
      <c r="C68" s="13" t="s">
        <v>32</v>
      </c>
      <c r="D68" s="216"/>
      <c r="E68" s="216"/>
      <c r="F68" s="216"/>
      <c r="G68" s="216"/>
      <c r="H68" s="216"/>
      <c r="I68" s="216"/>
      <c r="J68" s="216"/>
      <c r="K68" s="216"/>
      <c r="L68" s="216"/>
      <c r="M68" s="216"/>
      <c r="N68" s="216"/>
      <c r="O68" s="216"/>
      <c r="P68" s="216"/>
    </row>
    <row r="69" spans="2:16" ht="15.75" x14ac:dyDescent="0.25">
      <c r="B69" s="216"/>
      <c r="C69" s="216"/>
      <c r="D69" s="216"/>
      <c r="E69" s="216"/>
      <c r="F69" s="258" t="s">
        <v>45</v>
      </c>
      <c r="G69" s="216"/>
      <c r="H69" s="216"/>
      <c r="I69" s="264" t="s">
        <v>46</v>
      </c>
      <c r="J69" s="216"/>
      <c r="K69" s="216"/>
      <c r="L69" s="216"/>
      <c r="M69" s="216"/>
      <c r="N69" s="216"/>
      <c r="O69" s="216"/>
      <c r="P69" s="216"/>
    </row>
  </sheetData>
  <mergeCells count="62">
    <mergeCell ref="F26:G26"/>
    <mergeCell ref="F27:G27"/>
    <mergeCell ref="F28:G28"/>
    <mergeCell ref="F29:G29"/>
    <mergeCell ref="B2:P2"/>
    <mergeCell ref="E7:K7"/>
    <mergeCell ref="E8:F8"/>
    <mergeCell ref="E9:I9"/>
    <mergeCell ref="C20:M20"/>
    <mergeCell ref="E11:G11"/>
    <mergeCell ref="C14:O14"/>
    <mergeCell ref="O15:O16"/>
    <mergeCell ref="O18:O19"/>
    <mergeCell ref="E12:G12"/>
    <mergeCell ref="S4:S6"/>
    <mergeCell ref="E10:G10"/>
    <mergeCell ref="R24:R25"/>
    <mergeCell ref="R27:R28"/>
    <mergeCell ref="R20:R22"/>
    <mergeCell ref="R4:R6"/>
    <mergeCell ref="C17:O17"/>
    <mergeCell ref="I21:J21"/>
    <mergeCell ref="L21:M21"/>
    <mergeCell ref="K21:K30"/>
    <mergeCell ref="H21:H30"/>
    <mergeCell ref="F24:G24"/>
    <mergeCell ref="F25:G25"/>
    <mergeCell ref="F21:G21"/>
    <mergeCell ref="F22:G22"/>
    <mergeCell ref="F23:G23"/>
    <mergeCell ref="R30:R31"/>
    <mergeCell ref="N49:O49"/>
    <mergeCell ref="N50:O50"/>
    <mergeCell ref="C35:E35"/>
    <mergeCell ref="F35:G35"/>
    <mergeCell ref="C34:E34"/>
    <mergeCell ref="F34:G34"/>
    <mergeCell ref="C39:E39"/>
    <mergeCell ref="F39:G39"/>
    <mergeCell ref="N46:O46"/>
    <mergeCell ref="N47:O47"/>
    <mergeCell ref="G50:H50"/>
    <mergeCell ref="G49:H49"/>
    <mergeCell ref="F36:G36"/>
    <mergeCell ref="I35:K35"/>
    <mergeCell ref="C32:G32"/>
    <mergeCell ref="F30:G30"/>
    <mergeCell ref="K57:N57"/>
    <mergeCell ref="C37:E37"/>
    <mergeCell ref="F37:G37"/>
    <mergeCell ref="C38:E38"/>
    <mergeCell ref="F38:G38"/>
    <mergeCell ref="K49:L49"/>
    <mergeCell ref="K50:L50"/>
    <mergeCell ref="E42:O42"/>
    <mergeCell ref="I44:K44"/>
    <mergeCell ref="I43:K43"/>
    <mergeCell ref="I39:K39"/>
    <mergeCell ref="C36:E36"/>
    <mergeCell ref="K56:N56"/>
    <mergeCell ref="C33:E33"/>
    <mergeCell ref="F33:G33"/>
  </mergeCells>
  <dataValidations count="2">
    <dataValidation type="list" allowBlank="1" showInputMessage="1" showErrorMessage="1" sqref="D22:D30">
      <formula1>$S$7:$S$9</formula1>
    </dataValidation>
    <dataValidation type="list" allowBlank="1" showInputMessage="1" showErrorMessage="1" sqref="E22:E30">
      <formula1>$R$7:$R$12</formula1>
    </dataValidation>
  </dataValidations>
  <pageMargins left="0.70866141732283472" right="0.70866141732283472" top="0.74803149606299213" bottom="0.74803149606299213" header="0.31496062992125984" footer="0.31496062992125984"/>
  <pageSetup paperSize="9" scale="48"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2051" r:id="rId4" name="Check Box 3">
              <controlPr locked="0" defaultSize="0" autoFill="0" autoLine="0" autoPict="0" altText="Розничный магазин">
                <anchor moveWithCells="1">
                  <from>
                    <xdr:col>6</xdr:col>
                    <xdr:colOff>209550</xdr:colOff>
                    <xdr:row>42</xdr:row>
                    <xdr:rowOff>133350</xdr:rowOff>
                  </from>
                  <to>
                    <xdr:col>7</xdr:col>
                    <xdr:colOff>923925</xdr:colOff>
                    <xdr:row>44</xdr:row>
                    <xdr:rowOff>9525</xdr:rowOff>
                  </to>
                </anchor>
              </controlPr>
            </control>
          </mc:Choice>
        </mc:AlternateContent>
        <mc:AlternateContent xmlns:mc="http://schemas.openxmlformats.org/markup-compatibility/2006">
          <mc:Choice Requires="x14">
            <control shapeId="2053" r:id="rId5" name="Check Box 5">
              <controlPr locked="0" defaultSize="0" autoFill="0" autoLine="0" autoPict="0" altText="Розничный магазин">
                <anchor moveWithCells="1">
                  <from>
                    <xdr:col>11</xdr:col>
                    <xdr:colOff>19050</xdr:colOff>
                    <xdr:row>42</xdr:row>
                    <xdr:rowOff>133350</xdr:rowOff>
                  </from>
                  <to>
                    <xdr:col>12</xdr:col>
                    <xdr:colOff>180975</xdr:colOff>
                    <xdr:row>44</xdr:row>
                    <xdr:rowOff>9525</xdr:rowOff>
                  </to>
                </anchor>
              </controlPr>
            </control>
          </mc:Choice>
        </mc:AlternateContent>
        <mc:AlternateContent xmlns:mc="http://schemas.openxmlformats.org/markup-compatibility/2006">
          <mc:Choice Requires="x14">
            <control shapeId="2054" r:id="rId6" name="Check Box 6">
              <controlPr locked="0" defaultSize="0" autoFill="0" autoLine="0" autoPict="0" altText="Розничный магазин">
                <anchor moveWithCells="1">
                  <from>
                    <xdr:col>12</xdr:col>
                    <xdr:colOff>600075</xdr:colOff>
                    <xdr:row>42</xdr:row>
                    <xdr:rowOff>114300</xdr:rowOff>
                  </from>
                  <to>
                    <xdr:col>14</xdr:col>
                    <xdr:colOff>171450</xdr:colOff>
                    <xdr:row>43</xdr:row>
                    <xdr:rowOff>209550</xdr:rowOff>
                  </to>
                </anchor>
              </controlPr>
            </control>
          </mc:Choice>
        </mc:AlternateContent>
        <mc:AlternateContent xmlns:mc="http://schemas.openxmlformats.org/markup-compatibility/2006">
          <mc:Choice Requires="x14">
            <control shapeId="2055" r:id="rId7" name="Check Box 7">
              <controlPr locked="0" defaultSize="0" autoFill="0" autoLine="0" autoPict="0" altText="Розничный магазин">
                <anchor moveWithCells="1">
                  <from>
                    <xdr:col>14</xdr:col>
                    <xdr:colOff>219075</xdr:colOff>
                    <xdr:row>42</xdr:row>
                    <xdr:rowOff>123825</xdr:rowOff>
                  </from>
                  <to>
                    <xdr:col>16</xdr:col>
                    <xdr:colOff>219075</xdr:colOff>
                    <xdr:row>44</xdr:row>
                    <xdr:rowOff>0</xdr:rowOff>
                  </to>
                </anchor>
              </controlPr>
            </control>
          </mc:Choice>
        </mc:AlternateContent>
        <mc:AlternateContent xmlns:mc="http://schemas.openxmlformats.org/markup-compatibility/2006">
          <mc:Choice Requires="x14">
            <control shapeId="2056" r:id="rId8" name="Check Box 8">
              <controlPr locked="0" defaultSize="0" autoFill="0" autoLine="0" autoPict="0" altText="Розничный магазин">
                <anchor moveWithCells="1">
                  <from>
                    <xdr:col>4</xdr:col>
                    <xdr:colOff>47625</xdr:colOff>
                    <xdr:row>48</xdr:row>
                    <xdr:rowOff>142875</xdr:rowOff>
                  </from>
                  <to>
                    <xdr:col>4</xdr:col>
                    <xdr:colOff>838200</xdr:colOff>
                    <xdr:row>50</xdr:row>
                    <xdr:rowOff>38100</xdr:rowOff>
                  </to>
                </anchor>
              </controlPr>
            </control>
          </mc:Choice>
        </mc:AlternateContent>
        <mc:AlternateContent xmlns:mc="http://schemas.openxmlformats.org/markup-compatibility/2006">
          <mc:Choice Requires="x14">
            <control shapeId="2057" r:id="rId9" name="Check Box 9">
              <controlPr locked="0" defaultSize="0" autoFill="0" autoLine="0" autoPict="0" altText="Розничный магазин">
                <anchor moveWithCells="1">
                  <from>
                    <xdr:col>4</xdr:col>
                    <xdr:colOff>19050</xdr:colOff>
                    <xdr:row>45</xdr:row>
                    <xdr:rowOff>142875</xdr:rowOff>
                  </from>
                  <to>
                    <xdr:col>5</xdr:col>
                    <xdr:colOff>619125</xdr:colOff>
                    <xdr:row>47</xdr:row>
                    <xdr:rowOff>38100</xdr:rowOff>
                  </to>
                </anchor>
              </controlPr>
            </control>
          </mc:Choice>
        </mc:AlternateContent>
        <mc:AlternateContent xmlns:mc="http://schemas.openxmlformats.org/markup-compatibility/2006">
          <mc:Choice Requires="x14">
            <control shapeId="2059" r:id="rId10" name="Check Box 11">
              <controlPr locked="0" defaultSize="0" autoFill="0" autoLine="0" autoPict="0" altText="Розничный магазин">
                <anchor moveWithCells="1">
                  <from>
                    <xdr:col>5</xdr:col>
                    <xdr:colOff>619125</xdr:colOff>
                    <xdr:row>45</xdr:row>
                    <xdr:rowOff>142875</xdr:rowOff>
                  </from>
                  <to>
                    <xdr:col>6</xdr:col>
                    <xdr:colOff>876300</xdr:colOff>
                    <xdr:row>47</xdr:row>
                    <xdr:rowOff>38100</xdr:rowOff>
                  </to>
                </anchor>
              </controlPr>
            </control>
          </mc:Choice>
        </mc:AlternateContent>
        <mc:AlternateContent xmlns:mc="http://schemas.openxmlformats.org/markup-compatibility/2006">
          <mc:Choice Requires="x14">
            <control shapeId="2060" r:id="rId11" name="Check Box 12">
              <controlPr locked="0" defaultSize="0" autoFill="0" autoLine="0" autoPict="0" altText="Розничный магазин">
                <anchor moveWithCells="1">
                  <from>
                    <xdr:col>7</xdr:col>
                    <xdr:colOff>304800</xdr:colOff>
                    <xdr:row>45</xdr:row>
                    <xdr:rowOff>152400</xdr:rowOff>
                  </from>
                  <to>
                    <xdr:col>9</xdr:col>
                    <xdr:colOff>19050</xdr:colOff>
                    <xdr:row>47</xdr:row>
                    <xdr:rowOff>47625</xdr:rowOff>
                  </to>
                </anchor>
              </controlPr>
            </control>
          </mc:Choice>
        </mc:AlternateContent>
        <mc:AlternateContent xmlns:mc="http://schemas.openxmlformats.org/markup-compatibility/2006">
          <mc:Choice Requires="x14">
            <control shapeId="2062" r:id="rId12" name="Check Box 14">
              <controlPr locked="0" defaultSize="0" autoFill="0" autoLine="0" autoPict="0" altText="Розничный магазин">
                <anchor moveWithCells="1">
                  <from>
                    <xdr:col>5</xdr:col>
                    <xdr:colOff>19050</xdr:colOff>
                    <xdr:row>48</xdr:row>
                    <xdr:rowOff>142875</xdr:rowOff>
                  </from>
                  <to>
                    <xdr:col>5</xdr:col>
                    <xdr:colOff>800100</xdr:colOff>
                    <xdr:row>50</xdr:row>
                    <xdr:rowOff>38100</xdr:rowOff>
                  </to>
                </anchor>
              </controlPr>
            </control>
          </mc:Choice>
        </mc:AlternateContent>
        <mc:AlternateContent xmlns:mc="http://schemas.openxmlformats.org/markup-compatibility/2006">
          <mc:Choice Requires="x14">
            <control shapeId="2063" r:id="rId13" name="Check Box 15">
              <controlPr locked="0" defaultSize="0" autoFill="0" autoLine="0" autoPict="0" altText="Розничный магазин">
                <anchor moveWithCells="1">
                  <from>
                    <xdr:col>8</xdr:col>
                    <xdr:colOff>276225</xdr:colOff>
                    <xdr:row>48</xdr:row>
                    <xdr:rowOff>123825</xdr:rowOff>
                  </from>
                  <to>
                    <xdr:col>9</xdr:col>
                    <xdr:colOff>542925</xdr:colOff>
                    <xdr:row>50</xdr:row>
                    <xdr:rowOff>19050</xdr:rowOff>
                  </to>
                </anchor>
              </controlPr>
            </control>
          </mc:Choice>
        </mc:AlternateContent>
        <mc:AlternateContent xmlns:mc="http://schemas.openxmlformats.org/markup-compatibility/2006">
          <mc:Choice Requires="x14">
            <control shapeId="2064" r:id="rId14" name="Check Box 16">
              <controlPr locked="0" defaultSize="0" autoFill="0" autoLine="0" autoPict="0" altText="Розничный магазин">
                <anchor moveWithCells="1">
                  <from>
                    <xdr:col>12</xdr:col>
                    <xdr:colOff>161925</xdr:colOff>
                    <xdr:row>48</xdr:row>
                    <xdr:rowOff>123825</xdr:rowOff>
                  </from>
                  <to>
                    <xdr:col>12</xdr:col>
                    <xdr:colOff>971550</xdr:colOff>
                    <xdr:row>50</xdr:row>
                    <xdr:rowOff>19050</xdr:rowOff>
                  </to>
                </anchor>
              </controlPr>
            </control>
          </mc:Choice>
        </mc:AlternateContent>
        <mc:AlternateContent xmlns:mc="http://schemas.openxmlformats.org/markup-compatibility/2006">
          <mc:Choice Requires="x14">
            <control shapeId="2068" r:id="rId15" name="Check Box 20">
              <controlPr locked="0" defaultSize="0" autoFill="0" autoLine="0" autoPict="0" altText="Розничный магазин">
                <anchor moveWithCells="1">
                  <from>
                    <xdr:col>3</xdr:col>
                    <xdr:colOff>19050</xdr:colOff>
                    <xdr:row>54</xdr:row>
                    <xdr:rowOff>142875</xdr:rowOff>
                  </from>
                  <to>
                    <xdr:col>4</xdr:col>
                    <xdr:colOff>409575</xdr:colOff>
                    <xdr:row>56</xdr:row>
                    <xdr:rowOff>38100</xdr:rowOff>
                  </to>
                </anchor>
              </controlPr>
            </control>
          </mc:Choice>
        </mc:AlternateContent>
        <mc:AlternateContent xmlns:mc="http://schemas.openxmlformats.org/markup-compatibility/2006">
          <mc:Choice Requires="x14">
            <control shapeId="2069" r:id="rId16" name="Check Box 21">
              <controlPr locked="0" defaultSize="0" autoFill="0" autoLine="0" autoPict="0" altText="Розничный магазин">
                <anchor moveWithCells="1">
                  <from>
                    <xdr:col>3</xdr:col>
                    <xdr:colOff>38100</xdr:colOff>
                    <xdr:row>55</xdr:row>
                    <xdr:rowOff>152400</xdr:rowOff>
                  </from>
                  <to>
                    <xdr:col>4</xdr:col>
                    <xdr:colOff>428625</xdr:colOff>
                    <xdr:row>57</xdr:row>
                    <xdr:rowOff>47625</xdr:rowOff>
                  </to>
                </anchor>
              </controlPr>
            </control>
          </mc:Choice>
        </mc:AlternateContent>
        <mc:AlternateContent xmlns:mc="http://schemas.openxmlformats.org/markup-compatibility/2006">
          <mc:Choice Requires="x14">
            <control shapeId="2070" r:id="rId17" name="Check Box 22">
              <controlPr locked="0" defaultSize="0" autoFill="0" autoLine="0" autoPict="0" altText="Розничный магазин">
                <anchor moveWithCells="1">
                  <from>
                    <xdr:col>3</xdr:col>
                    <xdr:colOff>9525</xdr:colOff>
                    <xdr:row>58</xdr:row>
                    <xdr:rowOff>152400</xdr:rowOff>
                  </from>
                  <to>
                    <xdr:col>4</xdr:col>
                    <xdr:colOff>400050</xdr:colOff>
                    <xdr:row>60</xdr:row>
                    <xdr:rowOff>47625</xdr:rowOff>
                  </to>
                </anchor>
              </controlPr>
            </control>
          </mc:Choice>
        </mc:AlternateContent>
        <mc:AlternateContent xmlns:mc="http://schemas.openxmlformats.org/markup-compatibility/2006">
          <mc:Choice Requires="x14">
            <control shapeId="2073" r:id="rId18" name="Check Box 25">
              <controlPr locked="0" defaultSize="0" autoFill="0" autoLine="0" autoPict="0" altText="Розничный магазин">
                <anchor moveWithCells="1">
                  <from>
                    <xdr:col>2</xdr:col>
                    <xdr:colOff>828675</xdr:colOff>
                    <xdr:row>61</xdr:row>
                    <xdr:rowOff>133350</xdr:rowOff>
                  </from>
                  <to>
                    <xdr:col>4</xdr:col>
                    <xdr:colOff>209550</xdr:colOff>
                    <xdr:row>63</xdr:row>
                    <xdr:rowOff>28575</xdr:rowOff>
                  </to>
                </anchor>
              </controlPr>
            </control>
          </mc:Choice>
        </mc:AlternateContent>
        <mc:AlternateContent xmlns:mc="http://schemas.openxmlformats.org/markup-compatibility/2006">
          <mc:Choice Requires="x14">
            <control shapeId="2074" r:id="rId19" name="Check Box 26">
              <controlPr locked="0" defaultSize="0" autoFill="0" autoLine="0" autoPict="0" altText="Розничный магазин">
                <anchor moveWithCells="1">
                  <from>
                    <xdr:col>3</xdr:col>
                    <xdr:colOff>57150</xdr:colOff>
                    <xdr:row>67</xdr:row>
                    <xdr:rowOff>133350</xdr:rowOff>
                  </from>
                  <to>
                    <xdr:col>4</xdr:col>
                    <xdr:colOff>447675</xdr:colOff>
                    <xdr:row>69</xdr:row>
                    <xdr:rowOff>28575</xdr:rowOff>
                  </to>
                </anchor>
              </controlPr>
            </control>
          </mc:Choice>
        </mc:AlternateContent>
        <mc:AlternateContent xmlns:mc="http://schemas.openxmlformats.org/markup-compatibility/2006">
          <mc:Choice Requires="x14">
            <control shapeId="2075" r:id="rId20" name="Check Box 27">
              <controlPr locked="0" defaultSize="0" autoFill="0" autoLine="0" autoPict="0" altText="Розничный магазин">
                <anchor moveWithCells="1">
                  <from>
                    <xdr:col>9</xdr:col>
                    <xdr:colOff>314325</xdr:colOff>
                    <xdr:row>45</xdr:row>
                    <xdr:rowOff>152400</xdr:rowOff>
                  </from>
                  <to>
                    <xdr:col>11</xdr:col>
                    <xdr:colOff>19050</xdr:colOff>
                    <xdr:row>47</xdr:row>
                    <xdr:rowOff>47625</xdr:rowOff>
                  </to>
                </anchor>
              </controlPr>
            </control>
          </mc:Choice>
        </mc:AlternateContent>
        <mc:AlternateContent xmlns:mc="http://schemas.openxmlformats.org/markup-compatibility/2006">
          <mc:Choice Requires="x14">
            <control shapeId="2076" r:id="rId21" name="Check Box 28">
              <controlPr locked="0" defaultSize="0" autoFill="0" autoLine="0" autoPict="0" altText="Розничный магазин">
                <anchor moveWithCells="1">
                  <from>
                    <xdr:col>11</xdr:col>
                    <xdr:colOff>733425</xdr:colOff>
                    <xdr:row>45</xdr:row>
                    <xdr:rowOff>142875</xdr:rowOff>
                  </from>
                  <to>
                    <xdr:col>12</xdr:col>
                    <xdr:colOff>762000</xdr:colOff>
                    <xdr:row>47</xdr:row>
                    <xdr:rowOff>38100</xdr:rowOff>
                  </to>
                </anchor>
              </controlPr>
            </control>
          </mc:Choice>
        </mc:AlternateContent>
        <mc:AlternateContent xmlns:mc="http://schemas.openxmlformats.org/markup-compatibility/2006">
          <mc:Choice Requires="x14">
            <control shapeId="2078" r:id="rId22" name="Check Box 30">
              <controlPr locked="0" defaultSize="0" autoFill="0" autoLine="0" autoPict="0" altText="Розничный магазин">
                <anchor moveWithCells="1">
                  <from>
                    <xdr:col>4</xdr:col>
                    <xdr:colOff>28575</xdr:colOff>
                    <xdr:row>42</xdr:row>
                    <xdr:rowOff>142875</xdr:rowOff>
                  </from>
                  <to>
                    <xdr:col>5</xdr:col>
                    <xdr:colOff>914400</xdr:colOff>
                    <xdr:row>44</xdr:row>
                    <xdr:rowOff>19050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T51"/>
  <sheetViews>
    <sheetView showGridLines="0" zoomScale="85" zoomScaleNormal="85" workbookViewId="0">
      <selection activeCell="B28" sqref="B28"/>
    </sheetView>
  </sheetViews>
  <sheetFormatPr defaultRowHeight="15" x14ac:dyDescent="0.25"/>
  <cols>
    <col min="2" max="16" width="13" customWidth="1"/>
  </cols>
  <sheetData>
    <row r="2" spans="2:20" ht="15.75" x14ac:dyDescent="0.25">
      <c r="B2" s="331"/>
      <c r="C2" s="331"/>
      <c r="D2" s="331"/>
      <c r="E2" s="331"/>
      <c r="F2" s="331"/>
      <c r="G2" s="331"/>
      <c r="H2" s="331"/>
      <c r="I2" s="331"/>
      <c r="J2" s="331"/>
      <c r="K2" s="331"/>
      <c r="L2" s="331"/>
      <c r="M2" s="331"/>
      <c r="N2" s="331"/>
      <c r="O2" s="331"/>
      <c r="P2" s="331"/>
      <c r="Q2" s="216"/>
      <c r="R2" s="216"/>
      <c r="S2" s="216"/>
      <c r="T2" s="216"/>
    </row>
    <row r="3" spans="2:20" ht="16.5" thickBot="1" x14ac:dyDescent="0.3">
      <c r="B3" s="216"/>
      <c r="C3" s="216"/>
      <c r="D3" s="216"/>
      <c r="E3" s="216"/>
      <c r="F3" s="216"/>
      <c r="G3" s="216"/>
      <c r="H3" s="216"/>
      <c r="I3" s="216"/>
      <c r="J3" s="216"/>
      <c r="K3" s="216"/>
      <c r="L3" s="216"/>
      <c r="M3" s="216"/>
      <c r="N3" s="216"/>
      <c r="O3" s="216"/>
      <c r="P3" s="216"/>
      <c r="Q3" s="216"/>
      <c r="R3" s="216"/>
      <c r="S3" s="216"/>
      <c r="T3" s="216"/>
    </row>
    <row r="4" spans="2:20" ht="15.75" x14ac:dyDescent="0.25">
      <c r="B4" s="267"/>
      <c r="C4" s="268"/>
      <c r="D4" s="268"/>
      <c r="E4" s="268"/>
      <c r="F4" s="268"/>
      <c r="G4" s="268"/>
      <c r="H4" s="268"/>
      <c r="I4" s="268"/>
      <c r="J4" s="268"/>
      <c r="K4" s="268"/>
      <c r="L4" s="268"/>
      <c r="M4" s="268"/>
      <c r="N4" s="268"/>
      <c r="O4" s="268"/>
      <c r="P4" s="269"/>
      <c r="Q4" s="216"/>
      <c r="R4" s="216"/>
      <c r="S4" s="216"/>
      <c r="T4" s="216"/>
    </row>
    <row r="5" spans="2:20" ht="15.75" x14ac:dyDescent="0.25">
      <c r="B5" s="270"/>
      <c r="C5" s="13" t="s">
        <v>490</v>
      </c>
      <c r="D5" s="221"/>
      <c r="E5" s="221"/>
      <c r="F5" s="225"/>
      <c r="G5" s="13" t="s">
        <v>485</v>
      </c>
      <c r="H5" s="225"/>
      <c r="I5" s="225"/>
      <c r="J5" s="225"/>
      <c r="K5" s="225"/>
      <c r="L5" s="225"/>
      <c r="M5" s="225"/>
      <c r="N5" s="225"/>
      <c r="O5" s="225"/>
      <c r="P5" s="271"/>
      <c r="Q5" s="216"/>
      <c r="R5" s="216"/>
      <c r="S5" s="216"/>
      <c r="T5" s="216"/>
    </row>
    <row r="6" spans="2:20" ht="16.5" thickBot="1" x14ac:dyDescent="0.3">
      <c r="B6" s="270"/>
      <c r="C6" s="225"/>
      <c r="D6" s="225"/>
      <c r="E6" s="225"/>
      <c r="F6" s="225"/>
      <c r="G6" s="225"/>
      <c r="H6" s="225"/>
      <c r="I6" s="225"/>
      <c r="J6" s="225"/>
      <c r="K6" s="225"/>
      <c r="L6" s="225"/>
      <c r="M6" s="225"/>
      <c r="N6" s="225"/>
      <c r="O6" s="225"/>
      <c r="P6" s="271"/>
      <c r="Q6" s="216"/>
      <c r="R6" s="216"/>
      <c r="S6" s="216"/>
      <c r="T6" s="216"/>
    </row>
    <row r="7" spans="2:20" ht="16.5" thickBot="1" x14ac:dyDescent="0.3">
      <c r="B7" s="270"/>
      <c r="C7" s="13" t="s">
        <v>2</v>
      </c>
      <c r="D7" s="225"/>
      <c r="E7" s="369" t="s">
        <v>502</v>
      </c>
      <c r="F7" s="370"/>
      <c r="G7" s="367"/>
      <c r="H7" s="367"/>
      <c r="I7" s="367"/>
      <c r="J7" s="367"/>
      <c r="K7" s="368"/>
      <c r="L7" s="225"/>
      <c r="M7" s="225"/>
      <c r="N7" s="225"/>
      <c r="O7" s="225"/>
      <c r="P7" s="271"/>
      <c r="Q7" s="216"/>
      <c r="R7" s="216"/>
      <c r="S7" s="216"/>
      <c r="T7" s="216"/>
    </row>
    <row r="8" spans="2:20" ht="16.5" thickBot="1" x14ac:dyDescent="0.3">
      <c r="B8" s="270"/>
      <c r="C8" s="13" t="s">
        <v>3</v>
      </c>
      <c r="D8" s="226"/>
      <c r="E8" s="371">
        <f>'калькулятор БА'!E8:F8</f>
        <v>0</v>
      </c>
      <c r="F8" s="368"/>
      <c r="G8" s="272"/>
      <c r="H8" s="272"/>
      <c r="I8" s="272"/>
      <c r="J8" s="272"/>
      <c r="K8" s="272"/>
      <c r="L8" s="225"/>
      <c r="M8" s="225"/>
      <c r="N8" s="225"/>
      <c r="O8" s="225"/>
      <c r="P8" s="271"/>
      <c r="Q8" s="216"/>
      <c r="R8" s="216"/>
      <c r="S8" s="216"/>
      <c r="T8" s="216"/>
    </row>
    <row r="9" spans="2:20" ht="16.5" thickBot="1" x14ac:dyDescent="0.3">
      <c r="B9" s="270"/>
      <c r="C9" s="13" t="s">
        <v>49</v>
      </c>
      <c r="D9" s="225"/>
      <c r="E9" s="366">
        <f>'калькулятор БА'!E9:I9</f>
        <v>0</v>
      </c>
      <c r="F9" s="367"/>
      <c r="G9" s="367"/>
      <c r="H9" s="367"/>
      <c r="I9" s="368"/>
      <c r="J9" s="272"/>
      <c r="K9" s="272"/>
      <c r="L9" s="225"/>
      <c r="M9" s="225"/>
      <c r="N9" s="225"/>
      <c r="O9" s="225"/>
      <c r="P9" s="271"/>
      <c r="Q9" s="216"/>
      <c r="R9" s="216"/>
      <c r="S9" s="216"/>
      <c r="T9" s="216"/>
    </row>
    <row r="10" spans="2:20" ht="16.5" thickBot="1" x14ac:dyDescent="0.3">
      <c r="B10" s="270"/>
      <c r="C10" s="13" t="s">
        <v>13</v>
      </c>
      <c r="D10" s="225"/>
      <c r="E10" s="366">
        <f>'калькулятор БА'!E10:G10</f>
        <v>0</v>
      </c>
      <c r="F10" s="367"/>
      <c r="G10" s="368"/>
      <c r="H10" s="273"/>
      <c r="I10" s="273"/>
      <c r="J10" s="272"/>
      <c r="K10" s="272"/>
      <c r="L10" s="225"/>
      <c r="M10" s="225"/>
      <c r="N10" s="225"/>
      <c r="O10" s="225"/>
      <c r="P10" s="271"/>
      <c r="Q10" s="216"/>
      <c r="R10" s="216"/>
      <c r="S10" s="216"/>
      <c r="T10" s="216"/>
    </row>
    <row r="11" spans="2:20" ht="16.5" thickBot="1" x14ac:dyDescent="0.3">
      <c r="B11" s="270"/>
      <c r="C11" s="13" t="s">
        <v>14</v>
      </c>
      <c r="D11" s="225"/>
      <c r="E11" s="366">
        <f>'калькулятор БА'!E11:G11</f>
        <v>0</v>
      </c>
      <c r="F11" s="367"/>
      <c r="G11" s="368"/>
      <c r="H11" s="273"/>
      <c r="I11" s="273"/>
      <c r="J11" s="272"/>
      <c r="K11" s="272"/>
      <c r="L11" s="225"/>
      <c r="M11" s="225"/>
      <c r="N11" s="225"/>
      <c r="O11" s="225"/>
      <c r="P11" s="271"/>
      <c r="Q11" s="216"/>
      <c r="R11" s="216"/>
      <c r="S11" s="216"/>
      <c r="T11" s="216"/>
    </row>
    <row r="12" spans="2:20" ht="16.5" thickBot="1" x14ac:dyDescent="0.3">
      <c r="B12" s="270"/>
      <c r="C12" s="13" t="s">
        <v>48</v>
      </c>
      <c r="D12" s="225"/>
      <c r="E12" s="366">
        <f>'калькулятор БА'!E12:G12</f>
        <v>0</v>
      </c>
      <c r="F12" s="367"/>
      <c r="G12" s="368"/>
      <c r="H12" s="273"/>
      <c r="I12" s="273"/>
      <c r="J12" s="272"/>
      <c r="K12" s="272"/>
      <c r="L12" s="225"/>
      <c r="M12" s="225"/>
      <c r="N12" s="225"/>
      <c r="O12" s="225"/>
      <c r="P12" s="271"/>
      <c r="Q12" s="216"/>
      <c r="R12" s="216"/>
      <c r="S12" s="216"/>
      <c r="T12" s="216"/>
    </row>
    <row r="13" spans="2:20" ht="15.75" x14ac:dyDescent="0.25">
      <c r="B13" s="270"/>
      <c r="C13" s="225"/>
      <c r="D13" s="225"/>
      <c r="E13" s="225"/>
      <c r="F13" s="225"/>
      <c r="G13" s="225"/>
      <c r="H13" s="225"/>
      <c r="I13" s="225"/>
      <c r="J13" s="225"/>
      <c r="K13" s="225"/>
      <c r="L13" s="225"/>
      <c r="M13" s="225"/>
      <c r="N13" s="225"/>
      <c r="O13" s="225"/>
      <c r="P13" s="271"/>
      <c r="Q13" s="216"/>
      <c r="R13" s="216"/>
      <c r="S13" s="216"/>
      <c r="T13" s="216"/>
    </row>
    <row r="14" spans="2:20" ht="16.5" thickBot="1" x14ac:dyDescent="0.3">
      <c r="B14" s="270"/>
      <c r="C14" s="372" t="s">
        <v>491</v>
      </c>
      <c r="D14" s="372"/>
      <c r="E14" s="372"/>
      <c r="F14" s="372"/>
      <c r="G14" s="372"/>
      <c r="H14" s="225"/>
      <c r="I14" s="225"/>
      <c r="J14" s="225"/>
      <c r="K14" s="225"/>
      <c r="L14" s="225"/>
      <c r="M14" s="225"/>
      <c r="N14" s="225"/>
      <c r="O14" s="225"/>
      <c r="P14" s="271"/>
      <c r="Q14" s="216"/>
      <c r="R14" s="216"/>
      <c r="S14" s="216"/>
      <c r="T14" s="216"/>
    </row>
    <row r="15" spans="2:20" ht="15.75" x14ac:dyDescent="0.25">
      <c r="B15" s="270"/>
      <c r="C15" s="373" t="s">
        <v>466</v>
      </c>
      <c r="D15" s="307"/>
      <c r="E15" s="307"/>
      <c r="F15" s="308" t="e">
        <f>'калькулятор БА'!F33:G33</f>
        <v>#DIV/0!</v>
      </c>
      <c r="G15" s="309"/>
      <c r="H15" s="225"/>
      <c r="I15" s="225"/>
      <c r="J15" s="225"/>
      <c r="K15" s="225"/>
      <c r="L15" s="225"/>
      <c r="M15" s="225"/>
      <c r="N15" s="225"/>
      <c r="O15" s="225"/>
      <c r="P15" s="271"/>
      <c r="Q15" s="216"/>
      <c r="R15" s="216"/>
      <c r="S15" s="216"/>
      <c r="T15" s="216"/>
    </row>
    <row r="16" spans="2:20" ht="15.75" x14ac:dyDescent="0.25">
      <c r="B16" s="270"/>
      <c r="C16" s="374" t="s">
        <v>494</v>
      </c>
      <c r="D16" s="375"/>
      <c r="E16" s="375"/>
      <c r="F16" s="376"/>
      <c r="G16" s="377"/>
      <c r="H16" s="225"/>
      <c r="I16" s="225"/>
      <c r="J16" s="225"/>
      <c r="K16" s="225"/>
      <c r="L16" s="225"/>
      <c r="M16" s="225"/>
      <c r="N16" s="225"/>
      <c r="O16" s="225"/>
      <c r="P16" s="271"/>
      <c r="Q16" s="216"/>
      <c r="R16" s="216"/>
      <c r="S16" s="216"/>
      <c r="T16" s="216"/>
    </row>
    <row r="17" spans="2:20" ht="15.75" x14ac:dyDescent="0.25">
      <c r="B17" s="270"/>
      <c r="C17" s="374" t="s">
        <v>471</v>
      </c>
      <c r="D17" s="375"/>
      <c r="E17" s="375"/>
      <c r="F17" s="376">
        <f>'калькулятор БА'!F35:G35</f>
        <v>0</v>
      </c>
      <c r="G17" s="377"/>
      <c r="H17" s="225"/>
      <c r="I17" s="225"/>
      <c r="J17" s="225"/>
      <c r="K17" s="225"/>
      <c r="L17" s="225"/>
      <c r="M17" s="225"/>
      <c r="N17" s="225"/>
      <c r="O17" s="225"/>
      <c r="P17" s="271"/>
      <c r="Q17" s="216"/>
      <c r="R17" s="216"/>
      <c r="S17" s="216"/>
      <c r="T17" s="216"/>
    </row>
    <row r="18" spans="2:20" ht="15.75" x14ac:dyDescent="0.25">
      <c r="B18" s="270"/>
      <c r="C18" s="374" t="s">
        <v>476</v>
      </c>
      <c r="D18" s="375"/>
      <c r="E18" s="375"/>
      <c r="F18" s="383">
        <f>'калькулятор БА'!F36:G36</f>
        <v>0</v>
      </c>
      <c r="G18" s="384"/>
      <c r="H18" s="225"/>
      <c r="I18" s="225"/>
      <c r="J18" s="225"/>
      <c r="K18" s="225"/>
      <c r="L18" s="225"/>
      <c r="M18" s="225"/>
      <c r="N18" s="225"/>
      <c r="O18" s="225"/>
      <c r="P18" s="271"/>
      <c r="Q18" s="216"/>
      <c r="R18" s="216"/>
      <c r="S18" s="216"/>
      <c r="T18" s="216"/>
    </row>
    <row r="19" spans="2:20" ht="15.75" x14ac:dyDescent="0.25">
      <c r="B19" s="270"/>
      <c r="C19" s="374" t="s">
        <v>472</v>
      </c>
      <c r="D19" s="375"/>
      <c r="E19" s="375"/>
      <c r="F19" s="385">
        <f>'калькулятор БА'!F37:G37</f>
        <v>0</v>
      </c>
      <c r="G19" s="386"/>
      <c r="H19" s="225"/>
      <c r="I19" s="225"/>
      <c r="J19" s="225"/>
      <c r="K19" s="225"/>
      <c r="L19" s="225"/>
      <c r="M19" s="225"/>
      <c r="N19" s="225"/>
      <c r="O19" s="225"/>
      <c r="P19" s="271"/>
      <c r="Q19" s="216"/>
      <c r="R19" s="216"/>
      <c r="S19" s="216"/>
      <c r="T19" s="216"/>
    </row>
    <row r="20" spans="2:20" ht="16.5" thickBot="1" x14ac:dyDescent="0.3">
      <c r="B20" s="270"/>
      <c r="C20" s="291" t="s">
        <v>465</v>
      </c>
      <c r="D20" s="292"/>
      <c r="E20" s="292"/>
      <c r="F20" s="378">
        <f>'калькулятор БА'!F38:G38</f>
        <v>0</v>
      </c>
      <c r="G20" s="379"/>
      <c r="H20" s="225"/>
      <c r="I20" s="225"/>
      <c r="J20" s="225"/>
      <c r="K20" s="225"/>
      <c r="L20" s="225"/>
      <c r="M20" s="225"/>
      <c r="N20" s="225"/>
      <c r="O20" s="225"/>
      <c r="P20" s="271"/>
      <c r="Q20" s="216"/>
      <c r="R20" s="216"/>
      <c r="S20" s="216"/>
      <c r="T20" s="216"/>
    </row>
    <row r="21" spans="2:20" ht="15.75" x14ac:dyDescent="0.25">
      <c r="B21" s="270"/>
      <c r="C21" s="210"/>
      <c r="D21" s="210"/>
      <c r="E21" s="210"/>
      <c r="F21" s="211"/>
      <c r="G21" s="211"/>
      <c r="H21" s="225"/>
      <c r="I21" s="225"/>
      <c r="J21" s="225"/>
      <c r="K21" s="225"/>
      <c r="L21" s="225"/>
      <c r="M21" s="225"/>
      <c r="N21" s="225"/>
      <c r="O21" s="225"/>
      <c r="P21" s="271"/>
      <c r="Q21" s="216"/>
      <c r="R21" s="216"/>
      <c r="S21" s="216"/>
      <c r="T21" s="216"/>
    </row>
    <row r="22" spans="2:20" ht="15.75" x14ac:dyDescent="0.25">
      <c r="B22" s="270"/>
      <c r="C22" s="210"/>
      <c r="D22" s="210"/>
      <c r="E22" s="210"/>
      <c r="F22" s="211"/>
      <c r="G22" s="211"/>
      <c r="H22" s="225"/>
      <c r="I22" s="225"/>
      <c r="J22" s="225"/>
      <c r="K22" s="225"/>
      <c r="L22" s="225"/>
      <c r="M22" s="225"/>
      <c r="N22" s="225"/>
      <c r="O22" s="225"/>
      <c r="P22" s="271"/>
      <c r="Q22" s="216"/>
      <c r="R22" s="216"/>
      <c r="S22" s="216"/>
      <c r="T22" s="216"/>
    </row>
    <row r="23" spans="2:20" ht="15.75" x14ac:dyDescent="0.25">
      <c r="B23" s="270"/>
      <c r="C23" s="225"/>
      <c r="D23" s="225"/>
      <c r="E23" s="225"/>
      <c r="F23" s="225"/>
      <c r="G23" s="225"/>
      <c r="H23" s="225"/>
      <c r="I23" s="225"/>
      <c r="J23" s="225"/>
      <c r="K23" s="225"/>
      <c r="L23" s="225"/>
      <c r="M23" s="225"/>
      <c r="N23" s="225"/>
      <c r="O23" s="225"/>
      <c r="P23" s="271"/>
      <c r="Q23" s="216"/>
      <c r="R23" s="216"/>
      <c r="S23" s="216"/>
      <c r="T23" s="216"/>
    </row>
    <row r="24" spans="2:20" ht="29.25" customHeight="1" x14ac:dyDescent="0.25">
      <c r="B24" s="270"/>
      <c r="C24" s="13" t="s">
        <v>9</v>
      </c>
      <c r="D24" s="225"/>
      <c r="E24" s="380">
        <f>'калькулятор БА'!E42:O42</f>
        <v>0</v>
      </c>
      <c r="F24" s="381"/>
      <c r="G24" s="381"/>
      <c r="H24" s="381"/>
      <c r="I24" s="381"/>
      <c r="J24" s="381"/>
      <c r="K24" s="381"/>
      <c r="L24" s="381"/>
      <c r="M24" s="381"/>
      <c r="N24" s="381"/>
      <c r="O24" s="382"/>
      <c r="P24" s="271"/>
      <c r="Q24" s="216"/>
      <c r="R24" s="216"/>
      <c r="S24" s="216"/>
      <c r="T24" s="216"/>
    </row>
    <row r="25" spans="2:20" ht="15.75" x14ac:dyDescent="0.25">
      <c r="B25" s="270"/>
      <c r="C25" s="225"/>
      <c r="D25" s="225"/>
      <c r="E25" s="225"/>
      <c r="F25" s="225"/>
      <c r="G25" s="225"/>
      <c r="H25" s="225"/>
      <c r="I25" s="225"/>
      <c r="J25" s="225"/>
      <c r="K25" s="225"/>
      <c r="L25" s="225"/>
      <c r="M25" s="225"/>
      <c r="N25" s="225"/>
      <c r="O25" s="225"/>
      <c r="P25" s="271"/>
      <c r="Q25" s="216"/>
      <c r="R25" s="216"/>
      <c r="S25" s="216"/>
      <c r="T25" s="216"/>
    </row>
    <row r="26" spans="2:20" ht="15.75" x14ac:dyDescent="0.25">
      <c r="B26" s="270"/>
      <c r="C26" s="225"/>
      <c r="D26" s="225"/>
      <c r="E26" s="225"/>
      <c r="F26" s="225"/>
      <c r="G26" s="225"/>
      <c r="H26" s="225"/>
      <c r="I26" s="225"/>
      <c r="J26" s="225"/>
      <c r="K26" s="225"/>
      <c r="L26" s="225"/>
      <c r="M26" s="225"/>
      <c r="N26" s="225"/>
      <c r="O26" s="225"/>
      <c r="P26" s="271"/>
      <c r="Q26" s="216"/>
      <c r="R26" s="216"/>
      <c r="S26" s="216"/>
      <c r="T26" s="216"/>
    </row>
    <row r="27" spans="2:20" ht="15.75" x14ac:dyDescent="0.25">
      <c r="B27" s="270"/>
      <c r="C27" s="225"/>
      <c r="D27" s="225"/>
      <c r="E27" s="225"/>
      <c r="F27" s="225"/>
      <c r="G27" s="225"/>
      <c r="H27" s="225"/>
      <c r="I27" s="225"/>
      <c r="J27" s="225"/>
      <c r="K27" s="225"/>
      <c r="L27" s="225"/>
      <c r="M27" s="225"/>
      <c r="N27" s="225"/>
      <c r="O27" s="225"/>
      <c r="P27" s="271"/>
      <c r="Q27" s="216"/>
      <c r="R27" s="216"/>
      <c r="S27" s="216"/>
      <c r="T27" s="216"/>
    </row>
    <row r="28" spans="2:20" ht="15.75" x14ac:dyDescent="0.25">
      <c r="B28" s="280" t="s">
        <v>493</v>
      </c>
      <c r="C28" s="13" t="s">
        <v>492</v>
      </c>
      <c r="D28" s="225"/>
      <c r="E28" s="225"/>
      <c r="F28" s="274"/>
      <c r="G28" s="274"/>
      <c r="H28" s="274"/>
      <c r="I28" s="274"/>
      <c r="J28" s="225"/>
      <c r="K28" s="225"/>
      <c r="L28" s="225"/>
      <c r="M28" s="225"/>
      <c r="N28" s="225"/>
      <c r="O28" s="225"/>
      <c r="P28" s="271"/>
      <c r="Q28" s="216"/>
      <c r="R28" s="216"/>
      <c r="S28" s="216"/>
      <c r="T28" s="216"/>
    </row>
    <row r="29" spans="2:20" ht="61.5" customHeight="1" x14ac:dyDescent="0.25">
      <c r="B29" s="280" t="s">
        <v>493</v>
      </c>
      <c r="C29" s="345" t="s">
        <v>495</v>
      </c>
      <c r="D29" s="345"/>
      <c r="E29" s="345"/>
      <c r="F29" s="345"/>
      <c r="G29" s="345"/>
      <c r="H29" s="345"/>
      <c r="I29" s="345"/>
      <c r="J29" s="345"/>
      <c r="K29" s="345"/>
      <c r="L29" s="345"/>
      <c r="M29" s="345"/>
      <c r="N29" s="345"/>
      <c r="O29" s="345"/>
      <c r="P29" s="271"/>
      <c r="Q29" s="216"/>
      <c r="R29" s="216"/>
      <c r="S29" s="216"/>
      <c r="T29" s="216"/>
    </row>
    <row r="30" spans="2:20" ht="16.5" thickBot="1" x14ac:dyDescent="0.3">
      <c r="B30" s="275"/>
      <c r="C30" s="276"/>
      <c r="D30" s="276"/>
      <c r="E30" s="276"/>
      <c r="F30" s="276"/>
      <c r="G30" s="276"/>
      <c r="H30" s="276"/>
      <c r="I30" s="276"/>
      <c r="J30" s="276"/>
      <c r="K30" s="276"/>
      <c r="L30" s="276"/>
      <c r="M30" s="276"/>
      <c r="N30" s="276"/>
      <c r="O30" s="276"/>
      <c r="P30" s="277"/>
      <c r="Q30" s="216"/>
      <c r="R30" s="216"/>
      <c r="S30" s="216"/>
      <c r="T30" s="216"/>
    </row>
    <row r="31" spans="2:20" ht="15.75" x14ac:dyDescent="0.25">
      <c r="B31" s="216"/>
      <c r="C31" s="216"/>
      <c r="D31" s="216"/>
      <c r="E31" s="216"/>
      <c r="F31" s="216"/>
      <c r="G31" s="216"/>
      <c r="H31" s="216"/>
      <c r="I31" s="216"/>
      <c r="J31" s="216"/>
      <c r="K31" s="216"/>
      <c r="L31" s="216"/>
      <c r="M31" s="216"/>
      <c r="N31" s="216"/>
      <c r="O31" s="216"/>
      <c r="P31" s="216"/>
      <c r="Q31" s="216"/>
      <c r="R31" s="216"/>
      <c r="S31" s="216"/>
      <c r="T31" s="216"/>
    </row>
    <row r="32" spans="2:20" ht="15" customHeight="1" x14ac:dyDescent="0.25">
      <c r="B32" s="360" t="s">
        <v>58</v>
      </c>
      <c r="C32" s="360"/>
      <c r="D32" s="360"/>
      <c r="E32" s="360"/>
      <c r="F32" s="360"/>
      <c r="G32" s="360"/>
      <c r="H32" s="360"/>
      <c r="I32" s="360"/>
      <c r="J32" s="360"/>
      <c r="K32" s="360"/>
      <c r="L32" s="360"/>
      <c r="M32" s="360"/>
      <c r="N32" s="360"/>
      <c r="O32" s="360"/>
      <c r="P32" s="360"/>
      <c r="Q32" s="360"/>
      <c r="R32" s="360"/>
      <c r="S32" s="360"/>
      <c r="T32" s="360"/>
    </row>
    <row r="33" spans="2:20" ht="15" customHeight="1" x14ac:dyDescent="0.25">
      <c r="B33" s="360"/>
      <c r="C33" s="360"/>
      <c r="D33" s="360"/>
      <c r="E33" s="360"/>
      <c r="F33" s="360"/>
      <c r="G33" s="360"/>
      <c r="H33" s="360"/>
      <c r="I33" s="360"/>
      <c r="J33" s="360"/>
      <c r="K33" s="360"/>
      <c r="L33" s="360"/>
      <c r="M33" s="360"/>
      <c r="N33" s="360"/>
      <c r="O33" s="360"/>
      <c r="P33" s="360"/>
      <c r="Q33" s="360"/>
      <c r="R33" s="360"/>
      <c r="S33" s="360"/>
      <c r="T33" s="360"/>
    </row>
    <row r="34" spans="2:20" ht="15" customHeight="1" x14ac:dyDescent="0.25">
      <c r="B34" s="360"/>
      <c r="C34" s="360"/>
      <c r="D34" s="360"/>
      <c r="E34" s="360"/>
      <c r="F34" s="360"/>
      <c r="G34" s="360"/>
      <c r="H34" s="360"/>
      <c r="I34" s="360"/>
      <c r="J34" s="360"/>
      <c r="K34" s="360"/>
      <c r="L34" s="360"/>
      <c r="M34" s="360"/>
      <c r="N34" s="360"/>
      <c r="O34" s="360"/>
      <c r="P34" s="360"/>
      <c r="Q34" s="360"/>
      <c r="R34" s="360"/>
      <c r="S34" s="360"/>
      <c r="T34" s="360"/>
    </row>
    <row r="35" spans="2:20" ht="15" customHeight="1" x14ac:dyDescent="0.25">
      <c r="B35" s="360"/>
      <c r="C35" s="360"/>
      <c r="D35" s="360"/>
      <c r="E35" s="360"/>
      <c r="F35" s="360"/>
      <c r="G35" s="360"/>
      <c r="H35" s="360"/>
      <c r="I35" s="360"/>
      <c r="J35" s="360"/>
      <c r="K35" s="360"/>
      <c r="L35" s="360"/>
      <c r="M35" s="360"/>
      <c r="N35" s="360"/>
      <c r="O35" s="360"/>
      <c r="P35" s="360"/>
      <c r="Q35" s="360"/>
      <c r="R35" s="360"/>
      <c r="S35" s="360"/>
      <c r="T35" s="360"/>
    </row>
    <row r="36" spans="2:20" x14ac:dyDescent="0.25">
      <c r="B36" s="360"/>
      <c r="C36" s="360"/>
      <c r="D36" s="360"/>
      <c r="E36" s="360"/>
      <c r="F36" s="360"/>
      <c r="G36" s="360"/>
      <c r="H36" s="360"/>
      <c r="I36" s="360"/>
      <c r="J36" s="360"/>
      <c r="K36" s="360"/>
      <c r="L36" s="360"/>
      <c r="M36" s="360"/>
      <c r="N36" s="360"/>
      <c r="O36" s="360"/>
      <c r="P36" s="360"/>
      <c r="Q36" s="360"/>
      <c r="R36" s="360"/>
      <c r="S36" s="360"/>
      <c r="T36" s="360"/>
    </row>
    <row r="37" spans="2:20" ht="15.75" x14ac:dyDescent="0.25">
      <c r="B37" s="346" t="s">
        <v>3</v>
      </c>
      <c r="C37" s="347"/>
      <c r="D37" s="361">
        <f>E8</f>
        <v>0</v>
      </c>
      <c r="E37" s="358"/>
      <c r="F37" s="358"/>
      <c r="G37" s="358"/>
      <c r="H37" s="359"/>
      <c r="I37" s="362"/>
      <c r="J37" s="340"/>
      <c r="K37" s="340"/>
      <c r="L37" s="340"/>
      <c r="M37" s="340"/>
      <c r="N37" s="340"/>
      <c r="O37" s="340"/>
      <c r="P37" s="340"/>
      <c r="Q37" s="340"/>
      <c r="R37" s="340"/>
      <c r="S37" s="340"/>
      <c r="T37" s="340"/>
    </row>
    <row r="38" spans="2:20" x14ac:dyDescent="0.25">
      <c r="B38" s="363"/>
      <c r="C38" s="363"/>
      <c r="D38" s="363"/>
      <c r="E38" s="363"/>
      <c r="F38" s="363"/>
      <c r="G38" s="363"/>
      <c r="H38" s="363"/>
      <c r="I38" s="363"/>
      <c r="J38" s="363"/>
      <c r="K38" s="363"/>
      <c r="L38" s="363"/>
      <c r="M38" s="363"/>
      <c r="N38" s="363"/>
      <c r="O38" s="363"/>
      <c r="P38" s="363"/>
      <c r="Q38" s="363"/>
      <c r="R38" s="363"/>
      <c r="S38" s="363"/>
      <c r="T38" s="363"/>
    </row>
    <row r="39" spans="2:20" x14ac:dyDescent="0.25">
      <c r="B39" s="346" t="s">
        <v>51</v>
      </c>
      <c r="C39" s="347"/>
      <c r="D39" s="348" t="str">
        <f>E7</f>
        <v>='калькулятор БА'!E7:K7</v>
      </c>
      <c r="E39" s="349"/>
      <c r="F39" s="349"/>
      <c r="G39" s="349"/>
      <c r="H39" s="349"/>
      <c r="I39" s="349"/>
      <c r="J39" s="349"/>
      <c r="K39" s="349"/>
      <c r="L39" s="349"/>
      <c r="M39" s="349"/>
      <c r="N39" s="349"/>
      <c r="O39" s="349"/>
      <c r="P39" s="349"/>
      <c r="Q39" s="349"/>
      <c r="R39" s="349"/>
      <c r="S39" s="349"/>
      <c r="T39" s="350"/>
    </row>
    <row r="40" spans="2:20" ht="15.75" x14ac:dyDescent="0.25">
      <c r="B40" s="340"/>
      <c r="C40" s="340"/>
      <c r="D40" s="340"/>
      <c r="E40" s="340"/>
      <c r="F40" s="340"/>
      <c r="G40" s="340"/>
      <c r="H40" s="340"/>
      <c r="I40" s="340"/>
      <c r="J40" s="340"/>
      <c r="K40" s="340"/>
      <c r="L40" s="340"/>
      <c r="M40" s="340"/>
      <c r="N40" s="340"/>
      <c r="O40" s="340"/>
      <c r="P40" s="340"/>
      <c r="Q40" s="340"/>
      <c r="R40" s="340"/>
      <c r="S40" s="340"/>
      <c r="T40" s="340"/>
    </row>
    <row r="41" spans="2:20" ht="30.75" customHeight="1" x14ac:dyDescent="0.25">
      <c r="B41" s="351" t="s">
        <v>60</v>
      </c>
      <c r="C41" s="352"/>
      <c r="D41" s="353"/>
      <c r="E41" s="354"/>
      <c r="F41" s="354"/>
      <c r="G41" s="354"/>
      <c r="H41" s="355"/>
      <c r="I41" s="281"/>
      <c r="J41" s="351" t="s">
        <v>61</v>
      </c>
      <c r="K41" s="356"/>
      <c r="L41" s="352"/>
      <c r="M41" s="357"/>
      <c r="N41" s="358"/>
      <c r="O41" s="358"/>
      <c r="P41" s="358"/>
      <c r="Q41" s="358"/>
      <c r="R41" s="358"/>
      <c r="S41" s="358"/>
      <c r="T41" s="359"/>
    </row>
    <row r="42" spans="2:20" ht="15.75" x14ac:dyDescent="0.25">
      <c r="B42" s="340"/>
      <c r="C42" s="340"/>
      <c r="D42" s="340"/>
      <c r="E42" s="340"/>
      <c r="F42" s="340"/>
      <c r="G42" s="340"/>
      <c r="H42" s="340"/>
      <c r="I42" s="340"/>
      <c r="J42" s="340"/>
      <c r="K42" s="340"/>
      <c r="L42" s="340"/>
      <c r="M42" s="340"/>
      <c r="N42" s="340"/>
      <c r="O42" s="340"/>
      <c r="P42" s="340"/>
      <c r="Q42" s="340"/>
      <c r="R42" s="340"/>
      <c r="S42" s="340"/>
      <c r="T42" s="340"/>
    </row>
    <row r="43" spans="2:20" ht="15.75" x14ac:dyDescent="0.25">
      <c r="B43" s="341" t="s">
        <v>62</v>
      </c>
      <c r="C43" s="342"/>
      <c r="D43" s="364" t="s">
        <v>63</v>
      </c>
      <c r="E43" s="365"/>
      <c r="F43" s="387"/>
      <c r="G43" s="388"/>
      <c r="H43" s="389"/>
      <c r="I43" s="282" t="s">
        <v>64</v>
      </c>
      <c r="J43" s="390"/>
      <c r="K43" s="391"/>
      <c r="L43" s="391"/>
      <c r="M43" s="392"/>
      <c r="N43" s="393" t="s">
        <v>65</v>
      </c>
      <c r="O43" s="394"/>
      <c r="P43" s="365"/>
      <c r="Q43" s="395"/>
      <c r="R43" s="388"/>
      <c r="S43" s="388"/>
      <c r="T43" s="389"/>
    </row>
    <row r="44" spans="2:20" x14ac:dyDescent="0.25">
      <c r="B44" s="343"/>
      <c r="C44" s="344"/>
      <c r="D44" s="396" t="s">
        <v>66</v>
      </c>
      <c r="E44" s="397"/>
      <c r="F44" s="398"/>
      <c r="G44" s="399"/>
      <c r="H44" s="400"/>
      <c r="I44" s="400"/>
      <c r="J44" s="400"/>
      <c r="K44" s="400"/>
      <c r="L44" s="400"/>
      <c r="M44" s="400"/>
      <c r="N44" s="400"/>
      <c r="O44" s="400"/>
      <c r="P44" s="400"/>
      <c r="Q44" s="400"/>
      <c r="R44" s="400"/>
      <c r="S44" s="400"/>
      <c r="T44" s="401"/>
    </row>
    <row r="45" spans="2:20" x14ac:dyDescent="0.25">
      <c r="B45" s="404"/>
      <c r="C45" s="404"/>
      <c r="D45" s="404"/>
      <c r="E45" s="404"/>
      <c r="F45" s="404"/>
      <c r="G45" s="404"/>
      <c r="H45" s="404"/>
      <c r="I45" s="404"/>
      <c r="J45" s="404"/>
      <c r="K45" s="404"/>
      <c r="L45" s="404"/>
      <c r="M45" s="404"/>
      <c r="N45" s="404"/>
      <c r="O45" s="404"/>
      <c r="P45" s="404"/>
      <c r="Q45" s="404"/>
      <c r="R45" s="404"/>
      <c r="S45" s="404"/>
      <c r="T45" s="404"/>
    </row>
    <row r="46" spans="2:20" ht="15.75" x14ac:dyDescent="0.25">
      <c r="B46" s="346" t="s">
        <v>54</v>
      </c>
      <c r="C46" s="402"/>
      <c r="D46" s="402"/>
      <c r="E46" s="402"/>
      <c r="F46" s="347"/>
      <c r="G46" s="357"/>
      <c r="H46" s="358"/>
      <c r="I46" s="358"/>
      <c r="J46" s="358"/>
      <c r="K46" s="358"/>
      <c r="L46" s="358"/>
      <c r="M46" s="358"/>
      <c r="N46" s="358"/>
      <c r="O46" s="358"/>
      <c r="P46" s="358"/>
      <c r="Q46" s="358"/>
      <c r="R46" s="358"/>
      <c r="S46" s="358"/>
      <c r="T46" s="359"/>
    </row>
    <row r="47" spans="2:20" ht="15.75" x14ac:dyDescent="0.25">
      <c r="B47" s="403"/>
      <c r="C47" s="403"/>
      <c r="D47" s="403"/>
      <c r="E47" s="403"/>
      <c r="F47" s="403"/>
      <c r="G47" s="403"/>
      <c r="H47" s="403"/>
      <c r="I47" s="403"/>
      <c r="J47" s="403"/>
      <c r="K47" s="403"/>
      <c r="L47" s="403"/>
      <c r="M47" s="403"/>
      <c r="N47" s="403"/>
      <c r="O47" s="403"/>
      <c r="P47" s="403"/>
      <c r="Q47" s="403"/>
      <c r="R47" s="403"/>
      <c r="S47" s="403"/>
      <c r="T47" s="403"/>
    </row>
    <row r="48" spans="2:20" ht="15.75" x14ac:dyDescent="0.25">
      <c r="B48" s="407" t="s">
        <v>48</v>
      </c>
      <c r="C48" s="408"/>
      <c r="D48" s="409">
        <f>E12</f>
        <v>0</v>
      </c>
      <c r="E48" s="410"/>
      <c r="F48" s="410"/>
      <c r="G48" s="410"/>
      <c r="H48" s="410"/>
      <c r="I48" s="410"/>
      <c r="J48" s="411"/>
      <c r="K48" s="281"/>
      <c r="L48" s="407" t="s">
        <v>53</v>
      </c>
      <c r="M48" s="408"/>
      <c r="N48" s="412"/>
      <c r="O48" s="413"/>
      <c r="P48" s="413"/>
      <c r="Q48" s="413"/>
      <c r="R48" s="413"/>
      <c r="S48" s="413"/>
      <c r="T48" s="414"/>
    </row>
    <row r="49" spans="2:20" ht="15.75" x14ac:dyDescent="0.25">
      <c r="B49" s="403"/>
      <c r="C49" s="403"/>
      <c r="D49" s="403"/>
      <c r="E49" s="403"/>
      <c r="F49" s="403"/>
      <c r="G49" s="403"/>
      <c r="H49" s="403"/>
      <c r="I49" s="403"/>
      <c r="J49" s="403"/>
      <c r="K49" s="403"/>
      <c r="L49" s="403"/>
      <c r="M49" s="403"/>
      <c r="N49" s="403"/>
      <c r="O49" s="403"/>
      <c r="P49" s="403"/>
      <c r="Q49" s="403"/>
      <c r="R49" s="403"/>
      <c r="S49" s="403"/>
      <c r="T49" s="403"/>
    </row>
    <row r="50" spans="2:20" ht="81" customHeight="1" x14ac:dyDescent="0.25">
      <c r="B50" s="405" t="s">
        <v>496</v>
      </c>
      <c r="C50" s="405"/>
      <c r="D50" s="405"/>
      <c r="E50" s="405"/>
      <c r="F50" s="405"/>
      <c r="G50" s="405"/>
      <c r="H50" s="405"/>
      <c r="I50" s="405"/>
      <c r="J50" s="405"/>
      <c r="K50" s="405"/>
      <c r="L50" s="405"/>
      <c r="M50" s="405"/>
      <c r="N50" s="405"/>
      <c r="O50" s="405"/>
      <c r="P50" s="405"/>
      <c r="Q50" s="405"/>
      <c r="R50" s="405"/>
      <c r="S50" s="405"/>
      <c r="T50" s="405"/>
    </row>
    <row r="51" spans="2:20" ht="111.75" customHeight="1" x14ac:dyDescent="0.25">
      <c r="B51" s="406" t="s">
        <v>497</v>
      </c>
      <c r="C51" s="406"/>
      <c r="D51" s="406"/>
      <c r="E51" s="406"/>
      <c r="F51" s="406"/>
      <c r="G51" s="406"/>
      <c r="H51" s="406"/>
      <c r="I51" s="406"/>
      <c r="J51" s="406"/>
      <c r="K51" s="406"/>
      <c r="L51" s="406"/>
      <c r="M51" s="406"/>
      <c r="N51" s="406"/>
      <c r="O51" s="406"/>
      <c r="P51" s="406"/>
      <c r="Q51" s="406"/>
      <c r="R51" s="406"/>
      <c r="S51" s="406"/>
      <c r="T51" s="406"/>
    </row>
  </sheetData>
  <mergeCells count="54">
    <mergeCell ref="B51:T51"/>
    <mergeCell ref="B48:C48"/>
    <mergeCell ref="D48:J48"/>
    <mergeCell ref="L48:M48"/>
    <mergeCell ref="N48:T48"/>
    <mergeCell ref="B49:T49"/>
    <mergeCell ref="B46:F46"/>
    <mergeCell ref="G46:T46"/>
    <mergeCell ref="B47:T47"/>
    <mergeCell ref="B45:T45"/>
    <mergeCell ref="B50:T50"/>
    <mergeCell ref="F43:H43"/>
    <mergeCell ref="J43:M43"/>
    <mergeCell ref="N43:P43"/>
    <mergeCell ref="Q43:T43"/>
    <mergeCell ref="D44:F44"/>
    <mergeCell ref="G44:T44"/>
    <mergeCell ref="C20:E20"/>
    <mergeCell ref="F20:G20"/>
    <mergeCell ref="E24:O24"/>
    <mergeCell ref="C17:E17"/>
    <mergeCell ref="F17:G17"/>
    <mergeCell ref="C18:E18"/>
    <mergeCell ref="F18:G18"/>
    <mergeCell ref="C19:E19"/>
    <mergeCell ref="F19:G19"/>
    <mergeCell ref="E12:G12"/>
    <mergeCell ref="C14:G14"/>
    <mergeCell ref="C15:E15"/>
    <mergeCell ref="F15:G15"/>
    <mergeCell ref="C16:E16"/>
    <mergeCell ref="F16:G16"/>
    <mergeCell ref="E11:G11"/>
    <mergeCell ref="B2:P2"/>
    <mergeCell ref="E7:K7"/>
    <mergeCell ref="E8:F8"/>
    <mergeCell ref="E9:I9"/>
    <mergeCell ref="E10:G10"/>
    <mergeCell ref="B42:T42"/>
    <mergeCell ref="B43:C44"/>
    <mergeCell ref="C29:O29"/>
    <mergeCell ref="B39:C39"/>
    <mergeCell ref="D39:T39"/>
    <mergeCell ref="B40:T40"/>
    <mergeCell ref="B41:C41"/>
    <mergeCell ref="D41:H41"/>
    <mergeCell ref="J41:L41"/>
    <mergeCell ref="M41:T41"/>
    <mergeCell ref="B32:T36"/>
    <mergeCell ref="B37:C37"/>
    <mergeCell ref="D37:H37"/>
    <mergeCell ref="I37:T37"/>
    <mergeCell ref="B38:T38"/>
    <mergeCell ref="D43:E43"/>
  </mergeCells>
  <pageMargins left="0.7" right="0.7" top="0.75" bottom="0.75" header="0.3" footer="0.3"/>
  <pageSetup paperSize="9" scale="48"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T26"/>
  <sheetViews>
    <sheetView workbookViewId="0">
      <selection activeCell="B1" sqref="B1:T26"/>
    </sheetView>
  </sheetViews>
  <sheetFormatPr defaultRowHeight="12.75" x14ac:dyDescent="0.2"/>
  <cols>
    <col min="1" max="1" width="1.7109375" style="15" customWidth="1"/>
    <col min="2" max="6" width="5.7109375" style="15" customWidth="1"/>
    <col min="7" max="7" width="0.5703125" style="15" customWidth="1"/>
    <col min="8" max="16" width="5.7109375" style="15" customWidth="1"/>
    <col min="17" max="17" width="7.28515625" style="15" customWidth="1"/>
    <col min="18" max="19" width="5.7109375" style="15" customWidth="1"/>
    <col min="20" max="20" width="10" style="15" customWidth="1"/>
    <col min="21" max="45" width="5.7109375" style="15" customWidth="1"/>
    <col min="46" max="256" width="9.140625" style="15"/>
    <col min="257" max="257" width="1.7109375" style="15" customWidth="1"/>
    <col min="258" max="262" width="5.7109375" style="15" customWidth="1"/>
    <col min="263" max="263" width="0.5703125" style="15" customWidth="1"/>
    <col min="264" max="272" width="5.7109375" style="15" customWidth="1"/>
    <col min="273" max="273" width="7.28515625" style="15" customWidth="1"/>
    <col min="274" max="301" width="5.7109375" style="15" customWidth="1"/>
    <col min="302" max="512" width="9.140625" style="15"/>
    <col min="513" max="513" width="1.7109375" style="15" customWidth="1"/>
    <col min="514" max="518" width="5.7109375" style="15" customWidth="1"/>
    <col min="519" max="519" width="0.5703125" style="15" customWidth="1"/>
    <col min="520" max="528" width="5.7109375" style="15" customWidth="1"/>
    <col min="529" max="529" width="7.28515625" style="15" customWidth="1"/>
    <col min="530" max="557" width="5.7109375" style="15" customWidth="1"/>
    <col min="558" max="768" width="9.140625" style="15"/>
    <col min="769" max="769" width="1.7109375" style="15" customWidth="1"/>
    <col min="770" max="774" width="5.7109375" style="15" customWidth="1"/>
    <col min="775" max="775" width="0.5703125" style="15" customWidth="1"/>
    <col min="776" max="784" width="5.7109375" style="15" customWidth="1"/>
    <col min="785" max="785" width="7.28515625" style="15" customWidth="1"/>
    <col min="786" max="813" width="5.7109375" style="15" customWidth="1"/>
    <col min="814" max="1024" width="9.140625" style="15"/>
    <col min="1025" max="1025" width="1.7109375" style="15" customWidth="1"/>
    <col min="1026" max="1030" width="5.7109375" style="15" customWidth="1"/>
    <col min="1031" max="1031" width="0.5703125" style="15" customWidth="1"/>
    <col min="1032" max="1040" width="5.7109375" style="15" customWidth="1"/>
    <col min="1041" max="1041" width="7.28515625" style="15" customWidth="1"/>
    <col min="1042" max="1069" width="5.7109375" style="15" customWidth="1"/>
    <col min="1070" max="1280" width="9.140625" style="15"/>
    <col min="1281" max="1281" width="1.7109375" style="15" customWidth="1"/>
    <col min="1282" max="1286" width="5.7109375" style="15" customWidth="1"/>
    <col min="1287" max="1287" width="0.5703125" style="15" customWidth="1"/>
    <col min="1288" max="1296" width="5.7109375" style="15" customWidth="1"/>
    <col min="1297" max="1297" width="7.28515625" style="15" customWidth="1"/>
    <col min="1298" max="1325" width="5.7109375" style="15" customWidth="1"/>
    <col min="1326" max="1536" width="9.140625" style="15"/>
    <col min="1537" max="1537" width="1.7109375" style="15" customWidth="1"/>
    <col min="1538" max="1542" width="5.7109375" style="15" customWidth="1"/>
    <col min="1543" max="1543" width="0.5703125" style="15" customWidth="1"/>
    <col min="1544" max="1552" width="5.7109375" style="15" customWidth="1"/>
    <col min="1553" max="1553" width="7.28515625" style="15" customWidth="1"/>
    <col min="1554" max="1581" width="5.7109375" style="15" customWidth="1"/>
    <col min="1582" max="1792" width="9.140625" style="15"/>
    <col min="1793" max="1793" width="1.7109375" style="15" customWidth="1"/>
    <col min="1794" max="1798" width="5.7109375" style="15" customWidth="1"/>
    <col min="1799" max="1799" width="0.5703125" style="15" customWidth="1"/>
    <col min="1800" max="1808" width="5.7109375" style="15" customWidth="1"/>
    <col min="1809" max="1809" width="7.28515625" style="15" customWidth="1"/>
    <col min="1810" max="1837" width="5.7109375" style="15" customWidth="1"/>
    <col min="1838" max="2048" width="9.140625" style="15"/>
    <col min="2049" max="2049" width="1.7109375" style="15" customWidth="1"/>
    <col min="2050" max="2054" width="5.7109375" style="15" customWidth="1"/>
    <col min="2055" max="2055" width="0.5703125" style="15" customWidth="1"/>
    <col min="2056" max="2064" width="5.7109375" style="15" customWidth="1"/>
    <col min="2065" max="2065" width="7.28515625" style="15" customWidth="1"/>
    <col min="2066" max="2093" width="5.7109375" style="15" customWidth="1"/>
    <col min="2094" max="2304" width="9.140625" style="15"/>
    <col min="2305" max="2305" width="1.7109375" style="15" customWidth="1"/>
    <col min="2306" max="2310" width="5.7109375" style="15" customWidth="1"/>
    <col min="2311" max="2311" width="0.5703125" style="15" customWidth="1"/>
    <col min="2312" max="2320" width="5.7109375" style="15" customWidth="1"/>
    <col min="2321" max="2321" width="7.28515625" style="15" customWidth="1"/>
    <col min="2322" max="2349" width="5.7109375" style="15" customWidth="1"/>
    <col min="2350" max="2560" width="9.140625" style="15"/>
    <col min="2561" max="2561" width="1.7109375" style="15" customWidth="1"/>
    <col min="2562" max="2566" width="5.7109375" style="15" customWidth="1"/>
    <col min="2567" max="2567" width="0.5703125" style="15" customWidth="1"/>
    <col min="2568" max="2576" width="5.7109375" style="15" customWidth="1"/>
    <col min="2577" max="2577" width="7.28515625" style="15" customWidth="1"/>
    <col min="2578" max="2605" width="5.7109375" style="15" customWidth="1"/>
    <col min="2606" max="2816" width="9.140625" style="15"/>
    <col min="2817" max="2817" width="1.7109375" style="15" customWidth="1"/>
    <col min="2818" max="2822" width="5.7109375" style="15" customWidth="1"/>
    <col min="2823" max="2823" width="0.5703125" style="15" customWidth="1"/>
    <col min="2824" max="2832" width="5.7109375" style="15" customWidth="1"/>
    <col min="2833" max="2833" width="7.28515625" style="15" customWidth="1"/>
    <col min="2834" max="2861" width="5.7109375" style="15" customWidth="1"/>
    <col min="2862" max="3072" width="9.140625" style="15"/>
    <col min="3073" max="3073" width="1.7109375" style="15" customWidth="1"/>
    <col min="3074" max="3078" width="5.7109375" style="15" customWidth="1"/>
    <col min="3079" max="3079" width="0.5703125" style="15" customWidth="1"/>
    <col min="3080" max="3088" width="5.7109375" style="15" customWidth="1"/>
    <col min="3089" max="3089" width="7.28515625" style="15" customWidth="1"/>
    <col min="3090" max="3117" width="5.7109375" style="15" customWidth="1"/>
    <col min="3118" max="3328" width="9.140625" style="15"/>
    <col min="3329" max="3329" width="1.7109375" style="15" customWidth="1"/>
    <col min="3330" max="3334" width="5.7109375" style="15" customWidth="1"/>
    <col min="3335" max="3335" width="0.5703125" style="15" customWidth="1"/>
    <col min="3336" max="3344" width="5.7109375" style="15" customWidth="1"/>
    <col min="3345" max="3345" width="7.28515625" style="15" customWidth="1"/>
    <col min="3346" max="3373" width="5.7109375" style="15" customWidth="1"/>
    <col min="3374" max="3584" width="9.140625" style="15"/>
    <col min="3585" max="3585" width="1.7109375" style="15" customWidth="1"/>
    <col min="3586" max="3590" width="5.7109375" style="15" customWidth="1"/>
    <col min="3591" max="3591" width="0.5703125" style="15" customWidth="1"/>
    <col min="3592" max="3600" width="5.7109375" style="15" customWidth="1"/>
    <col min="3601" max="3601" width="7.28515625" style="15" customWidth="1"/>
    <col min="3602" max="3629" width="5.7109375" style="15" customWidth="1"/>
    <col min="3630" max="3840" width="9.140625" style="15"/>
    <col min="3841" max="3841" width="1.7109375" style="15" customWidth="1"/>
    <col min="3842" max="3846" width="5.7109375" style="15" customWidth="1"/>
    <col min="3847" max="3847" width="0.5703125" style="15" customWidth="1"/>
    <col min="3848" max="3856" width="5.7109375" style="15" customWidth="1"/>
    <col min="3857" max="3857" width="7.28515625" style="15" customWidth="1"/>
    <col min="3858" max="3885" width="5.7109375" style="15" customWidth="1"/>
    <col min="3886" max="4096" width="9.140625" style="15"/>
    <col min="4097" max="4097" width="1.7109375" style="15" customWidth="1"/>
    <col min="4098" max="4102" width="5.7109375" style="15" customWidth="1"/>
    <col min="4103" max="4103" width="0.5703125" style="15" customWidth="1"/>
    <col min="4104" max="4112" width="5.7109375" style="15" customWidth="1"/>
    <col min="4113" max="4113" width="7.28515625" style="15" customWidth="1"/>
    <col min="4114" max="4141" width="5.7109375" style="15" customWidth="1"/>
    <col min="4142" max="4352" width="9.140625" style="15"/>
    <col min="4353" max="4353" width="1.7109375" style="15" customWidth="1"/>
    <col min="4354" max="4358" width="5.7109375" style="15" customWidth="1"/>
    <col min="4359" max="4359" width="0.5703125" style="15" customWidth="1"/>
    <col min="4360" max="4368" width="5.7109375" style="15" customWidth="1"/>
    <col min="4369" max="4369" width="7.28515625" style="15" customWidth="1"/>
    <col min="4370" max="4397" width="5.7109375" style="15" customWidth="1"/>
    <col min="4398" max="4608" width="9.140625" style="15"/>
    <col min="4609" max="4609" width="1.7109375" style="15" customWidth="1"/>
    <col min="4610" max="4614" width="5.7109375" style="15" customWidth="1"/>
    <col min="4615" max="4615" width="0.5703125" style="15" customWidth="1"/>
    <col min="4616" max="4624" width="5.7109375" style="15" customWidth="1"/>
    <col min="4625" max="4625" width="7.28515625" style="15" customWidth="1"/>
    <col min="4626" max="4653" width="5.7109375" style="15" customWidth="1"/>
    <col min="4654" max="4864" width="9.140625" style="15"/>
    <col min="4865" max="4865" width="1.7109375" style="15" customWidth="1"/>
    <col min="4866" max="4870" width="5.7109375" style="15" customWidth="1"/>
    <col min="4871" max="4871" width="0.5703125" style="15" customWidth="1"/>
    <col min="4872" max="4880" width="5.7109375" style="15" customWidth="1"/>
    <col min="4881" max="4881" width="7.28515625" style="15" customWidth="1"/>
    <col min="4882" max="4909" width="5.7109375" style="15" customWidth="1"/>
    <col min="4910" max="5120" width="9.140625" style="15"/>
    <col min="5121" max="5121" width="1.7109375" style="15" customWidth="1"/>
    <col min="5122" max="5126" width="5.7109375" style="15" customWidth="1"/>
    <col min="5127" max="5127" width="0.5703125" style="15" customWidth="1"/>
    <col min="5128" max="5136" width="5.7109375" style="15" customWidth="1"/>
    <col min="5137" max="5137" width="7.28515625" style="15" customWidth="1"/>
    <col min="5138" max="5165" width="5.7109375" style="15" customWidth="1"/>
    <col min="5166" max="5376" width="9.140625" style="15"/>
    <col min="5377" max="5377" width="1.7109375" style="15" customWidth="1"/>
    <col min="5378" max="5382" width="5.7109375" style="15" customWidth="1"/>
    <col min="5383" max="5383" width="0.5703125" style="15" customWidth="1"/>
    <col min="5384" max="5392" width="5.7109375" style="15" customWidth="1"/>
    <col min="5393" max="5393" width="7.28515625" style="15" customWidth="1"/>
    <col min="5394" max="5421" width="5.7109375" style="15" customWidth="1"/>
    <col min="5422" max="5632" width="9.140625" style="15"/>
    <col min="5633" max="5633" width="1.7109375" style="15" customWidth="1"/>
    <col min="5634" max="5638" width="5.7109375" style="15" customWidth="1"/>
    <col min="5639" max="5639" width="0.5703125" style="15" customWidth="1"/>
    <col min="5640" max="5648" width="5.7109375" style="15" customWidth="1"/>
    <col min="5649" max="5649" width="7.28515625" style="15" customWidth="1"/>
    <col min="5650" max="5677" width="5.7109375" style="15" customWidth="1"/>
    <col min="5678" max="5888" width="9.140625" style="15"/>
    <col min="5889" max="5889" width="1.7109375" style="15" customWidth="1"/>
    <col min="5890" max="5894" width="5.7109375" style="15" customWidth="1"/>
    <col min="5895" max="5895" width="0.5703125" style="15" customWidth="1"/>
    <col min="5896" max="5904" width="5.7109375" style="15" customWidth="1"/>
    <col min="5905" max="5905" width="7.28515625" style="15" customWidth="1"/>
    <col min="5906" max="5933" width="5.7109375" style="15" customWidth="1"/>
    <col min="5934" max="6144" width="9.140625" style="15"/>
    <col min="6145" max="6145" width="1.7109375" style="15" customWidth="1"/>
    <col min="6146" max="6150" width="5.7109375" style="15" customWidth="1"/>
    <col min="6151" max="6151" width="0.5703125" style="15" customWidth="1"/>
    <col min="6152" max="6160" width="5.7109375" style="15" customWidth="1"/>
    <col min="6161" max="6161" width="7.28515625" style="15" customWidth="1"/>
    <col min="6162" max="6189" width="5.7109375" style="15" customWidth="1"/>
    <col min="6190" max="6400" width="9.140625" style="15"/>
    <col min="6401" max="6401" width="1.7109375" style="15" customWidth="1"/>
    <col min="6402" max="6406" width="5.7109375" style="15" customWidth="1"/>
    <col min="6407" max="6407" width="0.5703125" style="15" customWidth="1"/>
    <col min="6408" max="6416" width="5.7109375" style="15" customWidth="1"/>
    <col min="6417" max="6417" width="7.28515625" style="15" customWidth="1"/>
    <col min="6418" max="6445" width="5.7109375" style="15" customWidth="1"/>
    <col min="6446" max="6656" width="9.140625" style="15"/>
    <col min="6657" max="6657" width="1.7109375" style="15" customWidth="1"/>
    <col min="6658" max="6662" width="5.7109375" style="15" customWidth="1"/>
    <col min="6663" max="6663" width="0.5703125" style="15" customWidth="1"/>
    <col min="6664" max="6672" width="5.7109375" style="15" customWidth="1"/>
    <col min="6673" max="6673" width="7.28515625" style="15" customWidth="1"/>
    <col min="6674" max="6701" width="5.7109375" style="15" customWidth="1"/>
    <col min="6702" max="6912" width="9.140625" style="15"/>
    <col min="6913" max="6913" width="1.7109375" style="15" customWidth="1"/>
    <col min="6914" max="6918" width="5.7109375" style="15" customWidth="1"/>
    <col min="6919" max="6919" width="0.5703125" style="15" customWidth="1"/>
    <col min="6920" max="6928" width="5.7109375" style="15" customWidth="1"/>
    <col min="6929" max="6929" width="7.28515625" style="15" customWidth="1"/>
    <col min="6930" max="6957" width="5.7109375" style="15" customWidth="1"/>
    <col min="6958" max="7168" width="9.140625" style="15"/>
    <col min="7169" max="7169" width="1.7109375" style="15" customWidth="1"/>
    <col min="7170" max="7174" width="5.7109375" style="15" customWidth="1"/>
    <col min="7175" max="7175" width="0.5703125" style="15" customWidth="1"/>
    <col min="7176" max="7184" width="5.7109375" style="15" customWidth="1"/>
    <col min="7185" max="7185" width="7.28515625" style="15" customWidth="1"/>
    <col min="7186" max="7213" width="5.7109375" style="15" customWidth="1"/>
    <col min="7214" max="7424" width="9.140625" style="15"/>
    <col min="7425" max="7425" width="1.7109375" style="15" customWidth="1"/>
    <col min="7426" max="7430" width="5.7109375" style="15" customWidth="1"/>
    <col min="7431" max="7431" width="0.5703125" style="15" customWidth="1"/>
    <col min="7432" max="7440" width="5.7109375" style="15" customWidth="1"/>
    <col min="7441" max="7441" width="7.28515625" style="15" customWidth="1"/>
    <col min="7442" max="7469" width="5.7109375" style="15" customWidth="1"/>
    <col min="7470" max="7680" width="9.140625" style="15"/>
    <col min="7681" max="7681" width="1.7109375" style="15" customWidth="1"/>
    <col min="7682" max="7686" width="5.7109375" style="15" customWidth="1"/>
    <col min="7687" max="7687" width="0.5703125" style="15" customWidth="1"/>
    <col min="7688" max="7696" width="5.7109375" style="15" customWidth="1"/>
    <col min="7697" max="7697" width="7.28515625" style="15" customWidth="1"/>
    <col min="7698" max="7725" width="5.7109375" style="15" customWidth="1"/>
    <col min="7726" max="7936" width="9.140625" style="15"/>
    <col min="7937" max="7937" width="1.7109375" style="15" customWidth="1"/>
    <col min="7938" max="7942" width="5.7109375" style="15" customWidth="1"/>
    <col min="7943" max="7943" width="0.5703125" style="15" customWidth="1"/>
    <col min="7944" max="7952" width="5.7109375" style="15" customWidth="1"/>
    <col min="7953" max="7953" width="7.28515625" style="15" customWidth="1"/>
    <col min="7954" max="7981" width="5.7109375" style="15" customWidth="1"/>
    <col min="7982" max="8192" width="9.140625" style="15"/>
    <col min="8193" max="8193" width="1.7109375" style="15" customWidth="1"/>
    <col min="8194" max="8198" width="5.7109375" style="15" customWidth="1"/>
    <col min="8199" max="8199" width="0.5703125" style="15" customWidth="1"/>
    <col min="8200" max="8208" width="5.7109375" style="15" customWidth="1"/>
    <col min="8209" max="8209" width="7.28515625" style="15" customWidth="1"/>
    <col min="8210" max="8237" width="5.7109375" style="15" customWidth="1"/>
    <col min="8238" max="8448" width="9.140625" style="15"/>
    <col min="8449" max="8449" width="1.7109375" style="15" customWidth="1"/>
    <col min="8450" max="8454" width="5.7109375" style="15" customWidth="1"/>
    <col min="8455" max="8455" width="0.5703125" style="15" customWidth="1"/>
    <col min="8456" max="8464" width="5.7109375" style="15" customWidth="1"/>
    <col min="8465" max="8465" width="7.28515625" style="15" customWidth="1"/>
    <col min="8466" max="8493" width="5.7109375" style="15" customWidth="1"/>
    <col min="8494" max="8704" width="9.140625" style="15"/>
    <col min="8705" max="8705" width="1.7109375" style="15" customWidth="1"/>
    <col min="8706" max="8710" width="5.7109375" style="15" customWidth="1"/>
    <col min="8711" max="8711" width="0.5703125" style="15" customWidth="1"/>
    <col min="8712" max="8720" width="5.7109375" style="15" customWidth="1"/>
    <col min="8721" max="8721" width="7.28515625" style="15" customWidth="1"/>
    <col min="8722" max="8749" width="5.7109375" style="15" customWidth="1"/>
    <col min="8750" max="8960" width="9.140625" style="15"/>
    <col min="8961" max="8961" width="1.7109375" style="15" customWidth="1"/>
    <col min="8962" max="8966" width="5.7109375" style="15" customWidth="1"/>
    <col min="8967" max="8967" width="0.5703125" style="15" customWidth="1"/>
    <col min="8968" max="8976" width="5.7109375" style="15" customWidth="1"/>
    <col min="8977" max="8977" width="7.28515625" style="15" customWidth="1"/>
    <col min="8978" max="9005" width="5.7109375" style="15" customWidth="1"/>
    <col min="9006" max="9216" width="9.140625" style="15"/>
    <col min="9217" max="9217" width="1.7109375" style="15" customWidth="1"/>
    <col min="9218" max="9222" width="5.7109375" style="15" customWidth="1"/>
    <col min="9223" max="9223" width="0.5703125" style="15" customWidth="1"/>
    <col min="9224" max="9232" width="5.7109375" style="15" customWidth="1"/>
    <col min="9233" max="9233" width="7.28515625" style="15" customWidth="1"/>
    <col min="9234" max="9261" width="5.7109375" style="15" customWidth="1"/>
    <col min="9262" max="9472" width="9.140625" style="15"/>
    <col min="9473" max="9473" width="1.7109375" style="15" customWidth="1"/>
    <col min="9474" max="9478" width="5.7109375" style="15" customWidth="1"/>
    <col min="9479" max="9479" width="0.5703125" style="15" customWidth="1"/>
    <col min="9480" max="9488" width="5.7109375" style="15" customWidth="1"/>
    <col min="9489" max="9489" width="7.28515625" style="15" customWidth="1"/>
    <col min="9490" max="9517" width="5.7109375" style="15" customWidth="1"/>
    <col min="9518" max="9728" width="9.140625" style="15"/>
    <col min="9729" max="9729" width="1.7109375" style="15" customWidth="1"/>
    <col min="9730" max="9734" width="5.7109375" style="15" customWidth="1"/>
    <col min="9735" max="9735" width="0.5703125" style="15" customWidth="1"/>
    <col min="9736" max="9744" width="5.7109375" style="15" customWidth="1"/>
    <col min="9745" max="9745" width="7.28515625" style="15" customWidth="1"/>
    <col min="9746" max="9773" width="5.7109375" style="15" customWidth="1"/>
    <col min="9774" max="9984" width="9.140625" style="15"/>
    <col min="9985" max="9985" width="1.7109375" style="15" customWidth="1"/>
    <col min="9986" max="9990" width="5.7109375" style="15" customWidth="1"/>
    <col min="9991" max="9991" width="0.5703125" style="15" customWidth="1"/>
    <col min="9992" max="10000" width="5.7109375" style="15" customWidth="1"/>
    <col min="10001" max="10001" width="7.28515625" style="15" customWidth="1"/>
    <col min="10002" max="10029" width="5.7109375" style="15" customWidth="1"/>
    <col min="10030" max="10240" width="9.140625" style="15"/>
    <col min="10241" max="10241" width="1.7109375" style="15" customWidth="1"/>
    <col min="10242" max="10246" width="5.7109375" style="15" customWidth="1"/>
    <col min="10247" max="10247" width="0.5703125" style="15" customWidth="1"/>
    <col min="10248" max="10256" width="5.7109375" style="15" customWidth="1"/>
    <col min="10257" max="10257" width="7.28515625" style="15" customWidth="1"/>
    <col min="10258" max="10285" width="5.7109375" style="15" customWidth="1"/>
    <col min="10286" max="10496" width="9.140625" style="15"/>
    <col min="10497" max="10497" width="1.7109375" style="15" customWidth="1"/>
    <col min="10498" max="10502" width="5.7109375" style="15" customWidth="1"/>
    <col min="10503" max="10503" width="0.5703125" style="15" customWidth="1"/>
    <col min="10504" max="10512" width="5.7109375" style="15" customWidth="1"/>
    <col min="10513" max="10513" width="7.28515625" style="15" customWidth="1"/>
    <col min="10514" max="10541" width="5.7109375" style="15" customWidth="1"/>
    <col min="10542" max="10752" width="9.140625" style="15"/>
    <col min="10753" max="10753" width="1.7109375" style="15" customWidth="1"/>
    <col min="10754" max="10758" width="5.7109375" style="15" customWidth="1"/>
    <col min="10759" max="10759" width="0.5703125" style="15" customWidth="1"/>
    <col min="10760" max="10768" width="5.7109375" style="15" customWidth="1"/>
    <col min="10769" max="10769" width="7.28515625" style="15" customWidth="1"/>
    <col min="10770" max="10797" width="5.7109375" style="15" customWidth="1"/>
    <col min="10798" max="11008" width="9.140625" style="15"/>
    <col min="11009" max="11009" width="1.7109375" style="15" customWidth="1"/>
    <col min="11010" max="11014" width="5.7109375" style="15" customWidth="1"/>
    <col min="11015" max="11015" width="0.5703125" style="15" customWidth="1"/>
    <col min="11016" max="11024" width="5.7109375" style="15" customWidth="1"/>
    <col min="11025" max="11025" width="7.28515625" style="15" customWidth="1"/>
    <col min="11026" max="11053" width="5.7109375" style="15" customWidth="1"/>
    <col min="11054" max="11264" width="9.140625" style="15"/>
    <col min="11265" max="11265" width="1.7109375" style="15" customWidth="1"/>
    <col min="11266" max="11270" width="5.7109375" style="15" customWidth="1"/>
    <col min="11271" max="11271" width="0.5703125" style="15" customWidth="1"/>
    <col min="11272" max="11280" width="5.7109375" style="15" customWidth="1"/>
    <col min="11281" max="11281" width="7.28515625" style="15" customWidth="1"/>
    <col min="11282" max="11309" width="5.7109375" style="15" customWidth="1"/>
    <col min="11310" max="11520" width="9.140625" style="15"/>
    <col min="11521" max="11521" width="1.7109375" style="15" customWidth="1"/>
    <col min="11522" max="11526" width="5.7109375" style="15" customWidth="1"/>
    <col min="11527" max="11527" width="0.5703125" style="15" customWidth="1"/>
    <col min="11528" max="11536" width="5.7109375" style="15" customWidth="1"/>
    <col min="11537" max="11537" width="7.28515625" style="15" customWidth="1"/>
    <col min="11538" max="11565" width="5.7109375" style="15" customWidth="1"/>
    <col min="11566" max="11776" width="9.140625" style="15"/>
    <col min="11777" max="11777" width="1.7109375" style="15" customWidth="1"/>
    <col min="11778" max="11782" width="5.7109375" style="15" customWidth="1"/>
    <col min="11783" max="11783" width="0.5703125" style="15" customWidth="1"/>
    <col min="11784" max="11792" width="5.7109375" style="15" customWidth="1"/>
    <col min="11793" max="11793" width="7.28515625" style="15" customWidth="1"/>
    <col min="11794" max="11821" width="5.7109375" style="15" customWidth="1"/>
    <col min="11822" max="12032" width="9.140625" style="15"/>
    <col min="12033" max="12033" width="1.7109375" style="15" customWidth="1"/>
    <col min="12034" max="12038" width="5.7109375" style="15" customWidth="1"/>
    <col min="12039" max="12039" width="0.5703125" style="15" customWidth="1"/>
    <col min="12040" max="12048" width="5.7109375" style="15" customWidth="1"/>
    <col min="12049" max="12049" width="7.28515625" style="15" customWidth="1"/>
    <col min="12050" max="12077" width="5.7109375" style="15" customWidth="1"/>
    <col min="12078" max="12288" width="9.140625" style="15"/>
    <col min="12289" max="12289" width="1.7109375" style="15" customWidth="1"/>
    <col min="12290" max="12294" width="5.7109375" style="15" customWidth="1"/>
    <col min="12295" max="12295" width="0.5703125" style="15" customWidth="1"/>
    <col min="12296" max="12304" width="5.7109375" style="15" customWidth="1"/>
    <col min="12305" max="12305" width="7.28515625" style="15" customWidth="1"/>
    <col min="12306" max="12333" width="5.7109375" style="15" customWidth="1"/>
    <col min="12334" max="12544" width="9.140625" style="15"/>
    <col min="12545" max="12545" width="1.7109375" style="15" customWidth="1"/>
    <col min="12546" max="12550" width="5.7109375" style="15" customWidth="1"/>
    <col min="12551" max="12551" width="0.5703125" style="15" customWidth="1"/>
    <col min="12552" max="12560" width="5.7109375" style="15" customWidth="1"/>
    <col min="12561" max="12561" width="7.28515625" style="15" customWidth="1"/>
    <col min="12562" max="12589" width="5.7109375" style="15" customWidth="1"/>
    <col min="12590" max="12800" width="9.140625" style="15"/>
    <col min="12801" max="12801" width="1.7109375" style="15" customWidth="1"/>
    <col min="12802" max="12806" width="5.7109375" style="15" customWidth="1"/>
    <col min="12807" max="12807" width="0.5703125" style="15" customWidth="1"/>
    <col min="12808" max="12816" width="5.7109375" style="15" customWidth="1"/>
    <col min="12817" max="12817" width="7.28515625" style="15" customWidth="1"/>
    <col min="12818" max="12845" width="5.7109375" style="15" customWidth="1"/>
    <col min="12846" max="13056" width="9.140625" style="15"/>
    <col min="13057" max="13057" width="1.7109375" style="15" customWidth="1"/>
    <col min="13058" max="13062" width="5.7109375" style="15" customWidth="1"/>
    <col min="13063" max="13063" width="0.5703125" style="15" customWidth="1"/>
    <col min="13064" max="13072" width="5.7109375" style="15" customWidth="1"/>
    <col min="13073" max="13073" width="7.28515625" style="15" customWidth="1"/>
    <col min="13074" max="13101" width="5.7109375" style="15" customWidth="1"/>
    <col min="13102" max="13312" width="9.140625" style="15"/>
    <col min="13313" max="13313" width="1.7109375" style="15" customWidth="1"/>
    <col min="13314" max="13318" width="5.7109375" style="15" customWidth="1"/>
    <col min="13319" max="13319" width="0.5703125" style="15" customWidth="1"/>
    <col min="13320" max="13328" width="5.7109375" style="15" customWidth="1"/>
    <col min="13329" max="13329" width="7.28515625" style="15" customWidth="1"/>
    <col min="13330" max="13357" width="5.7109375" style="15" customWidth="1"/>
    <col min="13358" max="13568" width="9.140625" style="15"/>
    <col min="13569" max="13569" width="1.7109375" style="15" customWidth="1"/>
    <col min="13570" max="13574" width="5.7109375" style="15" customWidth="1"/>
    <col min="13575" max="13575" width="0.5703125" style="15" customWidth="1"/>
    <col min="13576" max="13584" width="5.7109375" style="15" customWidth="1"/>
    <col min="13585" max="13585" width="7.28515625" style="15" customWidth="1"/>
    <col min="13586" max="13613" width="5.7109375" style="15" customWidth="1"/>
    <col min="13614" max="13824" width="9.140625" style="15"/>
    <col min="13825" max="13825" width="1.7109375" style="15" customWidth="1"/>
    <col min="13826" max="13830" width="5.7109375" style="15" customWidth="1"/>
    <col min="13831" max="13831" width="0.5703125" style="15" customWidth="1"/>
    <col min="13832" max="13840" width="5.7109375" style="15" customWidth="1"/>
    <col min="13841" max="13841" width="7.28515625" style="15" customWidth="1"/>
    <col min="13842" max="13869" width="5.7109375" style="15" customWidth="1"/>
    <col min="13870" max="14080" width="9.140625" style="15"/>
    <col min="14081" max="14081" width="1.7109375" style="15" customWidth="1"/>
    <col min="14082" max="14086" width="5.7109375" style="15" customWidth="1"/>
    <col min="14087" max="14087" width="0.5703125" style="15" customWidth="1"/>
    <col min="14088" max="14096" width="5.7109375" style="15" customWidth="1"/>
    <col min="14097" max="14097" width="7.28515625" style="15" customWidth="1"/>
    <col min="14098" max="14125" width="5.7109375" style="15" customWidth="1"/>
    <col min="14126" max="14336" width="9.140625" style="15"/>
    <col min="14337" max="14337" width="1.7109375" style="15" customWidth="1"/>
    <col min="14338" max="14342" width="5.7109375" style="15" customWidth="1"/>
    <col min="14343" max="14343" width="0.5703125" style="15" customWidth="1"/>
    <col min="14344" max="14352" width="5.7109375" style="15" customWidth="1"/>
    <col min="14353" max="14353" width="7.28515625" style="15" customWidth="1"/>
    <col min="14354" max="14381" width="5.7109375" style="15" customWidth="1"/>
    <col min="14382" max="14592" width="9.140625" style="15"/>
    <col min="14593" max="14593" width="1.7109375" style="15" customWidth="1"/>
    <col min="14594" max="14598" width="5.7109375" style="15" customWidth="1"/>
    <col min="14599" max="14599" width="0.5703125" style="15" customWidth="1"/>
    <col min="14600" max="14608" width="5.7109375" style="15" customWidth="1"/>
    <col min="14609" max="14609" width="7.28515625" style="15" customWidth="1"/>
    <col min="14610" max="14637" width="5.7109375" style="15" customWidth="1"/>
    <col min="14638" max="14848" width="9.140625" style="15"/>
    <col min="14849" max="14849" width="1.7109375" style="15" customWidth="1"/>
    <col min="14850" max="14854" width="5.7109375" style="15" customWidth="1"/>
    <col min="14855" max="14855" width="0.5703125" style="15" customWidth="1"/>
    <col min="14856" max="14864" width="5.7109375" style="15" customWidth="1"/>
    <col min="14865" max="14865" width="7.28515625" style="15" customWidth="1"/>
    <col min="14866" max="14893" width="5.7109375" style="15" customWidth="1"/>
    <col min="14894" max="15104" width="9.140625" style="15"/>
    <col min="15105" max="15105" width="1.7109375" style="15" customWidth="1"/>
    <col min="15106" max="15110" width="5.7109375" style="15" customWidth="1"/>
    <col min="15111" max="15111" width="0.5703125" style="15" customWidth="1"/>
    <col min="15112" max="15120" width="5.7109375" style="15" customWidth="1"/>
    <col min="15121" max="15121" width="7.28515625" style="15" customWidth="1"/>
    <col min="15122" max="15149" width="5.7109375" style="15" customWidth="1"/>
    <col min="15150" max="15360" width="9.140625" style="15"/>
    <col min="15361" max="15361" width="1.7109375" style="15" customWidth="1"/>
    <col min="15362" max="15366" width="5.7109375" style="15" customWidth="1"/>
    <col min="15367" max="15367" width="0.5703125" style="15" customWidth="1"/>
    <col min="15368" max="15376" width="5.7109375" style="15" customWidth="1"/>
    <col min="15377" max="15377" width="7.28515625" style="15" customWidth="1"/>
    <col min="15378" max="15405" width="5.7109375" style="15" customWidth="1"/>
    <col min="15406" max="15616" width="9.140625" style="15"/>
    <col min="15617" max="15617" width="1.7109375" style="15" customWidth="1"/>
    <col min="15618" max="15622" width="5.7109375" style="15" customWidth="1"/>
    <col min="15623" max="15623" width="0.5703125" style="15" customWidth="1"/>
    <col min="15624" max="15632" width="5.7109375" style="15" customWidth="1"/>
    <col min="15633" max="15633" width="7.28515625" style="15" customWidth="1"/>
    <col min="15634" max="15661" width="5.7109375" style="15" customWidth="1"/>
    <col min="15662" max="15872" width="9.140625" style="15"/>
    <col min="15873" max="15873" width="1.7109375" style="15" customWidth="1"/>
    <col min="15874" max="15878" width="5.7109375" style="15" customWidth="1"/>
    <col min="15879" max="15879" width="0.5703125" style="15" customWidth="1"/>
    <col min="15880" max="15888" width="5.7109375" style="15" customWidth="1"/>
    <col min="15889" max="15889" width="7.28515625" style="15" customWidth="1"/>
    <col min="15890" max="15917" width="5.7109375" style="15" customWidth="1"/>
    <col min="15918" max="16128" width="9.140625" style="15"/>
    <col min="16129" max="16129" width="1.7109375" style="15" customWidth="1"/>
    <col min="16130" max="16134" width="5.7109375" style="15" customWidth="1"/>
    <col min="16135" max="16135" width="0.5703125" style="15" customWidth="1"/>
    <col min="16136" max="16144" width="5.7109375" style="15" customWidth="1"/>
    <col min="16145" max="16145" width="7.28515625" style="15" customWidth="1"/>
    <col min="16146" max="16173" width="5.7109375" style="15" customWidth="1"/>
    <col min="16174" max="16384" width="9.140625" style="15"/>
  </cols>
  <sheetData>
    <row r="1" spans="2:20" x14ac:dyDescent="0.2">
      <c r="B1" s="417" t="s">
        <v>58</v>
      </c>
      <c r="C1" s="417"/>
      <c r="D1" s="417"/>
      <c r="E1" s="417"/>
      <c r="F1" s="417"/>
      <c r="G1" s="417"/>
      <c r="H1" s="417"/>
      <c r="I1" s="417"/>
      <c r="J1" s="417"/>
      <c r="K1" s="417"/>
      <c r="L1" s="417"/>
      <c r="M1" s="417"/>
      <c r="N1" s="417"/>
      <c r="O1" s="417"/>
      <c r="P1" s="417"/>
      <c r="Q1" s="417"/>
      <c r="R1" s="417"/>
      <c r="S1" s="417"/>
      <c r="T1" s="417"/>
    </row>
    <row r="2" spans="2:20" x14ac:dyDescent="0.2">
      <c r="B2" s="417"/>
      <c r="C2" s="417"/>
      <c r="D2" s="417"/>
      <c r="E2" s="417"/>
      <c r="F2" s="417"/>
      <c r="G2" s="417"/>
      <c r="H2" s="417"/>
      <c r="I2" s="417"/>
      <c r="J2" s="417"/>
      <c r="K2" s="417"/>
      <c r="L2" s="417"/>
      <c r="M2" s="417"/>
      <c r="N2" s="417"/>
      <c r="O2" s="417"/>
      <c r="P2" s="417"/>
      <c r="Q2" s="417"/>
      <c r="R2" s="417"/>
      <c r="S2" s="417"/>
      <c r="T2" s="417"/>
    </row>
    <row r="3" spans="2:20" x14ac:dyDescent="0.2">
      <c r="B3" s="417"/>
      <c r="C3" s="417"/>
      <c r="D3" s="417"/>
      <c r="E3" s="417"/>
      <c r="F3" s="417"/>
      <c r="G3" s="417"/>
      <c r="H3" s="417"/>
      <c r="I3" s="417"/>
      <c r="J3" s="417"/>
      <c r="K3" s="417"/>
      <c r="L3" s="417"/>
      <c r="M3" s="417"/>
      <c r="N3" s="417"/>
      <c r="O3" s="417"/>
      <c r="P3" s="417"/>
      <c r="Q3" s="417"/>
      <c r="R3" s="417"/>
      <c r="S3" s="417"/>
      <c r="T3" s="417"/>
    </row>
    <row r="4" spans="2:20" x14ac:dyDescent="0.2">
      <c r="B4" s="417"/>
      <c r="C4" s="417"/>
      <c r="D4" s="417"/>
      <c r="E4" s="417"/>
      <c r="F4" s="417"/>
      <c r="G4" s="417"/>
      <c r="H4" s="417"/>
      <c r="I4" s="417"/>
      <c r="J4" s="417"/>
      <c r="K4" s="417"/>
      <c r="L4" s="417"/>
      <c r="M4" s="417"/>
      <c r="N4" s="417"/>
      <c r="O4" s="417"/>
      <c r="P4" s="417"/>
      <c r="Q4" s="417"/>
      <c r="R4" s="417"/>
      <c r="S4" s="417"/>
      <c r="T4" s="417"/>
    </row>
    <row r="5" spans="2:20" x14ac:dyDescent="0.2">
      <c r="B5" s="417"/>
      <c r="C5" s="417"/>
      <c r="D5" s="417"/>
      <c r="E5" s="417"/>
      <c r="F5" s="417"/>
      <c r="G5" s="417"/>
      <c r="H5" s="417"/>
      <c r="I5" s="417"/>
      <c r="J5" s="417"/>
      <c r="K5" s="417"/>
      <c r="L5" s="417"/>
      <c r="M5" s="417"/>
      <c r="N5" s="417"/>
      <c r="O5" s="417"/>
      <c r="P5" s="417"/>
      <c r="Q5" s="417"/>
      <c r="R5" s="417"/>
      <c r="S5" s="417"/>
      <c r="T5" s="417"/>
    </row>
    <row r="6" spans="2:20" ht="21" customHeight="1" x14ac:dyDescent="0.2">
      <c r="B6" s="426" t="s">
        <v>3</v>
      </c>
      <c r="C6" s="426"/>
      <c r="D6" s="427"/>
      <c r="E6" s="427"/>
      <c r="F6" s="427"/>
      <c r="G6" s="427"/>
      <c r="H6" s="428"/>
      <c r="I6" s="422"/>
      <c r="J6" s="423"/>
      <c r="K6" s="423"/>
      <c r="L6" s="423"/>
      <c r="M6" s="423"/>
      <c r="N6" s="423"/>
      <c r="O6" s="423"/>
      <c r="P6" s="423"/>
      <c r="Q6" s="423"/>
      <c r="R6" s="423"/>
      <c r="S6" s="423"/>
      <c r="T6" s="423"/>
    </row>
    <row r="7" spans="2:20" ht="21" customHeight="1" x14ac:dyDescent="0.2">
      <c r="B7" s="424"/>
      <c r="C7" s="424"/>
      <c r="D7" s="424"/>
      <c r="E7" s="424"/>
      <c r="F7" s="424"/>
      <c r="G7" s="424"/>
      <c r="H7" s="424"/>
      <c r="I7" s="424"/>
      <c r="J7" s="424"/>
      <c r="K7" s="424"/>
      <c r="L7" s="424"/>
      <c r="M7" s="424"/>
      <c r="N7" s="424"/>
      <c r="O7" s="424"/>
      <c r="P7" s="424"/>
      <c r="Q7" s="424"/>
      <c r="R7" s="424"/>
      <c r="S7" s="424"/>
      <c r="T7" s="424"/>
    </row>
    <row r="8" spans="2:20" ht="21" customHeight="1" x14ac:dyDescent="0.2">
      <c r="B8" s="429" t="s">
        <v>51</v>
      </c>
      <c r="C8" s="430"/>
      <c r="D8" s="431" t="s">
        <v>59</v>
      </c>
      <c r="E8" s="432"/>
      <c r="F8" s="432"/>
      <c r="G8" s="432"/>
      <c r="H8" s="432"/>
      <c r="I8" s="432"/>
      <c r="J8" s="432"/>
      <c r="K8" s="432"/>
      <c r="L8" s="432"/>
      <c r="M8" s="432"/>
      <c r="N8" s="432"/>
      <c r="O8" s="432"/>
      <c r="P8" s="432"/>
      <c r="Q8" s="432"/>
      <c r="R8" s="432"/>
      <c r="S8" s="432"/>
      <c r="T8" s="433"/>
    </row>
    <row r="9" spans="2:20" ht="21" customHeight="1" x14ac:dyDescent="0.2">
      <c r="B9" s="425"/>
      <c r="C9" s="425"/>
      <c r="D9" s="425"/>
      <c r="E9" s="425"/>
      <c r="F9" s="425"/>
      <c r="G9" s="425"/>
      <c r="H9" s="425"/>
      <c r="I9" s="425"/>
      <c r="J9" s="425"/>
      <c r="K9" s="425"/>
      <c r="L9" s="425"/>
      <c r="M9" s="425"/>
      <c r="N9" s="425"/>
      <c r="O9" s="425"/>
      <c r="P9" s="425"/>
      <c r="Q9" s="425"/>
      <c r="R9" s="425"/>
      <c r="S9" s="425"/>
      <c r="T9" s="425"/>
    </row>
    <row r="10" spans="2:20" ht="21" customHeight="1" x14ac:dyDescent="0.2">
      <c r="B10" s="434" t="s">
        <v>60</v>
      </c>
      <c r="C10" s="435"/>
      <c r="D10" s="436"/>
      <c r="E10" s="437"/>
      <c r="F10" s="437"/>
      <c r="G10" s="437"/>
      <c r="H10" s="438"/>
      <c r="J10" s="434" t="s">
        <v>61</v>
      </c>
      <c r="K10" s="439"/>
      <c r="L10" s="440"/>
      <c r="M10" s="441"/>
      <c r="N10" s="427"/>
      <c r="O10" s="427"/>
      <c r="P10" s="427"/>
      <c r="Q10" s="427"/>
      <c r="R10" s="427"/>
      <c r="S10" s="427"/>
      <c r="T10" s="428"/>
    </row>
    <row r="11" spans="2:20" ht="21" customHeight="1" x14ac:dyDescent="0.2">
      <c r="B11" s="425"/>
      <c r="C11" s="425"/>
      <c r="D11" s="425"/>
      <c r="E11" s="425"/>
      <c r="F11" s="425"/>
      <c r="G11" s="425"/>
      <c r="H11" s="425"/>
      <c r="I11" s="425"/>
      <c r="J11" s="425"/>
      <c r="K11" s="425"/>
      <c r="L11" s="425"/>
      <c r="M11" s="425"/>
      <c r="N11" s="425"/>
      <c r="O11" s="425"/>
      <c r="P11" s="425"/>
      <c r="Q11" s="425"/>
      <c r="R11" s="425"/>
      <c r="S11" s="425"/>
      <c r="T11" s="425"/>
    </row>
    <row r="12" spans="2:20" ht="21" customHeight="1" x14ac:dyDescent="0.2">
      <c r="B12" s="418" t="s">
        <v>62</v>
      </c>
      <c r="C12" s="418"/>
      <c r="D12" s="442" t="s">
        <v>63</v>
      </c>
      <c r="E12" s="443"/>
      <c r="F12" s="444"/>
      <c r="G12" s="445"/>
      <c r="H12" s="446"/>
      <c r="I12" s="17" t="s">
        <v>64</v>
      </c>
      <c r="J12" s="447"/>
      <c r="K12" s="448"/>
      <c r="L12" s="448"/>
      <c r="M12" s="449"/>
      <c r="N12" s="450" t="s">
        <v>65</v>
      </c>
      <c r="O12" s="451"/>
      <c r="P12" s="443"/>
      <c r="Q12" s="444"/>
      <c r="R12" s="445"/>
      <c r="S12" s="445"/>
      <c r="T12" s="446"/>
    </row>
    <row r="13" spans="2:20" ht="21" customHeight="1" x14ac:dyDescent="0.2">
      <c r="B13" s="418"/>
      <c r="C13" s="418"/>
      <c r="D13" s="419" t="s">
        <v>66</v>
      </c>
      <c r="E13" s="420"/>
      <c r="F13" s="421"/>
      <c r="G13" s="447"/>
      <c r="H13" s="448"/>
      <c r="I13" s="448"/>
      <c r="J13" s="448"/>
      <c r="K13" s="448"/>
      <c r="L13" s="448"/>
      <c r="M13" s="448"/>
      <c r="N13" s="448"/>
      <c r="O13" s="448"/>
      <c r="P13" s="448"/>
      <c r="Q13" s="448"/>
      <c r="R13" s="448"/>
      <c r="S13" s="448"/>
      <c r="T13" s="449"/>
    </row>
    <row r="14" spans="2:20" ht="21" customHeight="1" x14ac:dyDescent="0.2">
      <c r="B14" s="416"/>
      <c r="C14" s="416"/>
      <c r="D14" s="416"/>
      <c r="E14" s="416"/>
      <c r="F14" s="416"/>
      <c r="G14" s="416"/>
      <c r="H14" s="416"/>
      <c r="I14" s="416"/>
      <c r="J14" s="416"/>
      <c r="K14" s="416"/>
      <c r="L14" s="416"/>
      <c r="M14" s="416"/>
      <c r="N14" s="416"/>
      <c r="O14" s="416"/>
      <c r="P14" s="416"/>
      <c r="Q14" s="416"/>
      <c r="R14" s="416"/>
      <c r="S14" s="416"/>
      <c r="T14" s="416"/>
    </row>
    <row r="15" spans="2:20" ht="21" customHeight="1" x14ac:dyDescent="0.2">
      <c r="B15" s="426" t="s">
        <v>54</v>
      </c>
      <c r="C15" s="426"/>
      <c r="D15" s="426"/>
      <c r="E15" s="426"/>
      <c r="F15" s="426"/>
      <c r="G15" s="427"/>
      <c r="H15" s="427"/>
      <c r="I15" s="427"/>
      <c r="J15" s="427"/>
      <c r="K15" s="427"/>
      <c r="L15" s="427"/>
      <c r="M15" s="427"/>
      <c r="N15" s="427"/>
      <c r="O15" s="427"/>
      <c r="P15" s="427"/>
      <c r="Q15" s="427"/>
      <c r="R15" s="427"/>
      <c r="S15" s="427"/>
      <c r="T15" s="428"/>
    </row>
    <row r="16" spans="2:20" ht="21" customHeight="1" x14ac:dyDescent="0.2">
      <c r="B16" s="423"/>
      <c r="C16" s="423"/>
      <c r="D16" s="423"/>
      <c r="E16" s="423"/>
      <c r="F16" s="423"/>
      <c r="G16" s="423"/>
      <c r="H16" s="423"/>
      <c r="I16" s="423"/>
      <c r="J16" s="423"/>
      <c r="K16" s="423"/>
      <c r="L16" s="423"/>
      <c r="M16" s="423"/>
      <c r="N16" s="423"/>
      <c r="O16" s="423"/>
      <c r="P16" s="423"/>
      <c r="Q16" s="423"/>
      <c r="R16" s="423"/>
      <c r="S16" s="423"/>
      <c r="T16" s="423"/>
    </row>
    <row r="17" spans="2:20" ht="21" customHeight="1" x14ac:dyDescent="0.2">
      <c r="B17" s="418" t="s">
        <v>48</v>
      </c>
      <c r="C17" s="418"/>
      <c r="D17" s="452"/>
      <c r="E17" s="453"/>
      <c r="F17" s="453"/>
      <c r="G17" s="453"/>
      <c r="H17" s="453"/>
      <c r="I17" s="453"/>
      <c r="J17" s="454"/>
      <c r="L17" s="418" t="s">
        <v>53</v>
      </c>
      <c r="M17" s="418"/>
      <c r="N17" s="455"/>
      <c r="O17" s="456"/>
      <c r="P17" s="456"/>
      <c r="Q17" s="456"/>
      <c r="R17" s="456"/>
      <c r="S17" s="456"/>
      <c r="T17" s="457"/>
    </row>
    <row r="18" spans="2:20" ht="21" customHeight="1" x14ac:dyDescent="0.2">
      <c r="B18" s="423"/>
      <c r="C18" s="423"/>
      <c r="D18" s="423"/>
      <c r="E18" s="423"/>
      <c r="F18" s="423"/>
      <c r="G18" s="423"/>
      <c r="H18" s="423"/>
      <c r="I18" s="423"/>
      <c r="J18" s="423"/>
      <c r="K18" s="423"/>
      <c r="L18" s="423"/>
      <c r="M18" s="423"/>
      <c r="N18" s="423"/>
      <c r="O18" s="423"/>
      <c r="P18" s="423"/>
      <c r="Q18" s="423"/>
      <c r="R18" s="423"/>
      <c r="S18" s="423"/>
      <c r="T18" s="423"/>
    </row>
    <row r="19" spans="2:20" ht="119.25" customHeight="1" x14ac:dyDescent="0.2">
      <c r="B19" s="458" t="s">
        <v>67</v>
      </c>
      <c r="C19" s="458"/>
      <c r="D19" s="458"/>
      <c r="E19" s="458"/>
      <c r="F19" s="458"/>
      <c r="G19" s="458"/>
      <c r="H19" s="458"/>
      <c r="I19" s="458"/>
      <c r="J19" s="458"/>
      <c r="K19" s="458"/>
      <c r="L19" s="458"/>
      <c r="M19" s="458"/>
      <c r="N19" s="458"/>
      <c r="O19" s="458"/>
      <c r="P19" s="458"/>
      <c r="Q19" s="458"/>
      <c r="R19" s="458"/>
      <c r="S19" s="458"/>
      <c r="T19" s="458"/>
    </row>
    <row r="20" spans="2:20" ht="21" customHeight="1" x14ac:dyDescent="0.2">
      <c r="B20" s="18"/>
      <c r="C20" s="19"/>
      <c r="D20" s="19"/>
      <c r="E20" s="19"/>
      <c r="F20" s="19"/>
      <c r="G20" s="19"/>
      <c r="H20" s="19"/>
      <c r="I20" s="19"/>
      <c r="J20" s="19"/>
      <c r="K20" s="19"/>
      <c r="L20" s="19"/>
      <c r="M20" s="19"/>
      <c r="N20" s="19"/>
      <c r="O20" s="19"/>
      <c r="P20" s="19"/>
      <c r="Q20" s="19"/>
      <c r="R20" s="19"/>
      <c r="S20" s="19"/>
      <c r="T20" s="20"/>
    </row>
    <row r="21" spans="2:20" ht="137.25" customHeight="1" x14ac:dyDescent="0.2">
      <c r="B21" s="458" t="s">
        <v>68</v>
      </c>
      <c r="C21" s="458"/>
      <c r="D21" s="458"/>
      <c r="E21" s="458"/>
      <c r="F21" s="458"/>
      <c r="G21" s="458"/>
      <c r="H21" s="458"/>
      <c r="I21" s="458"/>
      <c r="J21" s="458"/>
      <c r="K21" s="458"/>
      <c r="L21" s="458"/>
      <c r="M21" s="458"/>
      <c r="N21" s="458"/>
      <c r="O21" s="458"/>
      <c r="P21" s="458"/>
      <c r="Q21" s="458"/>
      <c r="R21" s="458"/>
      <c r="S21" s="458"/>
      <c r="T21" s="458"/>
    </row>
    <row r="22" spans="2:20" x14ac:dyDescent="0.2">
      <c r="B22" s="459"/>
      <c r="C22" s="459"/>
      <c r="D22" s="459"/>
      <c r="E22" s="459"/>
      <c r="F22" s="459"/>
      <c r="G22" s="459"/>
      <c r="H22" s="459"/>
      <c r="I22" s="459"/>
      <c r="J22" s="459"/>
      <c r="K22" s="459"/>
      <c r="L22" s="459"/>
      <c r="M22" s="459"/>
      <c r="N22" s="459"/>
      <c r="O22" s="459"/>
      <c r="P22" s="459"/>
      <c r="Q22" s="459"/>
      <c r="R22" s="459"/>
      <c r="S22" s="459"/>
      <c r="T22" s="459"/>
    </row>
    <row r="23" spans="2:20" x14ac:dyDescent="0.2">
      <c r="B23" s="459"/>
      <c r="C23" s="459"/>
      <c r="D23" s="459"/>
      <c r="E23" s="459"/>
      <c r="F23" s="459"/>
      <c r="G23" s="459"/>
      <c r="H23" s="459"/>
      <c r="I23" s="459"/>
      <c r="J23" s="459"/>
      <c r="K23" s="459"/>
      <c r="L23" s="459"/>
      <c r="M23" s="459"/>
      <c r="N23" s="459"/>
      <c r="O23" s="459"/>
      <c r="P23" s="459"/>
      <c r="Q23" s="459"/>
      <c r="R23" s="459"/>
      <c r="S23" s="459"/>
      <c r="T23" s="459"/>
    </row>
    <row r="24" spans="2:20" x14ac:dyDescent="0.2">
      <c r="B24" s="459"/>
      <c r="C24" s="459"/>
      <c r="D24" s="459"/>
      <c r="E24" s="459"/>
      <c r="F24" s="459"/>
      <c r="G24" s="459"/>
      <c r="H24" s="459"/>
      <c r="I24" s="459"/>
      <c r="J24" s="459"/>
      <c r="K24" s="459"/>
      <c r="L24" s="459"/>
      <c r="M24" s="459"/>
      <c r="N24" s="459"/>
      <c r="O24" s="459"/>
      <c r="P24" s="459"/>
      <c r="Q24" s="459"/>
      <c r="R24" s="459"/>
      <c r="S24" s="459"/>
      <c r="T24" s="459"/>
    </row>
    <row r="25" spans="2:20" x14ac:dyDescent="0.2">
      <c r="B25" s="460"/>
      <c r="C25" s="460"/>
      <c r="D25" s="460"/>
      <c r="E25" s="460"/>
      <c r="F25" s="460"/>
      <c r="G25" s="460"/>
      <c r="H25" s="460"/>
      <c r="I25" s="16"/>
      <c r="J25" s="16"/>
      <c r="K25" s="16"/>
      <c r="L25" s="16"/>
      <c r="M25" s="16"/>
      <c r="O25" s="461" t="s">
        <v>56</v>
      </c>
      <c r="P25" s="461"/>
      <c r="Q25" s="461"/>
      <c r="R25" s="461"/>
      <c r="S25" s="461"/>
      <c r="T25" s="461"/>
    </row>
    <row r="26" spans="2:20" x14ac:dyDescent="0.2">
      <c r="B26" s="415" t="s">
        <v>57</v>
      </c>
      <c r="C26" s="415"/>
      <c r="D26" s="415"/>
      <c r="E26" s="415"/>
      <c r="F26" s="415"/>
      <c r="G26" s="415"/>
      <c r="H26" s="415"/>
      <c r="I26" s="415"/>
      <c r="J26" s="415"/>
      <c r="K26" s="415"/>
      <c r="L26" s="415"/>
      <c r="M26" s="415"/>
      <c r="N26" s="415"/>
      <c r="O26" s="415"/>
      <c r="P26" s="415"/>
      <c r="Q26" s="415"/>
      <c r="R26" s="415"/>
      <c r="S26" s="415"/>
      <c r="T26" s="415"/>
    </row>
  </sheetData>
  <mergeCells count="36">
    <mergeCell ref="B18:T18"/>
    <mergeCell ref="B19:T19"/>
    <mergeCell ref="B21:T21"/>
    <mergeCell ref="B22:T24"/>
    <mergeCell ref="B25:H25"/>
    <mergeCell ref="O25:T25"/>
    <mergeCell ref="G13:T13"/>
    <mergeCell ref="B15:F15"/>
    <mergeCell ref="G15:T15"/>
    <mergeCell ref="B16:T16"/>
    <mergeCell ref="B17:C17"/>
    <mergeCell ref="D17:J17"/>
    <mergeCell ref="L17:M17"/>
    <mergeCell ref="N17:T17"/>
    <mergeCell ref="M10:T10"/>
    <mergeCell ref="D12:E12"/>
    <mergeCell ref="F12:H12"/>
    <mergeCell ref="J12:M12"/>
    <mergeCell ref="N12:P12"/>
    <mergeCell ref="Q12:T12"/>
    <mergeCell ref="B26:T26"/>
    <mergeCell ref="B14:T14"/>
    <mergeCell ref="B1:T5"/>
    <mergeCell ref="B12:C13"/>
    <mergeCell ref="D13:F13"/>
    <mergeCell ref="I6:T6"/>
    <mergeCell ref="B7:T7"/>
    <mergeCell ref="B9:T9"/>
    <mergeCell ref="B11:T11"/>
    <mergeCell ref="B6:C6"/>
    <mergeCell ref="D6:H6"/>
    <mergeCell ref="B8:C8"/>
    <mergeCell ref="D8:T8"/>
    <mergeCell ref="B10:C10"/>
    <mergeCell ref="D10:H10"/>
    <mergeCell ref="J10:L10"/>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B1:IS288"/>
  <sheetViews>
    <sheetView showGridLines="0" topLeftCell="A247" workbookViewId="0">
      <selection activeCell="I260" sqref="I260"/>
    </sheetView>
  </sheetViews>
  <sheetFormatPr defaultRowHeight="12.75" x14ac:dyDescent="0.2"/>
  <cols>
    <col min="1" max="1" width="2.5703125" style="69" customWidth="1"/>
    <col min="2" max="2" width="11.7109375" style="69" customWidth="1"/>
    <col min="3" max="3" width="12.5703125" style="69" customWidth="1"/>
    <col min="4" max="4" width="11.85546875" style="69" customWidth="1"/>
    <col min="5" max="5" width="40.28515625" style="69" customWidth="1"/>
    <col min="6" max="6" width="22.140625" style="69" customWidth="1"/>
    <col min="7" max="7" width="18" style="69" customWidth="1"/>
    <col min="8" max="8" width="15.28515625" style="69" customWidth="1"/>
    <col min="9" max="9" width="18.140625" style="69" customWidth="1"/>
    <col min="10" max="10" width="16.28515625" style="69" customWidth="1"/>
    <col min="11" max="11" width="22.28515625" style="69" customWidth="1"/>
    <col min="12" max="12" width="15" style="69" customWidth="1"/>
    <col min="13" max="13" width="53.28515625" style="69" customWidth="1"/>
    <col min="14" max="14" width="6.85546875" style="69" hidden="1" customWidth="1"/>
    <col min="15" max="15" width="5.42578125" style="69" hidden="1" customWidth="1"/>
    <col min="16" max="16" width="7" style="69" hidden="1" customWidth="1"/>
    <col min="17" max="27" width="0" style="69" hidden="1" customWidth="1"/>
    <col min="28" max="257" width="9.140625" style="69"/>
    <col min="258" max="258" width="11.7109375" style="69" customWidth="1"/>
    <col min="259" max="259" width="12.5703125" style="69" customWidth="1"/>
    <col min="260" max="260" width="11.85546875" style="69" customWidth="1"/>
    <col min="261" max="261" width="40.28515625" style="69" customWidth="1"/>
    <col min="262" max="262" width="18.28515625" style="69" customWidth="1"/>
    <col min="263" max="263" width="18" style="69" customWidth="1"/>
    <col min="264" max="264" width="15.28515625" style="69" customWidth="1"/>
    <col min="265" max="265" width="18.140625" style="69" customWidth="1"/>
    <col min="266" max="266" width="16.28515625" style="69" customWidth="1"/>
    <col min="267" max="267" width="22.28515625" style="69" customWidth="1"/>
    <col min="268" max="268" width="15" style="69" customWidth="1"/>
    <col min="269" max="269" width="51.42578125" style="69" customWidth="1"/>
    <col min="270" max="283" width="0" style="69" hidden="1" customWidth="1"/>
    <col min="284" max="513" width="9.140625" style="69"/>
    <col min="514" max="514" width="11.7109375" style="69" customWidth="1"/>
    <col min="515" max="515" width="12.5703125" style="69" customWidth="1"/>
    <col min="516" max="516" width="11.85546875" style="69" customWidth="1"/>
    <col min="517" max="517" width="40.28515625" style="69" customWidth="1"/>
    <col min="518" max="518" width="18.28515625" style="69" customWidth="1"/>
    <col min="519" max="519" width="18" style="69" customWidth="1"/>
    <col min="520" max="520" width="15.28515625" style="69" customWidth="1"/>
    <col min="521" max="521" width="18.140625" style="69" customWidth="1"/>
    <col min="522" max="522" width="16.28515625" style="69" customWidth="1"/>
    <col min="523" max="523" width="22.28515625" style="69" customWidth="1"/>
    <col min="524" max="524" width="15" style="69" customWidth="1"/>
    <col min="525" max="525" width="51.42578125" style="69" customWidth="1"/>
    <col min="526" max="539" width="0" style="69" hidden="1" customWidth="1"/>
    <col min="540" max="769" width="9.140625" style="69"/>
    <col min="770" max="770" width="11.7109375" style="69" customWidth="1"/>
    <col min="771" max="771" width="12.5703125" style="69" customWidth="1"/>
    <col min="772" max="772" width="11.85546875" style="69" customWidth="1"/>
    <col min="773" max="773" width="40.28515625" style="69" customWidth="1"/>
    <col min="774" max="774" width="18.28515625" style="69" customWidth="1"/>
    <col min="775" max="775" width="18" style="69" customWidth="1"/>
    <col min="776" max="776" width="15.28515625" style="69" customWidth="1"/>
    <col min="777" max="777" width="18.140625" style="69" customWidth="1"/>
    <col min="778" max="778" width="16.28515625" style="69" customWidth="1"/>
    <col min="779" max="779" width="22.28515625" style="69" customWidth="1"/>
    <col min="780" max="780" width="15" style="69" customWidth="1"/>
    <col min="781" max="781" width="51.42578125" style="69" customWidth="1"/>
    <col min="782" max="795" width="0" style="69" hidden="1" customWidth="1"/>
    <col min="796" max="1025" width="9.140625" style="69"/>
    <col min="1026" max="1026" width="11.7109375" style="69" customWidth="1"/>
    <col min="1027" max="1027" width="12.5703125" style="69" customWidth="1"/>
    <col min="1028" max="1028" width="11.85546875" style="69" customWidth="1"/>
    <col min="1029" max="1029" width="40.28515625" style="69" customWidth="1"/>
    <col min="1030" max="1030" width="18.28515625" style="69" customWidth="1"/>
    <col min="1031" max="1031" width="18" style="69" customWidth="1"/>
    <col min="1032" max="1032" width="15.28515625" style="69" customWidth="1"/>
    <col min="1033" max="1033" width="18.140625" style="69" customWidth="1"/>
    <col min="1034" max="1034" width="16.28515625" style="69" customWidth="1"/>
    <col min="1035" max="1035" width="22.28515625" style="69" customWidth="1"/>
    <col min="1036" max="1036" width="15" style="69" customWidth="1"/>
    <col min="1037" max="1037" width="51.42578125" style="69" customWidth="1"/>
    <col min="1038" max="1051" width="0" style="69" hidden="1" customWidth="1"/>
    <col min="1052" max="1281" width="9.140625" style="69"/>
    <col min="1282" max="1282" width="11.7109375" style="69" customWidth="1"/>
    <col min="1283" max="1283" width="12.5703125" style="69" customWidth="1"/>
    <col min="1284" max="1284" width="11.85546875" style="69" customWidth="1"/>
    <col min="1285" max="1285" width="40.28515625" style="69" customWidth="1"/>
    <col min="1286" max="1286" width="18.28515625" style="69" customWidth="1"/>
    <col min="1287" max="1287" width="18" style="69" customWidth="1"/>
    <col min="1288" max="1288" width="15.28515625" style="69" customWidth="1"/>
    <col min="1289" max="1289" width="18.140625" style="69" customWidth="1"/>
    <col min="1290" max="1290" width="16.28515625" style="69" customWidth="1"/>
    <col min="1291" max="1291" width="22.28515625" style="69" customWidth="1"/>
    <col min="1292" max="1292" width="15" style="69" customWidth="1"/>
    <col min="1293" max="1293" width="51.42578125" style="69" customWidth="1"/>
    <col min="1294" max="1307" width="0" style="69" hidden="1" customWidth="1"/>
    <col min="1308" max="1537" width="9.140625" style="69"/>
    <col min="1538" max="1538" width="11.7109375" style="69" customWidth="1"/>
    <col min="1539" max="1539" width="12.5703125" style="69" customWidth="1"/>
    <col min="1540" max="1540" width="11.85546875" style="69" customWidth="1"/>
    <col min="1541" max="1541" width="40.28515625" style="69" customWidth="1"/>
    <col min="1542" max="1542" width="18.28515625" style="69" customWidth="1"/>
    <col min="1543" max="1543" width="18" style="69" customWidth="1"/>
    <col min="1544" max="1544" width="15.28515625" style="69" customWidth="1"/>
    <col min="1545" max="1545" width="18.140625" style="69" customWidth="1"/>
    <col min="1546" max="1546" width="16.28515625" style="69" customWidth="1"/>
    <col min="1547" max="1547" width="22.28515625" style="69" customWidth="1"/>
    <col min="1548" max="1548" width="15" style="69" customWidth="1"/>
    <col min="1549" max="1549" width="51.42578125" style="69" customWidth="1"/>
    <col min="1550" max="1563" width="0" style="69" hidden="1" customWidth="1"/>
    <col min="1564" max="1793" width="9.140625" style="69"/>
    <col min="1794" max="1794" width="11.7109375" style="69" customWidth="1"/>
    <col min="1795" max="1795" width="12.5703125" style="69" customWidth="1"/>
    <col min="1796" max="1796" width="11.85546875" style="69" customWidth="1"/>
    <col min="1797" max="1797" width="40.28515625" style="69" customWidth="1"/>
    <col min="1798" max="1798" width="18.28515625" style="69" customWidth="1"/>
    <col min="1799" max="1799" width="18" style="69" customWidth="1"/>
    <col min="1800" max="1800" width="15.28515625" style="69" customWidth="1"/>
    <col min="1801" max="1801" width="18.140625" style="69" customWidth="1"/>
    <col min="1802" max="1802" width="16.28515625" style="69" customWidth="1"/>
    <col min="1803" max="1803" width="22.28515625" style="69" customWidth="1"/>
    <col min="1804" max="1804" width="15" style="69" customWidth="1"/>
    <col min="1805" max="1805" width="51.42578125" style="69" customWidth="1"/>
    <col min="1806" max="1819" width="0" style="69" hidden="1" customWidth="1"/>
    <col min="1820" max="2049" width="9.140625" style="69"/>
    <col min="2050" max="2050" width="11.7109375" style="69" customWidth="1"/>
    <col min="2051" max="2051" width="12.5703125" style="69" customWidth="1"/>
    <col min="2052" max="2052" width="11.85546875" style="69" customWidth="1"/>
    <col min="2053" max="2053" width="40.28515625" style="69" customWidth="1"/>
    <col min="2054" max="2054" width="18.28515625" style="69" customWidth="1"/>
    <col min="2055" max="2055" width="18" style="69" customWidth="1"/>
    <col min="2056" max="2056" width="15.28515625" style="69" customWidth="1"/>
    <col min="2057" max="2057" width="18.140625" style="69" customWidth="1"/>
    <col min="2058" max="2058" width="16.28515625" style="69" customWidth="1"/>
    <col min="2059" max="2059" width="22.28515625" style="69" customWidth="1"/>
    <col min="2060" max="2060" width="15" style="69" customWidth="1"/>
    <col min="2061" max="2061" width="51.42578125" style="69" customWidth="1"/>
    <col min="2062" max="2075" width="0" style="69" hidden="1" customWidth="1"/>
    <col min="2076" max="2305" width="9.140625" style="69"/>
    <col min="2306" max="2306" width="11.7109375" style="69" customWidth="1"/>
    <col min="2307" max="2307" width="12.5703125" style="69" customWidth="1"/>
    <col min="2308" max="2308" width="11.85546875" style="69" customWidth="1"/>
    <col min="2309" max="2309" width="40.28515625" style="69" customWidth="1"/>
    <col min="2310" max="2310" width="18.28515625" style="69" customWidth="1"/>
    <col min="2311" max="2311" width="18" style="69" customWidth="1"/>
    <col min="2312" max="2312" width="15.28515625" style="69" customWidth="1"/>
    <col min="2313" max="2313" width="18.140625" style="69" customWidth="1"/>
    <col min="2314" max="2314" width="16.28515625" style="69" customWidth="1"/>
    <col min="2315" max="2315" width="22.28515625" style="69" customWidth="1"/>
    <col min="2316" max="2316" width="15" style="69" customWidth="1"/>
    <col min="2317" max="2317" width="51.42578125" style="69" customWidth="1"/>
    <col min="2318" max="2331" width="0" style="69" hidden="1" customWidth="1"/>
    <col min="2332" max="2561" width="9.140625" style="69"/>
    <col min="2562" max="2562" width="11.7109375" style="69" customWidth="1"/>
    <col min="2563" max="2563" width="12.5703125" style="69" customWidth="1"/>
    <col min="2564" max="2564" width="11.85546875" style="69" customWidth="1"/>
    <col min="2565" max="2565" width="40.28515625" style="69" customWidth="1"/>
    <col min="2566" max="2566" width="18.28515625" style="69" customWidth="1"/>
    <col min="2567" max="2567" width="18" style="69" customWidth="1"/>
    <col min="2568" max="2568" width="15.28515625" style="69" customWidth="1"/>
    <col min="2569" max="2569" width="18.140625" style="69" customWidth="1"/>
    <col min="2570" max="2570" width="16.28515625" style="69" customWidth="1"/>
    <col min="2571" max="2571" width="22.28515625" style="69" customWidth="1"/>
    <col min="2572" max="2572" width="15" style="69" customWidth="1"/>
    <col min="2573" max="2573" width="51.42578125" style="69" customWidth="1"/>
    <col min="2574" max="2587" width="0" style="69" hidden="1" customWidth="1"/>
    <col min="2588" max="2817" width="9.140625" style="69"/>
    <col min="2818" max="2818" width="11.7109375" style="69" customWidth="1"/>
    <col min="2819" max="2819" width="12.5703125" style="69" customWidth="1"/>
    <col min="2820" max="2820" width="11.85546875" style="69" customWidth="1"/>
    <col min="2821" max="2821" width="40.28515625" style="69" customWidth="1"/>
    <col min="2822" max="2822" width="18.28515625" style="69" customWidth="1"/>
    <col min="2823" max="2823" width="18" style="69" customWidth="1"/>
    <col min="2824" max="2824" width="15.28515625" style="69" customWidth="1"/>
    <col min="2825" max="2825" width="18.140625" style="69" customWidth="1"/>
    <col min="2826" max="2826" width="16.28515625" style="69" customWidth="1"/>
    <col min="2827" max="2827" width="22.28515625" style="69" customWidth="1"/>
    <col min="2828" max="2828" width="15" style="69" customWidth="1"/>
    <col min="2829" max="2829" width="51.42578125" style="69" customWidth="1"/>
    <col min="2830" max="2843" width="0" style="69" hidden="1" customWidth="1"/>
    <col min="2844" max="3073" width="9.140625" style="69"/>
    <col min="3074" max="3074" width="11.7109375" style="69" customWidth="1"/>
    <col min="3075" max="3075" width="12.5703125" style="69" customWidth="1"/>
    <col min="3076" max="3076" width="11.85546875" style="69" customWidth="1"/>
    <col min="3077" max="3077" width="40.28515625" style="69" customWidth="1"/>
    <col min="3078" max="3078" width="18.28515625" style="69" customWidth="1"/>
    <col min="3079" max="3079" width="18" style="69" customWidth="1"/>
    <col min="3080" max="3080" width="15.28515625" style="69" customWidth="1"/>
    <col min="3081" max="3081" width="18.140625" style="69" customWidth="1"/>
    <col min="3082" max="3082" width="16.28515625" style="69" customWidth="1"/>
    <col min="3083" max="3083" width="22.28515625" style="69" customWidth="1"/>
    <col min="3084" max="3084" width="15" style="69" customWidth="1"/>
    <col min="3085" max="3085" width="51.42578125" style="69" customWidth="1"/>
    <col min="3086" max="3099" width="0" style="69" hidden="1" customWidth="1"/>
    <col min="3100" max="3329" width="9.140625" style="69"/>
    <col min="3330" max="3330" width="11.7109375" style="69" customWidth="1"/>
    <col min="3331" max="3331" width="12.5703125" style="69" customWidth="1"/>
    <col min="3332" max="3332" width="11.85546875" style="69" customWidth="1"/>
    <col min="3333" max="3333" width="40.28515625" style="69" customWidth="1"/>
    <col min="3334" max="3334" width="18.28515625" style="69" customWidth="1"/>
    <col min="3335" max="3335" width="18" style="69" customWidth="1"/>
    <col min="3336" max="3336" width="15.28515625" style="69" customWidth="1"/>
    <col min="3337" max="3337" width="18.140625" style="69" customWidth="1"/>
    <col min="3338" max="3338" width="16.28515625" style="69" customWidth="1"/>
    <col min="3339" max="3339" width="22.28515625" style="69" customWidth="1"/>
    <col min="3340" max="3340" width="15" style="69" customWidth="1"/>
    <col min="3341" max="3341" width="51.42578125" style="69" customWidth="1"/>
    <col min="3342" max="3355" width="0" style="69" hidden="1" customWidth="1"/>
    <col min="3356" max="3585" width="9.140625" style="69"/>
    <col min="3586" max="3586" width="11.7109375" style="69" customWidth="1"/>
    <col min="3587" max="3587" width="12.5703125" style="69" customWidth="1"/>
    <col min="3588" max="3588" width="11.85546875" style="69" customWidth="1"/>
    <col min="3589" max="3589" width="40.28515625" style="69" customWidth="1"/>
    <col min="3590" max="3590" width="18.28515625" style="69" customWidth="1"/>
    <col min="3591" max="3591" width="18" style="69" customWidth="1"/>
    <col min="3592" max="3592" width="15.28515625" style="69" customWidth="1"/>
    <col min="3593" max="3593" width="18.140625" style="69" customWidth="1"/>
    <col min="3594" max="3594" width="16.28515625" style="69" customWidth="1"/>
    <col min="3595" max="3595" width="22.28515625" style="69" customWidth="1"/>
    <col min="3596" max="3596" width="15" style="69" customWidth="1"/>
    <col min="3597" max="3597" width="51.42578125" style="69" customWidth="1"/>
    <col min="3598" max="3611" width="0" style="69" hidden="1" customWidth="1"/>
    <col min="3612" max="3841" width="9.140625" style="69"/>
    <col min="3842" max="3842" width="11.7109375" style="69" customWidth="1"/>
    <col min="3843" max="3843" width="12.5703125" style="69" customWidth="1"/>
    <col min="3844" max="3844" width="11.85546875" style="69" customWidth="1"/>
    <col min="3845" max="3845" width="40.28515625" style="69" customWidth="1"/>
    <col min="3846" max="3846" width="18.28515625" style="69" customWidth="1"/>
    <col min="3847" max="3847" width="18" style="69" customWidth="1"/>
    <col min="3848" max="3848" width="15.28515625" style="69" customWidth="1"/>
    <col min="3849" max="3849" width="18.140625" style="69" customWidth="1"/>
    <col min="3850" max="3850" width="16.28515625" style="69" customWidth="1"/>
    <col min="3851" max="3851" width="22.28515625" style="69" customWidth="1"/>
    <col min="3852" max="3852" width="15" style="69" customWidth="1"/>
    <col min="3853" max="3853" width="51.42578125" style="69" customWidth="1"/>
    <col min="3854" max="3867" width="0" style="69" hidden="1" customWidth="1"/>
    <col min="3868" max="4097" width="9.140625" style="69"/>
    <col min="4098" max="4098" width="11.7109375" style="69" customWidth="1"/>
    <col min="4099" max="4099" width="12.5703125" style="69" customWidth="1"/>
    <col min="4100" max="4100" width="11.85546875" style="69" customWidth="1"/>
    <col min="4101" max="4101" width="40.28515625" style="69" customWidth="1"/>
    <col min="4102" max="4102" width="18.28515625" style="69" customWidth="1"/>
    <col min="4103" max="4103" width="18" style="69" customWidth="1"/>
    <col min="4104" max="4104" width="15.28515625" style="69" customWidth="1"/>
    <col min="4105" max="4105" width="18.140625" style="69" customWidth="1"/>
    <col min="4106" max="4106" width="16.28515625" style="69" customWidth="1"/>
    <col min="4107" max="4107" width="22.28515625" style="69" customWidth="1"/>
    <col min="4108" max="4108" width="15" style="69" customWidth="1"/>
    <col min="4109" max="4109" width="51.42578125" style="69" customWidth="1"/>
    <col min="4110" max="4123" width="0" style="69" hidden="1" customWidth="1"/>
    <col min="4124" max="4353" width="9.140625" style="69"/>
    <col min="4354" max="4354" width="11.7109375" style="69" customWidth="1"/>
    <col min="4355" max="4355" width="12.5703125" style="69" customWidth="1"/>
    <col min="4356" max="4356" width="11.85546875" style="69" customWidth="1"/>
    <col min="4357" max="4357" width="40.28515625" style="69" customWidth="1"/>
    <col min="4358" max="4358" width="18.28515625" style="69" customWidth="1"/>
    <col min="4359" max="4359" width="18" style="69" customWidth="1"/>
    <col min="4360" max="4360" width="15.28515625" style="69" customWidth="1"/>
    <col min="4361" max="4361" width="18.140625" style="69" customWidth="1"/>
    <col min="4362" max="4362" width="16.28515625" style="69" customWidth="1"/>
    <col min="4363" max="4363" width="22.28515625" style="69" customWidth="1"/>
    <col min="4364" max="4364" width="15" style="69" customWidth="1"/>
    <col min="4365" max="4365" width="51.42578125" style="69" customWidth="1"/>
    <col min="4366" max="4379" width="0" style="69" hidden="1" customWidth="1"/>
    <col min="4380" max="4609" width="9.140625" style="69"/>
    <col min="4610" max="4610" width="11.7109375" style="69" customWidth="1"/>
    <col min="4611" max="4611" width="12.5703125" style="69" customWidth="1"/>
    <col min="4612" max="4612" width="11.85546875" style="69" customWidth="1"/>
    <col min="4613" max="4613" width="40.28515625" style="69" customWidth="1"/>
    <col min="4614" max="4614" width="18.28515625" style="69" customWidth="1"/>
    <col min="4615" max="4615" width="18" style="69" customWidth="1"/>
    <col min="4616" max="4616" width="15.28515625" style="69" customWidth="1"/>
    <col min="4617" max="4617" width="18.140625" style="69" customWidth="1"/>
    <col min="4618" max="4618" width="16.28515625" style="69" customWidth="1"/>
    <col min="4619" max="4619" width="22.28515625" style="69" customWidth="1"/>
    <col min="4620" max="4620" width="15" style="69" customWidth="1"/>
    <col min="4621" max="4621" width="51.42578125" style="69" customWidth="1"/>
    <col min="4622" max="4635" width="0" style="69" hidden="1" customWidth="1"/>
    <col min="4636" max="4865" width="9.140625" style="69"/>
    <col min="4866" max="4866" width="11.7109375" style="69" customWidth="1"/>
    <col min="4867" max="4867" width="12.5703125" style="69" customWidth="1"/>
    <col min="4868" max="4868" width="11.85546875" style="69" customWidth="1"/>
    <col min="4869" max="4869" width="40.28515625" style="69" customWidth="1"/>
    <col min="4870" max="4870" width="18.28515625" style="69" customWidth="1"/>
    <col min="4871" max="4871" width="18" style="69" customWidth="1"/>
    <col min="4872" max="4872" width="15.28515625" style="69" customWidth="1"/>
    <col min="4873" max="4873" width="18.140625" style="69" customWidth="1"/>
    <col min="4874" max="4874" width="16.28515625" style="69" customWidth="1"/>
    <col min="4875" max="4875" width="22.28515625" style="69" customWidth="1"/>
    <col min="4876" max="4876" width="15" style="69" customWidth="1"/>
    <col min="4877" max="4877" width="51.42578125" style="69" customWidth="1"/>
    <col min="4878" max="4891" width="0" style="69" hidden="1" customWidth="1"/>
    <col min="4892" max="5121" width="9.140625" style="69"/>
    <col min="5122" max="5122" width="11.7109375" style="69" customWidth="1"/>
    <col min="5123" max="5123" width="12.5703125" style="69" customWidth="1"/>
    <col min="5124" max="5124" width="11.85546875" style="69" customWidth="1"/>
    <col min="5125" max="5125" width="40.28515625" style="69" customWidth="1"/>
    <col min="5126" max="5126" width="18.28515625" style="69" customWidth="1"/>
    <col min="5127" max="5127" width="18" style="69" customWidth="1"/>
    <col min="5128" max="5128" width="15.28515625" style="69" customWidth="1"/>
    <col min="5129" max="5129" width="18.140625" style="69" customWidth="1"/>
    <col min="5130" max="5130" width="16.28515625" style="69" customWidth="1"/>
    <col min="5131" max="5131" width="22.28515625" style="69" customWidth="1"/>
    <col min="5132" max="5132" width="15" style="69" customWidth="1"/>
    <col min="5133" max="5133" width="51.42578125" style="69" customWidth="1"/>
    <col min="5134" max="5147" width="0" style="69" hidden="1" customWidth="1"/>
    <col min="5148" max="5377" width="9.140625" style="69"/>
    <col min="5378" max="5378" width="11.7109375" style="69" customWidth="1"/>
    <col min="5379" max="5379" width="12.5703125" style="69" customWidth="1"/>
    <col min="5380" max="5380" width="11.85546875" style="69" customWidth="1"/>
    <col min="5381" max="5381" width="40.28515625" style="69" customWidth="1"/>
    <col min="5382" max="5382" width="18.28515625" style="69" customWidth="1"/>
    <col min="5383" max="5383" width="18" style="69" customWidth="1"/>
    <col min="5384" max="5384" width="15.28515625" style="69" customWidth="1"/>
    <col min="5385" max="5385" width="18.140625" style="69" customWidth="1"/>
    <col min="5386" max="5386" width="16.28515625" style="69" customWidth="1"/>
    <col min="5387" max="5387" width="22.28515625" style="69" customWidth="1"/>
    <col min="5388" max="5388" width="15" style="69" customWidth="1"/>
    <col min="5389" max="5389" width="51.42578125" style="69" customWidth="1"/>
    <col min="5390" max="5403" width="0" style="69" hidden="1" customWidth="1"/>
    <col min="5404" max="5633" width="9.140625" style="69"/>
    <col min="5634" max="5634" width="11.7109375" style="69" customWidth="1"/>
    <col min="5635" max="5635" width="12.5703125" style="69" customWidth="1"/>
    <col min="5636" max="5636" width="11.85546875" style="69" customWidth="1"/>
    <col min="5637" max="5637" width="40.28515625" style="69" customWidth="1"/>
    <col min="5638" max="5638" width="18.28515625" style="69" customWidth="1"/>
    <col min="5639" max="5639" width="18" style="69" customWidth="1"/>
    <col min="5640" max="5640" width="15.28515625" style="69" customWidth="1"/>
    <col min="5641" max="5641" width="18.140625" style="69" customWidth="1"/>
    <col min="5642" max="5642" width="16.28515625" style="69" customWidth="1"/>
    <col min="5643" max="5643" width="22.28515625" style="69" customWidth="1"/>
    <col min="5644" max="5644" width="15" style="69" customWidth="1"/>
    <col min="5645" max="5645" width="51.42578125" style="69" customWidth="1"/>
    <col min="5646" max="5659" width="0" style="69" hidden="1" customWidth="1"/>
    <col min="5660" max="5889" width="9.140625" style="69"/>
    <col min="5890" max="5890" width="11.7109375" style="69" customWidth="1"/>
    <col min="5891" max="5891" width="12.5703125" style="69" customWidth="1"/>
    <col min="5892" max="5892" width="11.85546875" style="69" customWidth="1"/>
    <col min="5893" max="5893" width="40.28515625" style="69" customWidth="1"/>
    <col min="5894" max="5894" width="18.28515625" style="69" customWidth="1"/>
    <col min="5895" max="5895" width="18" style="69" customWidth="1"/>
    <col min="5896" max="5896" width="15.28515625" style="69" customWidth="1"/>
    <col min="5897" max="5897" width="18.140625" style="69" customWidth="1"/>
    <col min="5898" max="5898" width="16.28515625" style="69" customWidth="1"/>
    <col min="5899" max="5899" width="22.28515625" style="69" customWidth="1"/>
    <col min="5900" max="5900" width="15" style="69" customWidth="1"/>
    <col min="5901" max="5901" width="51.42578125" style="69" customWidth="1"/>
    <col min="5902" max="5915" width="0" style="69" hidden="1" customWidth="1"/>
    <col min="5916" max="6145" width="9.140625" style="69"/>
    <col min="6146" max="6146" width="11.7109375" style="69" customWidth="1"/>
    <col min="6147" max="6147" width="12.5703125" style="69" customWidth="1"/>
    <col min="6148" max="6148" width="11.85546875" style="69" customWidth="1"/>
    <col min="6149" max="6149" width="40.28515625" style="69" customWidth="1"/>
    <col min="6150" max="6150" width="18.28515625" style="69" customWidth="1"/>
    <col min="6151" max="6151" width="18" style="69" customWidth="1"/>
    <col min="6152" max="6152" width="15.28515625" style="69" customWidth="1"/>
    <col min="6153" max="6153" width="18.140625" style="69" customWidth="1"/>
    <col min="6154" max="6154" width="16.28515625" style="69" customWidth="1"/>
    <col min="6155" max="6155" width="22.28515625" style="69" customWidth="1"/>
    <col min="6156" max="6156" width="15" style="69" customWidth="1"/>
    <col min="6157" max="6157" width="51.42578125" style="69" customWidth="1"/>
    <col min="6158" max="6171" width="0" style="69" hidden="1" customWidth="1"/>
    <col min="6172" max="6401" width="9.140625" style="69"/>
    <col min="6402" max="6402" width="11.7109375" style="69" customWidth="1"/>
    <col min="6403" max="6403" width="12.5703125" style="69" customWidth="1"/>
    <col min="6404" max="6404" width="11.85546875" style="69" customWidth="1"/>
    <col min="6405" max="6405" width="40.28515625" style="69" customWidth="1"/>
    <col min="6406" max="6406" width="18.28515625" style="69" customWidth="1"/>
    <col min="6407" max="6407" width="18" style="69" customWidth="1"/>
    <col min="6408" max="6408" width="15.28515625" style="69" customWidth="1"/>
    <col min="6409" max="6409" width="18.140625" style="69" customWidth="1"/>
    <col min="6410" max="6410" width="16.28515625" style="69" customWidth="1"/>
    <col min="6411" max="6411" width="22.28515625" style="69" customWidth="1"/>
    <col min="6412" max="6412" width="15" style="69" customWidth="1"/>
    <col min="6413" max="6413" width="51.42578125" style="69" customWidth="1"/>
    <col min="6414" max="6427" width="0" style="69" hidden="1" customWidth="1"/>
    <col min="6428" max="6657" width="9.140625" style="69"/>
    <col min="6658" max="6658" width="11.7109375" style="69" customWidth="1"/>
    <col min="6659" max="6659" width="12.5703125" style="69" customWidth="1"/>
    <col min="6660" max="6660" width="11.85546875" style="69" customWidth="1"/>
    <col min="6661" max="6661" width="40.28515625" style="69" customWidth="1"/>
    <col min="6662" max="6662" width="18.28515625" style="69" customWidth="1"/>
    <col min="6663" max="6663" width="18" style="69" customWidth="1"/>
    <col min="6664" max="6664" width="15.28515625" style="69" customWidth="1"/>
    <col min="6665" max="6665" width="18.140625" style="69" customWidth="1"/>
    <col min="6666" max="6666" width="16.28515625" style="69" customWidth="1"/>
    <col min="6667" max="6667" width="22.28515625" style="69" customWidth="1"/>
    <col min="6668" max="6668" width="15" style="69" customWidth="1"/>
    <col min="6669" max="6669" width="51.42578125" style="69" customWidth="1"/>
    <col min="6670" max="6683" width="0" style="69" hidden="1" customWidth="1"/>
    <col min="6684" max="6913" width="9.140625" style="69"/>
    <col min="6914" max="6914" width="11.7109375" style="69" customWidth="1"/>
    <col min="6915" max="6915" width="12.5703125" style="69" customWidth="1"/>
    <col min="6916" max="6916" width="11.85546875" style="69" customWidth="1"/>
    <col min="6917" max="6917" width="40.28515625" style="69" customWidth="1"/>
    <col min="6918" max="6918" width="18.28515625" style="69" customWidth="1"/>
    <col min="6919" max="6919" width="18" style="69" customWidth="1"/>
    <col min="6920" max="6920" width="15.28515625" style="69" customWidth="1"/>
    <col min="6921" max="6921" width="18.140625" style="69" customWidth="1"/>
    <col min="6922" max="6922" width="16.28515625" style="69" customWidth="1"/>
    <col min="6923" max="6923" width="22.28515625" style="69" customWidth="1"/>
    <col min="6924" max="6924" width="15" style="69" customWidth="1"/>
    <col min="6925" max="6925" width="51.42578125" style="69" customWidth="1"/>
    <col min="6926" max="6939" width="0" style="69" hidden="1" customWidth="1"/>
    <col min="6940" max="7169" width="9.140625" style="69"/>
    <col min="7170" max="7170" width="11.7109375" style="69" customWidth="1"/>
    <col min="7171" max="7171" width="12.5703125" style="69" customWidth="1"/>
    <col min="7172" max="7172" width="11.85546875" style="69" customWidth="1"/>
    <col min="7173" max="7173" width="40.28515625" style="69" customWidth="1"/>
    <col min="7174" max="7174" width="18.28515625" style="69" customWidth="1"/>
    <col min="7175" max="7175" width="18" style="69" customWidth="1"/>
    <col min="7176" max="7176" width="15.28515625" style="69" customWidth="1"/>
    <col min="7177" max="7177" width="18.140625" style="69" customWidth="1"/>
    <col min="7178" max="7178" width="16.28515625" style="69" customWidth="1"/>
    <col min="7179" max="7179" width="22.28515625" style="69" customWidth="1"/>
    <col min="7180" max="7180" width="15" style="69" customWidth="1"/>
    <col min="7181" max="7181" width="51.42578125" style="69" customWidth="1"/>
    <col min="7182" max="7195" width="0" style="69" hidden="1" customWidth="1"/>
    <col min="7196" max="7425" width="9.140625" style="69"/>
    <col min="7426" max="7426" width="11.7109375" style="69" customWidth="1"/>
    <col min="7427" max="7427" width="12.5703125" style="69" customWidth="1"/>
    <col min="7428" max="7428" width="11.85546875" style="69" customWidth="1"/>
    <col min="7429" max="7429" width="40.28515625" style="69" customWidth="1"/>
    <col min="7430" max="7430" width="18.28515625" style="69" customWidth="1"/>
    <col min="7431" max="7431" width="18" style="69" customWidth="1"/>
    <col min="7432" max="7432" width="15.28515625" style="69" customWidth="1"/>
    <col min="7433" max="7433" width="18.140625" style="69" customWidth="1"/>
    <col min="7434" max="7434" width="16.28515625" style="69" customWidth="1"/>
    <col min="7435" max="7435" width="22.28515625" style="69" customWidth="1"/>
    <col min="7436" max="7436" width="15" style="69" customWidth="1"/>
    <col min="7437" max="7437" width="51.42578125" style="69" customWidth="1"/>
    <col min="7438" max="7451" width="0" style="69" hidden="1" customWidth="1"/>
    <col min="7452" max="7681" width="9.140625" style="69"/>
    <col min="7682" max="7682" width="11.7109375" style="69" customWidth="1"/>
    <col min="7683" max="7683" width="12.5703125" style="69" customWidth="1"/>
    <col min="7684" max="7684" width="11.85546875" style="69" customWidth="1"/>
    <col min="7685" max="7685" width="40.28515625" style="69" customWidth="1"/>
    <col min="7686" max="7686" width="18.28515625" style="69" customWidth="1"/>
    <col min="7687" max="7687" width="18" style="69" customWidth="1"/>
    <col min="7688" max="7688" width="15.28515625" style="69" customWidth="1"/>
    <col min="7689" max="7689" width="18.140625" style="69" customWidth="1"/>
    <col min="7690" max="7690" width="16.28515625" style="69" customWidth="1"/>
    <col min="7691" max="7691" width="22.28515625" style="69" customWidth="1"/>
    <col min="7692" max="7692" width="15" style="69" customWidth="1"/>
    <col min="7693" max="7693" width="51.42578125" style="69" customWidth="1"/>
    <col min="7694" max="7707" width="0" style="69" hidden="1" customWidth="1"/>
    <col min="7708" max="7937" width="9.140625" style="69"/>
    <col min="7938" max="7938" width="11.7109375" style="69" customWidth="1"/>
    <col min="7939" max="7939" width="12.5703125" style="69" customWidth="1"/>
    <col min="7940" max="7940" width="11.85546875" style="69" customWidth="1"/>
    <col min="7941" max="7941" width="40.28515625" style="69" customWidth="1"/>
    <col min="7942" max="7942" width="18.28515625" style="69" customWidth="1"/>
    <col min="7943" max="7943" width="18" style="69" customWidth="1"/>
    <col min="7944" max="7944" width="15.28515625" style="69" customWidth="1"/>
    <col min="7945" max="7945" width="18.140625" style="69" customWidth="1"/>
    <col min="7946" max="7946" width="16.28515625" style="69" customWidth="1"/>
    <col min="7947" max="7947" width="22.28515625" style="69" customWidth="1"/>
    <col min="7948" max="7948" width="15" style="69" customWidth="1"/>
    <col min="7949" max="7949" width="51.42578125" style="69" customWidth="1"/>
    <col min="7950" max="7963" width="0" style="69" hidden="1" customWidth="1"/>
    <col min="7964" max="8193" width="9.140625" style="69"/>
    <col min="8194" max="8194" width="11.7109375" style="69" customWidth="1"/>
    <col min="8195" max="8195" width="12.5703125" style="69" customWidth="1"/>
    <col min="8196" max="8196" width="11.85546875" style="69" customWidth="1"/>
    <col min="8197" max="8197" width="40.28515625" style="69" customWidth="1"/>
    <col min="8198" max="8198" width="18.28515625" style="69" customWidth="1"/>
    <col min="8199" max="8199" width="18" style="69" customWidth="1"/>
    <col min="8200" max="8200" width="15.28515625" style="69" customWidth="1"/>
    <col min="8201" max="8201" width="18.140625" style="69" customWidth="1"/>
    <col min="8202" max="8202" width="16.28515625" style="69" customWidth="1"/>
    <col min="8203" max="8203" width="22.28515625" style="69" customWidth="1"/>
    <col min="8204" max="8204" width="15" style="69" customWidth="1"/>
    <col min="8205" max="8205" width="51.42578125" style="69" customWidth="1"/>
    <col min="8206" max="8219" width="0" style="69" hidden="1" customWidth="1"/>
    <col min="8220" max="8449" width="9.140625" style="69"/>
    <col min="8450" max="8450" width="11.7109375" style="69" customWidth="1"/>
    <col min="8451" max="8451" width="12.5703125" style="69" customWidth="1"/>
    <col min="8452" max="8452" width="11.85546875" style="69" customWidth="1"/>
    <col min="8453" max="8453" width="40.28515625" style="69" customWidth="1"/>
    <col min="8454" max="8454" width="18.28515625" style="69" customWidth="1"/>
    <col min="8455" max="8455" width="18" style="69" customWidth="1"/>
    <col min="8456" max="8456" width="15.28515625" style="69" customWidth="1"/>
    <col min="8457" max="8457" width="18.140625" style="69" customWidth="1"/>
    <col min="8458" max="8458" width="16.28515625" style="69" customWidth="1"/>
    <col min="8459" max="8459" width="22.28515625" style="69" customWidth="1"/>
    <col min="8460" max="8460" width="15" style="69" customWidth="1"/>
    <col min="8461" max="8461" width="51.42578125" style="69" customWidth="1"/>
    <col min="8462" max="8475" width="0" style="69" hidden="1" customWidth="1"/>
    <col min="8476" max="8705" width="9.140625" style="69"/>
    <col min="8706" max="8706" width="11.7109375" style="69" customWidth="1"/>
    <col min="8707" max="8707" width="12.5703125" style="69" customWidth="1"/>
    <col min="8708" max="8708" width="11.85546875" style="69" customWidth="1"/>
    <col min="8709" max="8709" width="40.28515625" style="69" customWidth="1"/>
    <col min="8710" max="8710" width="18.28515625" style="69" customWidth="1"/>
    <col min="8711" max="8711" width="18" style="69" customWidth="1"/>
    <col min="8712" max="8712" width="15.28515625" style="69" customWidth="1"/>
    <col min="8713" max="8713" width="18.140625" style="69" customWidth="1"/>
    <col min="8714" max="8714" width="16.28515625" style="69" customWidth="1"/>
    <col min="8715" max="8715" width="22.28515625" style="69" customWidth="1"/>
    <col min="8716" max="8716" width="15" style="69" customWidth="1"/>
    <col min="8717" max="8717" width="51.42578125" style="69" customWidth="1"/>
    <col min="8718" max="8731" width="0" style="69" hidden="1" customWidth="1"/>
    <col min="8732" max="8961" width="9.140625" style="69"/>
    <col min="8962" max="8962" width="11.7109375" style="69" customWidth="1"/>
    <col min="8963" max="8963" width="12.5703125" style="69" customWidth="1"/>
    <col min="8964" max="8964" width="11.85546875" style="69" customWidth="1"/>
    <col min="8965" max="8965" width="40.28515625" style="69" customWidth="1"/>
    <col min="8966" max="8966" width="18.28515625" style="69" customWidth="1"/>
    <col min="8967" max="8967" width="18" style="69" customWidth="1"/>
    <col min="8968" max="8968" width="15.28515625" style="69" customWidth="1"/>
    <col min="8969" max="8969" width="18.140625" style="69" customWidth="1"/>
    <col min="8970" max="8970" width="16.28515625" style="69" customWidth="1"/>
    <col min="8971" max="8971" width="22.28515625" style="69" customWidth="1"/>
    <col min="8972" max="8972" width="15" style="69" customWidth="1"/>
    <col min="8973" max="8973" width="51.42578125" style="69" customWidth="1"/>
    <col min="8974" max="8987" width="0" style="69" hidden="1" customWidth="1"/>
    <col min="8988" max="9217" width="9.140625" style="69"/>
    <col min="9218" max="9218" width="11.7109375" style="69" customWidth="1"/>
    <col min="9219" max="9219" width="12.5703125" style="69" customWidth="1"/>
    <col min="9220" max="9220" width="11.85546875" style="69" customWidth="1"/>
    <col min="9221" max="9221" width="40.28515625" style="69" customWidth="1"/>
    <col min="9222" max="9222" width="18.28515625" style="69" customWidth="1"/>
    <col min="9223" max="9223" width="18" style="69" customWidth="1"/>
    <col min="9224" max="9224" width="15.28515625" style="69" customWidth="1"/>
    <col min="9225" max="9225" width="18.140625" style="69" customWidth="1"/>
    <col min="9226" max="9226" width="16.28515625" style="69" customWidth="1"/>
    <col min="9227" max="9227" width="22.28515625" style="69" customWidth="1"/>
    <col min="9228" max="9228" width="15" style="69" customWidth="1"/>
    <col min="9229" max="9229" width="51.42578125" style="69" customWidth="1"/>
    <col min="9230" max="9243" width="0" style="69" hidden="1" customWidth="1"/>
    <col min="9244" max="9473" width="9.140625" style="69"/>
    <col min="9474" max="9474" width="11.7109375" style="69" customWidth="1"/>
    <col min="9475" max="9475" width="12.5703125" style="69" customWidth="1"/>
    <col min="9476" max="9476" width="11.85546875" style="69" customWidth="1"/>
    <col min="9477" max="9477" width="40.28515625" style="69" customWidth="1"/>
    <col min="9478" max="9478" width="18.28515625" style="69" customWidth="1"/>
    <col min="9479" max="9479" width="18" style="69" customWidth="1"/>
    <col min="9480" max="9480" width="15.28515625" style="69" customWidth="1"/>
    <col min="9481" max="9481" width="18.140625" style="69" customWidth="1"/>
    <col min="9482" max="9482" width="16.28515625" style="69" customWidth="1"/>
    <col min="9483" max="9483" width="22.28515625" style="69" customWidth="1"/>
    <col min="9484" max="9484" width="15" style="69" customWidth="1"/>
    <col min="9485" max="9485" width="51.42578125" style="69" customWidth="1"/>
    <col min="9486" max="9499" width="0" style="69" hidden="1" customWidth="1"/>
    <col min="9500" max="9729" width="9.140625" style="69"/>
    <col min="9730" max="9730" width="11.7109375" style="69" customWidth="1"/>
    <col min="9731" max="9731" width="12.5703125" style="69" customWidth="1"/>
    <col min="9732" max="9732" width="11.85546875" style="69" customWidth="1"/>
    <col min="9733" max="9733" width="40.28515625" style="69" customWidth="1"/>
    <col min="9734" max="9734" width="18.28515625" style="69" customWidth="1"/>
    <col min="9735" max="9735" width="18" style="69" customWidth="1"/>
    <col min="9736" max="9736" width="15.28515625" style="69" customWidth="1"/>
    <col min="9737" max="9737" width="18.140625" style="69" customWidth="1"/>
    <col min="9738" max="9738" width="16.28515625" style="69" customWidth="1"/>
    <col min="9739" max="9739" width="22.28515625" style="69" customWidth="1"/>
    <col min="9740" max="9740" width="15" style="69" customWidth="1"/>
    <col min="9741" max="9741" width="51.42578125" style="69" customWidth="1"/>
    <col min="9742" max="9755" width="0" style="69" hidden="1" customWidth="1"/>
    <col min="9756" max="9985" width="9.140625" style="69"/>
    <col min="9986" max="9986" width="11.7109375" style="69" customWidth="1"/>
    <col min="9987" max="9987" width="12.5703125" style="69" customWidth="1"/>
    <col min="9988" max="9988" width="11.85546875" style="69" customWidth="1"/>
    <col min="9989" max="9989" width="40.28515625" style="69" customWidth="1"/>
    <col min="9990" max="9990" width="18.28515625" style="69" customWidth="1"/>
    <col min="9991" max="9991" width="18" style="69" customWidth="1"/>
    <col min="9992" max="9992" width="15.28515625" style="69" customWidth="1"/>
    <col min="9993" max="9993" width="18.140625" style="69" customWidth="1"/>
    <col min="9994" max="9994" width="16.28515625" style="69" customWidth="1"/>
    <col min="9995" max="9995" width="22.28515625" style="69" customWidth="1"/>
    <col min="9996" max="9996" width="15" style="69" customWidth="1"/>
    <col min="9997" max="9997" width="51.42578125" style="69" customWidth="1"/>
    <col min="9998" max="10011" width="0" style="69" hidden="1" customWidth="1"/>
    <col min="10012" max="10241" width="9.140625" style="69"/>
    <col min="10242" max="10242" width="11.7109375" style="69" customWidth="1"/>
    <col min="10243" max="10243" width="12.5703125" style="69" customWidth="1"/>
    <col min="10244" max="10244" width="11.85546875" style="69" customWidth="1"/>
    <col min="10245" max="10245" width="40.28515625" style="69" customWidth="1"/>
    <col min="10246" max="10246" width="18.28515625" style="69" customWidth="1"/>
    <col min="10247" max="10247" width="18" style="69" customWidth="1"/>
    <col min="10248" max="10248" width="15.28515625" style="69" customWidth="1"/>
    <col min="10249" max="10249" width="18.140625" style="69" customWidth="1"/>
    <col min="10250" max="10250" width="16.28515625" style="69" customWidth="1"/>
    <col min="10251" max="10251" width="22.28515625" style="69" customWidth="1"/>
    <col min="10252" max="10252" width="15" style="69" customWidth="1"/>
    <col min="10253" max="10253" width="51.42578125" style="69" customWidth="1"/>
    <col min="10254" max="10267" width="0" style="69" hidden="1" customWidth="1"/>
    <col min="10268" max="10497" width="9.140625" style="69"/>
    <col min="10498" max="10498" width="11.7109375" style="69" customWidth="1"/>
    <col min="10499" max="10499" width="12.5703125" style="69" customWidth="1"/>
    <col min="10500" max="10500" width="11.85546875" style="69" customWidth="1"/>
    <col min="10501" max="10501" width="40.28515625" style="69" customWidth="1"/>
    <col min="10502" max="10502" width="18.28515625" style="69" customWidth="1"/>
    <col min="10503" max="10503" width="18" style="69" customWidth="1"/>
    <col min="10504" max="10504" width="15.28515625" style="69" customWidth="1"/>
    <col min="10505" max="10505" width="18.140625" style="69" customWidth="1"/>
    <col min="10506" max="10506" width="16.28515625" style="69" customWidth="1"/>
    <col min="10507" max="10507" width="22.28515625" style="69" customWidth="1"/>
    <col min="10508" max="10508" width="15" style="69" customWidth="1"/>
    <col min="10509" max="10509" width="51.42578125" style="69" customWidth="1"/>
    <col min="10510" max="10523" width="0" style="69" hidden="1" customWidth="1"/>
    <col min="10524" max="10753" width="9.140625" style="69"/>
    <col min="10754" max="10754" width="11.7109375" style="69" customWidth="1"/>
    <col min="10755" max="10755" width="12.5703125" style="69" customWidth="1"/>
    <col min="10756" max="10756" width="11.85546875" style="69" customWidth="1"/>
    <col min="10757" max="10757" width="40.28515625" style="69" customWidth="1"/>
    <col min="10758" max="10758" width="18.28515625" style="69" customWidth="1"/>
    <col min="10759" max="10759" width="18" style="69" customWidth="1"/>
    <col min="10760" max="10760" width="15.28515625" style="69" customWidth="1"/>
    <col min="10761" max="10761" width="18.140625" style="69" customWidth="1"/>
    <col min="10762" max="10762" width="16.28515625" style="69" customWidth="1"/>
    <col min="10763" max="10763" width="22.28515625" style="69" customWidth="1"/>
    <col min="10764" max="10764" width="15" style="69" customWidth="1"/>
    <col min="10765" max="10765" width="51.42578125" style="69" customWidth="1"/>
    <col min="10766" max="10779" width="0" style="69" hidden="1" customWidth="1"/>
    <col min="10780" max="11009" width="9.140625" style="69"/>
    <col min="11010" max="11010" width="11.7109375" style="69" customWidth="1"/>
    <col min="11011" max="11011" width="12.5703125" style="69" customWidth="1"/>
    <col min="11012" max="11012" width="11.85546875" style="69" customWidth="1"/>
    <col min="11013" max="11013" width="40.28515625" style="69" customWidth="1"/>
    <col min="11014" max="11014" width="18.28515625" style="69" customWidth="1"/>
    <col min="11015" max="11015" width="18" style="69" customWidth="1"/>
    <col min="11016" max="11016" width="15.28515625" style="69" customWidth="1"/>
    <col min="11017" max="11017" width="18.140625" style="69" customWidth="1"/>
    <col min="11018" max="11018" width="16.28515625" style="69" customWidth="1"/>
    <col min="11019" max="11019" width="22.28515625" style="69" customWidth="1"/>
    <col min="11020" max="11020" width="15" style="69" customWidth="1"/>
    <col min="11021" max="11021" width="51.42578125" style="69" customWidth="1"/>
    <col min="11022" max="11035" width="0" style="69" hidden="1" customWidth="1"/>
    <col min="11036" max="11265" width="9.140625" style="69"/>
    <col min="11266" max="11266" width="11.7109375" style="69" customWidth="1"/>
    <col min="11267" max="11267" width="12.5703125" style="69" customWidth="1"/>
    <col min="11268" max="11268" width="11.85546875" style="69" customWidth="1"/>
    <col min="11269" max="11269" width="40.28515625" style="69" customWidth="1"/>
    <col min="11270" max="11270" width="18.28515625" style="69" customWidth="1"/>
    <col min="11271" max="11271" width="18" style="69" customWidth="1"/>
    <col min="11272" max="11272" width="15.28515625" style="69" customWidth="1"/>
    <col min="11273" max="11273" width="18.140625" style="69" customWidth="1"/>
    <col min="11274" max="11274" width="16.28515625" style="69" customWidth="1"/>
    <col min="11275" max="11275" width="22.28515625" style="69" customWidth="1"/>
    <col min="11276" max="11276" width="15" style="69" customWidth="1"/>
    <col min="11277" max="11277" width="51.42578125" style="69" customWidth="1"/>
    <col min="11278" max="11291" width="0" style="69" hidden="1" customWidth="1"/>
    <col min="11292" max="11521" width="9.140625" style="69"/>
    <col min="11522" max="11522" width="11.7109375" style="69" customWidth="1"/>
    <col min="11523" max="11523" width="12.5703125" style="69" customWidth="1"/>
    <col min="11524" max="11524" width="11.85546875" style="69" customWidth="1"/>
    <col min="11525" max="11525" width="40.28515625" style="69" customWidth="1"/>
    <col min="11526" max="11526" width="18.28515625" style="69" customWidth="1"/>
    <col min="11527" max="11527" width="18" style="69" customWidth="1"/>
    <col min="11528" max="11528" width="15.28515625" style="69" customWidth="1"/>
    <col min="11529" max="11529" width="18.140625" style="69" customWidth="1"/>
    <col min="11530" max="11530" width="16.28515625" style="69" customWidth="1"/>
    <col min="11531" max="11531" width="22.28515625" style="69" customWidth="1"/>
    <col min="11532" max="11532" width="15" style="69" customWidth="1"/>
    <col min="11533" max="11533" width="51.42578125" style="69" customWidth="1"/>
    <col min="11534" max="11547" width="0" style="69" hidden="1" customWidth="1"/>
    <col min="11548" max="11777" width="9.140625" style="69"/>
    <col min="11778" max="11778" width="11.7109375" style="69" customWidth="1"/>
    <col min="11779" max="11779" width="12.5703125" style="69" customWidth="1"/>
    <col min="11780" max="11780" width="11.85546875" style="69" customWidth="1"/>
    <col min="11781" max="11781" width="40.28515625" style="69" customWidth="1"/>
    <col min="11782" max="11782" width="18.28515625" style="69" customWidth="1"/>
    <col min="11783" max="11783" width="18" style="69" customWidth="1"/>
    <col min="11784" max="11784" width="15.28515625" style="69" customWidth="1"/>
    <col min="11785" max="11785" width="18.140625" style="69" customWidth="1"/>
    <col min="11786" max="11786" width="16.28515625" style="69" customWidth="1"/>
    <col min="11787" max="11787" width="22.28515625" style="69" customWidth="1"/>
    <col min="11788" max="11788" width="15" style="69" customWidth="1"/>
    <col min="11789" max="11789" width="51.42578125" style="69" customWidth="1"/>
    <col min="11790" max="11803" width="0" style="69" hidden="1" customWidth="1"/>
    <col min="11804" max="12033" width="9.140625" style="69"/>
    <col min="12034" max="12034" width="11.7109375" style="69" customWidth="1"/>
    <col min="12035" max="12035" width="12.5703125" style="69" customWidth="1"/>
    <col min="12036" max="12036" width="11.85546875" style="69" customWidth="1"/>
    <col min="12037" max="12037" width="40.28515625" style="69" customWidth="1"/>
    <col min="12038" max="12038" width="18.28515625" style="69" customWidth="1"/>
    <col min="12039" max="12039" width="18" style="69" customWidth="1"/>
    <col min="12040" max="12040" width="15.28515625" style="69" customWidth="1"/>
    <col min="12041" max="12041" width="18.140625" style="69" customWidth="1"/>
    <col min="12042" max="12042" width="16.28515625" style="69" customWidth="1"/>
    <col min="12043" max="12043" width="22.28515625" style="69" customWidth="1"/>
    <col min="12044" max="12044" width="15" style="69" customWidth="1"/>
    <col min="12045" max="12045" width="51.42578125" style="69" customWidth="1"/>
    <col min="12046" max="12059" width="0" style="69" hidden="1" customWidth="1"/>
    <col min="12060" max="12289" width="9.140625" style="69"/>
    <col min="12290" max="12290" width="11.7109375" style="69" customWidth="1"/>
    <col min="12291" max="12291" width="12.5703125" style="69" customWidth="1"/>
    <col min="12292" max="12292" width="11.85546875" style="69" customWidth="1"/>
    <col min="12293" max="12293" width="40.28515625" style="69" customWidth="1"/>
    <col min="12294" max="12294" width="18.28515625" style="69" customWidth="1"/>
    <col min="12295" max="12295" width="18" style="69" customWidth="1"/>
    <col min="12296" max="12296" width="15.28515625" style="69" customWidth="1"/>
    <col min="12297" max="12297" width="18.140625" style="69" customWidth="1"/>
    <col min="12298" max="12298" width="16.28515625" style="69" customWidth="1"/>
    <col min="12299" max="12299" width="22.28515625" style="69" customWidth="1"/>
    <col min="12300" max="12300" width="15" style="69" customWidth="1"/>
    <col min="12301" max="12301" width="51.42578125" style="69" customWidth="1"/>
    <col min="12302" max="12315" width="0" style="69" hidden="1" customWidth="1"/>
    <col min="12316" max="12545" width="9.140625" style="69"/>
    <col min="12546" max="12546" width="11.7109375" style="69" customWidth="1"/>
    <col min="12547" max="12547" width="12.5703125" style="69" customWidth="1"/>
    <col min="12548" max="12548" width="11.85546875" style="69" customWidth="1"/>
    <col min="12549" max="12549" width="40.28515625" style="69" customWidth="1"/>
    <col min="12550" max="12550" width="18.28515625" style="69" customWidth="1"/>
    <col min="12551" max="12551" width="18" style="69" customWidth="1"/>
    <col min="12552" max="12552" width="15.28515625" style="69" customWidth="1"/>
    <col min="12553" max="12553" width="18.140625" style="69" customWidth="1"/>
    <col min="12554" max="12554" width="16.28515625" style="69" customWidth="1"/>
    <col min="12555" max="12555" width="22.28515625" style="69" customWidth="1"/>
    <col min="12556" max="12556" width="15" style="69" customWidth="1"/>
    <col min="12557" max="12557" width="51.42578125" style="69" customWidth="1"/>
    <col min="12558" max="12571" width="0" style="69" hidden="1" customWidth="1"/>
    <col min="12572" max="12801" width="9.140625" style="69"/>
    <col min="12802" max="12802" width="11.7109375" style="69" customWidth="1"/>
    <col min="12803" max="12803" width="12.5703125" style="69" customWidth="1"/>
    <col min="12804" max="12804" width="11.85546875" style="69" customWidth="1"/>
    <col min="12805" max="12805" width="40.28515625" style="69" customWidth="1"/>
    <col min="12806" max="12806" width="18.28515625" style="69" customWidth="1"/>
    <col min="12807" max="12807" width="18" style="69" customWidth="1"/>
    <col min="12808" max="12808" width="15.28515625" style="69" customWidth="1"/>
    <col min="12809" max="12809" width="18.140625" style="69" customWidth="1"/>
    <col min="12810" max="12810" width="16.28515625" style="69" customWidth="1"/>
    <col min="12811" max="12811" width="22.28515625" style="69" customWidth="1"/>
    <col min="12812" max="12812" width="15" style="69" customWidth="1"/>
    <col min="12813" max="12813" width="51.42578125" style="69" customWidth="1"/>
    <col min="12814" max="12827" width="0" style="69" hidden="1" customWidth="1"/>
    <col min="12828" max="13057" width="9.140625" style="69"/>
    <col min="13058" max="13058" width="11.7109375" style="69" customWidth="1"/>
    <col min="13059" max="13059" width="12.5703125" style="69" customWidth="1"/>
    <col min="13060" max="13060" width="11.85546875" style="69" customWidth="1"/>
    <col min="13061" max="13061" width="40.28515625" style="69" customWidth="1"/>
    <col min="13062" max="13062" width="18.28515625" style="69" customWidth="1"/>
    <col min="13063" max="13063" width="18" style="69" customWidth="1"/>
    <col min="13064" max="13064" width="15.28515625" style="69" customWidth="1"/>
    <col min="13065" max="13065" width="18.140625" style="69" customWidth="1"/>
    <col min="13066" max="13066" width="16.28515625" style="69" customWidth="1"/>
    <col min="13067" max="13067" width="22.28515625" style="69" customWidth="1"/>
    <col min="13068" max="13068" width="15" style="69" customWidth="1"/>
    <col min="13069" max="13069" width="51.42578125" style="69" customWidth="1"/>
    <col min="13070" max="13083" width="0" style="69" hidden="1" customWidth="1"/>
    <col min="13084" max="13313" width="9.140625" style="69"/>
    <col min="13314" max="13314" width="11.7109375" style="69" customWidth="1"/>
    <col min="13315" max="13315" width="12.5703125" style="69" customWidth="1"/>
    <col min="13316" max="13316" width="11.85546875" style="69" customWidth="1"/>
    <col min="13317" max="13317" width="40.28515625" style="69" customWidth="1"/>
    <col min="13318" max="13318" width="18.28515625" style="69" customWidth="1"/>
    <col min="13319" max="13319" width="18" style="69" customWidth="1"/>
    <col min="13320" max="13320" width="15.28515625" style="69" customWidth="1"/>
    <col min="13321" max="13321" width="18.140625" style="69" customWidth="1"/>
    <col min="13322" max="13322" width="16.28515625" style="69" customWidth="1"/>
    <col min="13323" max="13323" width="22.28515625" style="69" customWidth="1"/>
    <col min="13324" max="13324" width="15" style="69" customWidth="1"/>
    <col min="13325" max="13325" width="51.42578125" style="69" customWidth="1"/>
    <col min="13326" max="13339" width="0" style="69" hidden="1" customWidth="1"/>
    <col min="13340" max="13569" width="9.140625" style="69"/>
    <col min="13570" max="13570" width="11.7109375" style="69" customWidth="1"/>
    <col min="13571" max="13571" width="12.5703125" style="69" customWidth="1"/>
    <col min="13572" max="13572" width="11.85546875" style="69" customWidth="1"/>
    <col min="13573" max="13573" width="40.28515625" style="69" customWidth="1"/>
    <col min="13574" max="13574" width="18.28515625" style="69" customWidth="1"/>
    <col min="13575" max="13575" width="18" style="69" customWidth="1"/>
    <col min="13576" max="13576" width="15.28515625" style="69" customWidth="1"/>
    <col min="13577" max="13577" width="18.140625" style="69" customWidth="1"/>
    <col min="13578" max="13578" width="16.28515625" style="69" customWidth="1"/>
    <col min="13579" max="13579" width="22.28515625" style="69" customWidth="1"/>
    <col min="13580" max="13580" width="15" style="69" customWidth="1"/>
    <col min="13581" max="13581" width="51.42578125" style="69" customWidth="1"/>
    <col min="13582" max="13595" width="0" style="69" hidden="1" customWidth="1"/>
    <col min="13596" max="13825" width="9.140625" style="69"/>
    <col min="13826" max="13826" width="11.7109375" style="69" customWidth="1"/>
    <col min="13827" max="13827" width="12.5703125" style="69" customWidth="1"/>
    <col min="13828" max="13828" width="11.85546875" style="69" customWidth="1"/>
    <col min="13829" max="13829" width="40.28515625" style="69" customWidth="1"/>
    <col min="13830" max="13830" width="18.28515625" style="69" customWidth="1"/>
    <col min="13831" max="13831" width="18" style="69" customWidth="1"/>
    <col min="13832" max="13832" width="15.28515625" style="69" customWidth="1"/>
    <col min="13833" max="13833" width="18.140625" style="69" customWidth="1"/>
    <col min="13834" max="13834" width="16.28515625" style="69" customWidth="1"/>
    <col min="13835" max="13835" width="22.28515625" style="69" customWidth="1"/>
    <col min="13836" max="13836" width="15" style="69" customWidth="1"/>
    <col min="13837" max="13837" width="51.42578125" style="69" customWidth="1"/>
    <col min="13838" max="13851" width="0" style="69" hidden="1" customWidth="1"/>
    <col min="13852" max="14081" width="9.140625" style="69"/>
    <col min="14082" max="14082" width="11.7109375" style="69" customWidth="1"/>
    <col min="14083" max="14083" width="12.5703125" style="69" customWidth="1"/>
    <col min="14084" max="14084" width="11.85546875" style="69" customWidth="1"/>
    <col min="14085" max="14085" width="40.28515625" style="69" customWidth="1"/>
    <col min="14086" max="14086" width="18.28515625" style="69" customWidth="1"/>
    <col min="14087" max="14087" width="18" style="69" customWidth="1"/>
    <col min="14088" max="14088" width="15.28515625" style="69" customWidth="1"/>
    <col min="14089" max="14089" width="18.140625" style="69" customWidth="1"/>
    <col min="14090" max="14090" width="16.28515625" style="69" customWidth="1"/>
    <col min="14091" max="14091" width="22.28515625" style="69" customWidth="1"/>
    <col min="14092" max="14092" width="15" style="69" customWidth="1"/>
    <col min="14093" max="14093" width="51.42578125" style="69" customWidth="1"/>
    <col min="14094" max="14107" width="0" style="69" hidden="1" customWidth="1"/>
    <col min="14108" max="14337" width="9.140625" style="69"/>
    <col min="14338" max="14338" width="11.7109375" style="69" customWidth="1"/>
    <col min="14339" max="14339" width="12.5703125" style="69" customWidth="1"/>
    <col min="14340" max="14340" width="11.85546875" style="69" customWidth="1"/>
    <col min="14341" max="14341" width="40.28515625" style="69" customWidth="1"/>
    <col min="14342" max="14342" width="18.28515625" style="69" customWidth="1"/>
    <col min="14343" max="14343" width="18" style="69" customWidth="1"/>
    <col min="14344" max="14344" width="15.28515625" style="69" customWidth="1"/>
    <col min="14345" max="14345" width="18.140625" style="69" customWidth="1"/>
    <col min="14346" max="14346" width="16.28515625" style="69" customWidth="1"/>
    <col min="14347" max="14347" width="22.28515625" style="69" customWidth="1"/>
    <col min="14348" max="14348" width="15" style="69" customWidth="1"/>
    <col min="14349" max="14349" width="51.42578125" style="69" customWidth="1"/>
    <col min="14350" max="14363" width="0" style="69" hidden="1" customWidth="1"/>
    <col min="14364" max="14593" width="9.140625" style="69"/>
    <col min="14594" max="14594" width="11.7109375" style="69" customWidth="1"/>
    <col min="14595" max="14595" width="12.5703125" style="69" customWidth="1"/>
    <col min="14596" max="14596" width="11.85546875" style="69" customWidth="1"/>
    <col min="14597" max="14597" width="40.28515625" style="69" customWidth="1"/>
    <col min="14598" max="14598" width="18.28515625" style="69" customWidth="1"/>
    <col min="14599" max="14599" width="18" style="69" customWidth="1"/>
    <col min="14600" max="14600" width="15.28515625" style="69" customWidth="1"/>
    <col min="14601" max="14601" width="18.140625" style="69" customWidth="1"/>
    <col min="14602" max="14602" width="16.28515625" style="69" customWidth="1"/>
    <col min="14603" max="14603" width="22.28515625" style="69" customWidth="1"/>
    <col min="14604" max="14604" width="15" style="69" customWidth="1"/>
    <col min="14605" max="14605" width="51.42578125" style="69" customWidth="1"/>
    <col min="14606" max="14619" width="0" style="69" hidden="1" customWidth="1"/>
    <col min="14620" max="14849" width="9.140625" style="69"/>
    <col min="14850" max="14850" width="11.7109375" style="69" customWidth="1"/>
    <col min="14851" max="14851" width="12.5703125" style="69" customWidth="1"/>
    <col min="14852" max="14852" width="11.85546875" style="69" customWidth="1"/>
    <col min="14853" max="14853" width="40.28515625" style="69" customWidth="1"/>
    <col min="14854" max="14854" width="18.28515625" style="69" customWidth="1"/>
    <col min="14855" max="14855" width="18" style="69" customWidth="1"/>
    <col min="14856" max="14856" width="15.28515625" style="69" customWidth="1"/>
    <col min="14857" max="14857" width="18.140625" style="69" customWidth="1"/>
    <col min="14858" max="14858" width="16.28515625" style="69" customWidth="1"/>
    <col min="14859" max="14859" width="22.28515625" style="69" customWidth="1"/>
    <col min="14860" max="14860" width="15" style="69" customWidth="1"/>
    <col min="14861" max="14861" width="51.42578125" style="69" customWidth="1"/>
    <col min="14862" max="14875" width="0" style="69" hidden="1" customWidth="1"/>
    <col min="14876" max="15105" width="9.140625" style="69"/>
    <col min="15106" max="15106" width="11.7109375" style="69" customWidth="1"/>
    <col min="15107" max="15107" width="12.5703125" style="69" customWidth="1"/>
    <col min="15108" max="15108" width="11.85546875" style="69" customWidth="1"/>
    <col min="15109" max="15109" width="40.28515625" style="69" customWidth="1"/>
    <col min="15110" max="15110" width="18.28515625" style="69" customWidth="1"/>
    <col min="15111" max="15111" width="18" style="69" customWidth="1"/>
    <col min="15112" max="15112" width="15.28515625" style="69" customWidth="1"/>
    <col min="15113" max="15113" width="18.140625" style="69" customWidth="1"/>
    <col min="15114" max="15114" width="16.28515625" style="69" customWidth="1"/>
    <col min="15115" max="15115" width="22.28515625" style="69" customWidth="1"/>
    <col min="15116" max="15116" width="15" style="69" customWidth="1"/>
    <col min="15117" max="15117" width="51.42578125" style="69" customWidth="1"/>
    <col min="15118" max="15131" width="0" style="69" hidden="1" customWidth="1"/>
    <col min="15132" max="15361" width="9.140625" style="69"/>
    <col min="15362" max="15362" width="11.7109375" style="69" customWidth="1"/>
    <col min="15363" max="15363" width="12.5703125" style="69" customWidth="1"/>
    <col min="15364" max="15364" width="11.85546875" style="69" customWidth="1"/>
    <col min="15365" max="15365" width="40.28515625" style="69" customWidth="1"/>
    <col min="15366" max="15366" width="18.28515625" style="69" customWidth="1"/>
    <col min="15367" max="15367" width="18" style="69" customWidth="1"/>
    <col min="15368" max="15368" width="15.28515625" style="69" customWidth="1"/>
    <col min="15369" max="15369" width="18.140625" style="69" customWidth="1"/>
    <col min="15370" max="15370" width="16.28515625" style="69" customWidth="1"/>
    <col min="15371" max="15371" width="22.28515625" style="69" customWidth="1"/>
    <col min="15372" max="15372" width="15" style="69" customWidth="1"/>
    <col min="15373" max="15373" width="51.42578125" style="69" customWidth="1"/>
    <col min="15374" max="15387" width="0" style="69" hidden="1" customWidth="1"/>
    <col min="15388" max="15617" width="9.140625" style="69"/>
    <col min="15618" max="15618" width="11.7109375" style="69" customWidth="1"/>
    <col min="15619" max="15619" width="12.5703125" style="69" customWidth="1"/>
    <col min="15620" max="15620" width="11.85546875" style="69" customWidth="1"/>
    <col min="15621" max="15621" width="40.28515625" style="69" customWidth="1"/>
    <col min="15622" max="15622" width="18.28515625" style="69" customWidth="1"/>
    <col min="15623" max="15623" width="18" style="69" customWidth="1"/>
    <col min="15624" max="15624" width="15.28515625" style="69" customWidth="1"/>
    <col min="15625" max="15625" width="18.140625" style="69" customWidth="1"/>
    <col min="15626" max="15626" width="16.28515625" style="69" customWidth="1"/>
    <col min="15627" max="15627" width="22.28515625" style="69" customWidth="1"/>
    <col min="15628" max="15628" width="15" style="69" customWidth="1"/>
    <col min="15629" max="15629" width="51.42578125" style="69" customWidth="1"/>
    <col min="15630" max="15643" width="0" style="69" hidden="1" customWidth="1"/>
    <col min="15644" max="15873" width="9.140625" style="69"/>
    <col min="15874" max="15874" width="11.7109375" style="69" customWidth="1"/>
    <col min="15875" max="15875" width="12.5703125" style="69" customWidth="1"/>
    <col min="15876" max="15876" width="11.85546875" style="69" customWidth="1"/>
    <col min="15877" max="15877" width="40.28515625" style="69" customWidth="1"/>
    <col min="15878" max="15878" width="18.28515625" style="69" customWidth="1"/>
    <col min="15879" max="15879" width="18" style="69" customWidth="1"/>
    <col min="15880" max="15880" width="15.28515625" style="69" customWidth="1"/>
    <col min="15881" max="15881" width="18.140625" style="69" customWidth="1"/>
    <col min="15882" max="15882" width="16.28515625" style="69" customWidth="1"/>
    <col min="15883" max="15883" width="22.28515625" style="69" customWidth="1"/>
    <col min="15884" max="15884" width="15" style="69" customWidth="1"/>
    <col min="15885" max="15885" width="51.42578125" style="69" customWidth="1"/>
    <col min="15886" max="15899" width="0" style="69" hidden="1" customWidth="1"/>
    <col min="15900" max="16129" width="9.140625" style="69"/>
    <col min="16130" max="16130" width="11.7109375" style="69" customWidth="1"/>
    <col min="16131" max="16131" width="12.5703125" style="69" customWidth="1"/>
    <col min="16132" max="16132" width="11.85546875" style="69" customWidth="1"/>
    <col min="16133" max="16133" width="40.28515625" style="69" customWidth="1"/>
    <col min="16134" max="16134" width="18.28515625" style="69" customWidth="1"/>
    <col min="16135" max="16135" width="18" style="69" customWidth="1"/>
    <col min="16136" max="16136" width="15.28515625" style="69" customWidth="1"/>
    <col min="16137" max="16137" width="18.140625" style="69" customWidth="1"/>
    <col min="16138" max="16138" width="16.28515625" style="69" customWidth="1"/>
    <col min="16139" max="16139" width="22.28515625" style="69" customWidth="1"/>
    <col min="16140" max="16140" width="15" style="69" customWidth="1"/>
    <col min="16141" max="16141" width="51.42578125" style="69" customWidth="1"/>
    <col min="16142" max="16155" width="0" style="69" hidden="1" customWidth="1"/>
    <col min="16156" max="16384" width="9.140625" style="69"/>
  </cols>
  <sheetData>
    <row r="1" spans="2:253" s="22" customFormat="1" ht="24" hidden="1" customHeight="1" x14ac:dyDescent="0.25">
      <c r="B1" s="467" t="s">
        <v>69</v>
      </c>
      <c r="C1" s="468"/>
      <c r="D1" s="468"/>
      <c r="E1" s="468"/>
      <c r="F1" s="468"/>
      <c r="G1" s="468"/>
      <c r="H1" s="468"/>
      <c r="I1" s="468"/>
      <c r="J1" s="468"/>
      <c r="K1" s="468"/>
      <c r="L1" s="468"/>
      <c r="M1" s="469"/>
      <c r="N1" s="21"/>
      <c r="O1" s="21"/>
      <c r="P1" s="21"/>
      <c r="Q1" s="21"/>
      <c r="R1" s="21"/>
      <c r="S1" s="21"/>
      <c r="T1" s="21"/>
      <c r="U1" s="21"/>
      <c r="V1" s="21"/>
      <c r="W1" s="21"/>
      <c r="X1" s="21"/>
      <c r="Y1" s="21"/>
      <c r="Z1" s="21"/>
      <c r="AA1" s="21"/>
      <c r="AB1" s="21"/>
      <c r="AC1" s="21"/>
      <c r="AD1" s="21"/>
      <c r="AE1" s="21"/>
      <c r="AF1" s="21"/>
      <c r="AG1" s="21"/>
      <c r="AH1" s="21"/>
      <c r="AI1" s="21"/>
      <c r="AJ1" s="21"/>
      <c r="AK1" s="21"/>
      <c r="AL1" s="21"/>
      <c r="AM1" s="21"/>
      <c r="AN1" s="21"/>
      <c r="AO1" s="21"/>
      <c r="AP1" s="21"/>
      <c r="AQ1" s="21"/>
      <c r="AR1" s="21"/>
      <c r="AS1" s="21"/>
      <c r="AT1" s="21"/>
      <c r="AU1" s="21"/>
      <c r="AV1" s="21"/>
      <c r="AW1" s="21"/>
      <c r="AX1" s="21"/>
      <c r="AY1" s="21"/>
      <c r="AZ1" s="21"/>
      <c r="BA1" s="21"/>
      <c r="BB1" s="21"/>
      <c r="BC1" s="21"/>
      <c r="BD1" s="21"/>
      <c r="BE1" s="21"/>
      <c r="BF1" s="21"/>
      <c r="BG1" s="21"/>
      <c r="BH1" s="21"/>
      <c r="BI1" s="21"/>
      <c r="BJ1" s="21"/>
      <c r="BK1" s="21"/>
      <c r="BL1" s="21"/>
      <c r="BM1" s="21"/>
      <c r="BN1" s="21"/>
      <c r="BO1" s="21"/>
      <c r="BP1" s="21"/>
      <c r="BQ1" s="21"/>
      <c r="BR1" s="21"/>
      <c r="BS1" s="21"/>
      <c r="BT1" s="21"/>
      <c r="BU1" s="21"/>
      <c r="BV1" s="21"/>
      <c r="BW1" s="21"/>
      <c r="BX1" s="21"/>
      <c r="BY1" s="21"/>
      <c r="BZ1" s="21"/>
      <c r="CA1" s="21"/>
      <c r="CB1" s="21"/>
      <c r="CC1" s="21"/>
      <c r="CD1" s="21"/>
      <c r="CE1" s="21"/>
      <c r="CF1" s="21"/>
      <c r="CG1" s="21"/>
      <c r="CH1" s="21"/>
      <c r="CI1" s="21"/>
      <c r="CJ1" s="21"/>
      <c r="CK1" s="21"/>
      <c r="CL1" s="21"/>
      <c r="CM1" s="21"/>
      <c r="CN1" s="21"/>
      <c r="CO1" s="21"/>
      <c r="CP1" s="21"/>
      <c r="CQ1" s="21"/>
      <c r="CR1" s="21"/>
      <c r="CS1" s="21"/>
      <c r="CT1" s="21"/>
      <c r="CU1" s="21"/>
      <c r="CV1" s="21"/>
      <c r="CW1" s="21"/>
      <c r="CX1" s="21"/>
      <c r="CY1" s="21"/>
      <c r="CZ1" s="21"/>
      <c r="DA1" s="21"/>
      <c r="DB1" s="21"/>
      <c r="DC1" s="21"/>
      <c r="DD1" s="21"/>
      <c r="DE1" s="21"/>
      <c r="DF1" s="21"/>
      <c r="DG1" s="21"/>
      <c r="DH1" s="21"/>
      <c r="DI1" s="21"/>
      <c r="DJ1" s="21"/>
      <c r="DK1" s="21"/>
      <c r="DL1" s="21"/>
      <c r="DM1" s="21"/>
      <c r="DN1" s="21"/>
      <c r="DO1" s="21"/>
      <c r="DP1" s="21"/>
      <c r="DQ1" s="21"/>
      <c r="DR1" s="21"/>
      <c r="DS1" s="21"/>
      <c r="DT1" s="21"/>
      <c r="DU1" s="21"/>
      <c r="DV1" s="21"/>
      <c r="DW1" s="21"/>
      <c r="DX1" s="21"/>
      <c r="DY1" s="21"/>
      <c r="DZ1" s="21"/>
      <c r="EA1" s="21"/>
      <c r="EB1" s="21"/>
      <c r="EC1" s="21"/>
      <c r="ED1" s="21"/>
      <c r="EE1" s="21"/>
      <c r="EF1" s="21"/>
      <c r="EG1" s="21"/>
      <c r="EH1" s="21"/>
      <c r="EI1" s="21"/>
      <c r="EJ1" s="21"/>
      <c r="EK1" s="21"/>
      <c r="EL1" s="21"/>
      <c r="EM1" s="21"/>
      <c r="EN1" s="21"/>
      <c r="EO1" s="21"/>
      <c r="EP1" s="21"/>
      <c r="EQ1" s="21"/>
      <c r="ER1" s="21"/>
      <c r="ES1" s="21"/>
      <c r="ET1" s="21"/>
      <c r="EU1" s="21"/>
      <c r="EV1" s="21"/>
      <c r="EW1" s="21"/>
      <c r="EX1" s="21"/>
      <c r="EY1" s="21"/>
      <c r="EZ1" s="21"/>
      <c r="FA1" s="21"/>
      <c r="FB1" s="21"/>
      <c r="FC1" s="21"/>
      <c r="FD1" s="21"/>
      <c r="FE1" s="21"/>
      <c r="FF1" s="21"/>
      <c r="FG1" s="21"/>
      <c r="FH1" s="21"/>
      <c r="FI1" s="21"/>
      <c r="FJ1" s="21"/>
      <c r="FK1" s="21"/>
      <c r="FL1" s="21"/>
      <c r="FM1" s="21"/>
      <c r="FN1" s="21"/>
      <c r="FO1" s="21"/>
      <c r="FP1" s="21"/>
      <c r="FQ1" s="21"/>
      <c r="FR1" s="21"/>
      <c r="FS1" s="21"/>
      <c r="FT1" s="21"/>
      <c r="FU1" s="21"/>
      <c r="FV1" s="21"/>
      <c r="FW1" s="21"/>
      <c r="FX1" s="21"/>
      <c r="FY1" s="21"/>
      <c r="FZ1" s="21"/>
      <c r="GA1" s="21"/>
      <c r="GB1" s="21"/>
      <c r="GC1" s="21"/>
      <c r="GD1" s="21"/>
      <c r="GE1" s="21"/>
      <c r="GF1" s="21"/>
      <c r="GG1" s="21"/>
      <c r="GH1" s="21"/>
      <c r="GI1" s="21"/>
      <c r="GJ1" s="21"/>
      <c r="GK1" s="21"/>
      <c r="GL1" s="21"/>
      <c r="GM1" s="21"/>
      <c r="GN1" s="21"/>
      <c r="GO1" s="21"/>
      <c r="GP1" s="21"/>
      <c r="GQ1" s="21"/>
      <c r="GR1" s="21"/>
      <c r="GS1" s="21"/>
      <c r="GT1" s="21"/>
      <c r="GU1" s="21"/>
      <c r="GV1" s="21"/>
      <c r="GW1" s="21"/>
      <c r="GX1" s="21"/>
      <c r="GY1" s="21"/>
      <c r="GZ1" s="21"/>
      <c r="HA1" s="21"/>
      <c r="HB1" s="21"/>
      <c r="HC1" s="21"/>
      <c r="HD1" s="21"/>
      <c r="HE1" s="21"/>
      <c r="HF1" s="21"/>
      <c r="HG1" s="21"/>
      <c r="HH1" s="21"/>
      <c r="HI1" s="21"/>
      <c r="HJ1" s="21"/>
      <c r="HK1" s="21"/>
      <c r="HL1" s="21"/>
      <c r="HM1" s="21"/>
      <c r="HN1" s="21"/>
      <c r="HO1" s="21"/>
      <c r="HP1" s="21"/>
      <c r="HQ1" s="21"/>
      <c r="HR1" s="21"/>
      <c r="HS1" s="21"/>
      <c r="HT1" s="21"/>
      <c r="HU1" s="21"/>
      <c r="HV1" s="21"/>
      <c r="HW1" s="21"/>
      <c r="HX1" s="21"/>
      <c r="HY1" s="21"/>
      <c r="HZ1" s="21"/>
      <c r="IA1" s="21"/>
      <c r="IB1" s="21"/>
      <c r="IC1" s="21"/>
      <c r="ID1" s="21"/>
      <c r="IE1" s="21"/>
      <c r="IF1" s="21"/>
      <c r="IG1" s="21"/>
      <c r="IH1" s="21"/>
      <c r="II1" s="21"/>
      <c r="IJ1" s="21"/>
      <c r="IK1" s="21"/>
      <c r="IL1" s="21"/>
      <c r="IM1" s="21"/>
      <c r="IN1" s="21"/>
      <c r="IO1" s="21"/>
      <c r="IP1" s="21"/>
      <c r="IQ1" s="21"/>
      <c r="IR1" s="21"/>
      <c r="IS1" s="21"/>
    </row>
    <row r="2" spans="2:253" s="26" customFormat="1" ht="15" hidden="1" customHeight="1" x14ac:dyDescent="0.25">
      <c r="B2" s="470" t="s">
        <v>70</v>
      </c>
      <c r="C2" s="471"/>
      <c r="D2" s="472" t="s">
        <v>71</v>
      </c>
      <c r="E2" s="472"/>
      <c r="F2" s="472"/>
      <c r="G2" s="23"/>
      <c r="H2" s="23"/>
      <c r="I2" s="23"/>
      <c r="J2" s="23"/>
      <c r="K2" s="473" t="s">
        <v>72</v>
      </c>
      <c r="L2" s="473"/>
      <c r="M2" s="24">
        <v>40554</v>
      </c>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c r="BI2" s="25"/>
      <c r="BJ2" s="25"/>
      <c r="BK2" s="25"/>
      <c r="BL2" s="25"/>
      <c r="BM2" s="25"/>
      <c r="BN2" s="25"/>
      <c r="BO2" s="25"/>
      <c r="BP2" s="25"/>
      <c r="BQ2" s="25"/>
      <c r="BR2" s="25"/>
      <c r="BS2" s="25"/>
      <c r="BT2" s="25"/>
      <c r="BU2" s="25"/>
      <c r="BV2" s="25"/>
      <c r="BW2" s="25"/>
      <c r="BX2" s="25"/>
      <c r="BY2" s="25"/>
      <c r="BZ2" s="25"/>
      <c r="CA2" s="25"/>
      <c r="CB2" s="25"/>
      <c r="CC2" s="25"/>
      <c r="CD2" s="25"/>
      <c r="CE2" s="25"/>
      <c r="CF2" s="25"/>
      <c r="CG2" s="25"/>
      <c r="CH2" s="25"/>
      <c r="CI2" s="25"/>
      <c r="CJ2" s="25"/>
      <c r="CK2" s="25"/>
      <c r="CL2" s="25"/>
      <c r="CM2" s="25"/>
      <c r="CN2" s="25"/>
      <c r="CO2" s="25"/>
      <c r="CP2" s="25"/>
      <c r="CQ2" s="25"/>
      <c r="CR2" s="25"/>
      <c r="CS2" s="25"/>
      <c r="CT2" s="25"/>
      <c r="CU2" s="25"/>
      <c r="CV2" s="25"/>
      <c r="CW2" s="25"/>
      <c r="CX2" s="25"/>
      <c r="CY2" s="25"/>
      <c r="CZ2" s="25"/>
      <c r="DA2" s="25"/>
      <c r="DB2" s="25"/>
      <c r="DC2" s="25"/>
      <c r="DD2" s="25"/>
      <c r="DE2" s="25"/>
      <c r="DF2" s="25"/>
      <c r="DG2" s="25"/>
      <c r="DH2" s="25"/>
      <c r="DI2" s="25"/>
      <c r="DJ2" s="25"/>
      <c r="DK2" s="25"/>
      <c r="DL2" s="25"/>
      <c r="DM2" s="25"/>
      <c r="DN2" s="25"/>
      <c r="DO2" s="25"/>
      <c r="DP2" s="25"/>
      <c r="DQ2" s="25"/>
      <c r="DR2" s="25"/>
      <c r="DS2" s="25"/>
      <c r="DT2" s="25"/>
      <c r="DU2" s="25"/>
      <c r="DV2" s="25"/>
      <c r="DW2" s="25"/>
      <c r="DX2" s="25"/>
      <c r="DY2" s="25"/>
      <c r="DZ2" s="25"/>
      <c r="EA2" s="25"/>
      <c r="EB2" s="25"/>
      <c r="EC2" s="25"/>
      <c r="ED2" s="25"/>
      <c r="EE2" s="25"/>
      <c r="EF2" s="25"/>
      <c r="EG2" s="25"/>
      <c r="EH2" s="25"/>
      <c r="EI2" s="25"/>
      <c r="EJ2" s="25"/>
      <c r="EK2" s="25"/>
      <c r="EL2" s="25"/>
      <c r="EM2" s="25"/>
      <c r="EN2" s="25"/>
      <c r="EO2" s="25"/>
      <c r="EP2" s="25"/>
      <c r="EQ2" s="25"/>
      <c r="ER2" s="25"/>
      <c r="ES2" s="25"/>
      <c r="ET2" s="25"/>
      <c r="EU2" s="25"/>
      <c r="EV2" s="25"/>
      <c r="EW2" s="25"/>
      <c r="EX2" s="25"/>
      <c r="EY2" s="25"/>
      <c r="EZ2" s="25"/>
      <c r="FA2" s="25"/>
      <c r="FB2" s="25"/>
      <c r="FC2" s="25"/>
      <c r="FD2" s="25"/>
      <c r="FE2" s="25"/>
      <c r="FF2" s="25"/>
      <c r="FG2" s="25"/>
      <c r="FH2" s="25"/>
      <c r="FI2" s="25"/>
      <c r="FJ2" s="25"/>
      <c r="FK2" s="25"/>
      <c r="FL2" s="25"/>
      <c r="FM2" s="25"/>
      <c r="FN2" s="25"/>
      <c r="FO2" s="25"/>
      <c r="FP2" s="25"/>
      <c r="FQ2" s="25"/>
      <c r="FR2" s="25"/>
      <c r="FS2" s="25"/>
      <c r="FT2" s="25"/>
      <c r="FU2" s="25"/>
      <c r="FV2" s="25"/>
      <c r="FW2" s="25"/>
      <c r="FX2" s="25"/>
      <c r="FY2" s="25"/>
      <c r="FZ2" s="25"/>
      <c r="GA2" s="25"/>
      <c r="GB2" s="25"/>
      <c r="GC2" s="25"/>
      <c r="GD2" s="25"/>
      <c r="GE2" s="25"/>
      <c r="GF2" s="25"/>
      <c r="GG2" s="25"/>
      <c r="GH2" s="25"/>
      <c r="GI2" s="25"/>
      <c r="GJ2" s="25"/>
      <c r="GK2" s="25"/>
      <c r="GL2" s="25"/>
      <c r="GM2" s="25"/>
      <c r="GN2" s="25"/>
      <c r="GO2" s="25"/>
      <c r="GP2" s="25"/>
      <c r="GQ2" s="25"/>
      <c r="GR2" s="25"/>
      <c r="GS2" s="25"/>
      <c r="GT2" s="25"/>
      <c r="GU2" s="25"/>
      <c r="GV2" s="25"/>
      <c r="GW2" s="25"/>
      <c r="GX2" s="25"/>
      <c r="GY2" s="25"/>
      <c r="GZ2" s="25"/>
      <c r="HA2" s="25"/>
      <c r="HB2" s="25"/>
      <c r="HC2" s="25"/>
      <c r="HD2" s="25"/>
      <c r="HE2" s="25"/>
      <c r="HF2" s="25"/>
      <c r="HG2" s="25"/>
      <c r="HH2" s="25"/>
      <c r="HI2" s="25"/>
      <c r="HJ2" s="25"/>
      <c r="HK2" s="25"/>
      <c r="HL2" s="25"/>
      <c r="HM2" s="25"/>
      <c r="HN2" s="25"/>
      <c r="HO2" s="25"/>
      <c r="HP2" s="25"/>
      <c r="HQ2" s="25"/>
      <c r="HR2" s="25"/>
      <c r="HS2" s="25"/>
      <c r="HT2" s="25"/>
      <c r="HU2" s="25"/>
      <c r="HV2" s="25"/>
      <c r="HW2" s="25"/>
      <c r="HX2" s="25"/>
      <c r="HY2" s="25"/>
      <c r="HZ2" s="25"/>
      <c r="IA2" s="25"/>
      <c r="IB2" s="25"/>
      <c r="IC2" s="25"/>
      <c r="ID2" s="25"/>
      <c r="IE2" s="25"/>
      <c r="IF2" s="25"/>
      <c r="IG2" s="25"/>
      <c r="IH2" s="25"/>
      <c r="II2" s="25"/>
      <c r="IJ2" s="25"/>
      <c r="IK2" s="25"/>
      <c r="IL2" s="25"/>
      <c r="IM2" s="25"/>
      <c r="IN2" s="25"/>
      <c r="IO2" s="25"/>
      <c r="IP2" s="25"/>
      <c r="IQ2" s="25"/>
      <c r="IR2" s="25"/>
      <c r="IS2" s="25"/>
    </row>
    <row r="3" spans="2:253" s="26" customFormat="1" ht="15" hidden="1" customHeight="1" x14ac:dyDescent="0.25">
      <c r="B3" s="462" t="s">
        <v>73</v>
      </c>
      <c r="C3" s="463"/>
      <c r="D3" s="464" t="s">
        <v>74</v>
      </c>
      <c r="E3" s="464"/>
      <c r="F3" s="464"/>
      <c r="G3" s="23"/>
      <c r="H3" s="23"/>
      <c r="I3" s="23"/>
      <c r="J3" s="23"/>
      <c r="K3" s="474" t="s">
        <v>75</v>
      </c>
      <c r="L3" s="475"/>
      <c r="M3" s="27">
        <v>40555</v>
      </c>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c r="BI3" s="25"/>
      <c r="BJ3" s="25"/>
      <c r="BK3" s="25"/>
      <c r="BL3" s="25"/>
      <c r="BM3" s="25"/>
      <c r="BN3" s="25"/>
      <c r="BO3" s="25"/>
      <c r="BP3" s="25"/>
      <c r="BQ3" s="25"/>
      <c r="BR3" s="25"/>
      <c r="BS3" s="25"/>
      <c r="BT3" s="25"/>
      <c r="BU3" s="25"/>
      <c r="BV3" s="25"/>
      <c r="BW3" s="25"/>
      <c r="BX3" s="25"/>
      <c r="BY3" s="25"/>
      <c r="BZ3" s="25"/>
      <c r="CA3" s="25"/>
      <c r="CB3" s="25"/>
      <c r="CC3" s="25"/>
      <c r="CD3" s="25"/>
      <c r="CE3" s="25"/>
      <c r="CF3" s="25"/>
      <c r="CG3" s="25"/>
      <c r="CH3" s="25"/>
      <c r="CI3" s="25"/>
      <c r="CJ3" s="25"/>
      <c r="CK3" s="25"/>
      <c r="CL3" s="25"/>
      <c r="CM3" s="25"/>
      <c r="CN3" s="25"/>
      <c r="CO3" s="25"/>
      <c r="CP3" s="25"/>
      <c r="CQ3" s="25"/>
      <c r="CR3" s="25"/>
      <c r="CS3" s="25"/>
      <c r="CT3" s="25"/>
      <c r="CU3" s="25"/>
      <c r="CV3" s="25"/>
      <c r="CW3" s="25"/>
      <c r="CX3" s="25"/>
      <c r="CY3" s="25"/>
      <c r="CZ3" s="25"/>
      <c r="DA3" s="25"/>
      <c r="DB3" s="25"/>
      <c r="DC3" s="25"/>
      <c r="DD3" s="25"/>
      <c r="DE3" s="25"/>
      <c r="DF3" s="25"/>
      <c r="DG3" s="25"/>
      <c r="DH3" s="25"/>
      <c r="DI3" s="25"/>
      <c r="DJ3" s="25"/>
      <c r="DK3" s="25"/>
      <c r="DL3" s="25"/>
      <c r="DM3" s="25"/>
      <c r="DN3" s="25"/>
      <c r="DO3" s="25"/>
      <c r="DP3" s="25"/>
      <c r="DQ3" s="25"/>
      <c r="DR3" s="25"/>
      <c r="DS3" s="25"/>
      <c r="DT3" s="25"/>
      <c r="DU3" s="25"/>
      <c r="DV3" s="25"/>
      <c r="DW3" s="25"/>
      <c r="DX3" s="25"/>
      <c r="DY3" s="25"/>
      <c r="DZ3" s="25"/>
      <c r="EA3" s="25"/>
      <c r="EB3" s="25"/>
      <c r="EC3" s="25"/>
      <c r="ED3" s="25"/>
      <c r="EE3" s="25"/>
      <c r="EF3" s="25"/>
      <c r="EG3" s="25"/>
      <c r="EH3" s="25"/>
      <c r="EI3" s="25"/>
      <c r="EJ3" s="25"/>
      <c r="EK3" s="25"/>
      <c r="EL3" s="25"/>
      <c r="EM3" s="25"/>
      <c r="EN3" s="25"/>
      <c r="EO3" s="25"/>
      <c r="EP3" s="25"/>
      <c r="EQ3" s="25"/>
      <c r="ER3" s="25"/>
      <c r="ES3" s="25"/>
      <c r="ET3" s="25"/>
      <c r="EU3" s="25"/>
      <c r="EV3" s="25"/>
      <c r="EW3" s="25"/>
      <c r="EX3" s="25"/>
      <c r="EY3" s="25"/>
      <c r="EZ3" s="25"/>
      <c r="FA3" s="25"/>
      <c r="FB3" s="25"/>
      <c r="FC3" s="25"/>
      <c r="FD3" s="25"/>
      <c r="FE3" s="25"/>
      <c r="FF3" s="25"/>
      <c r="FG3" s="25"/>
      <c r="FH3" s="25"/>
      <c r="FI3" s="25"/>
      <c r="FJ3" s="25"/>
      <c r="FK3" s="25"/>
      <c r="FL3" s="25"/>
      <c r="FM3" s="25"/>
      <c r="FN3" s="25"/>
      <c r="FO3" s="25"/>
      <c r="FP3" s="25"/>
      <c r="FQ3" s="25"/>
      <c r="FR3" s="25"/>
      <c r="FS3" s="25"/>
      <c r="FT3" s="25"/>
      <c r="FU3" s="25"/>
      <c r="FV3" s="25"/>
      <c r="FW3" s="25"/>
      <c r="FX3" s="25"/>
      <c r="FY3" s="25"/>
      <c r="FZ3" s="25"/>
      <c r="GA3" s="25"/>
      <c r="GB3" s="25"/>
      <c r="GC3" s="25"/>
      <c r="GD3" s="25"/>
      <c r="GE3" s="25"/>
      <c r="GF3" s="25"/>
      <c r="GG3" s="25"/>
      <c r="GH3" s="25"/>
      <c r="GI3" s="25"/>
      <c r="GJ3" s="25"/>
      <c r="GK3" s="25"/>
      <c r="GL3" s="25"/>
      <c r="GM3" s="25"/>
      <c r="GN3" s="25"/>
      <c r="GO3" s="25"/>
      <c r="GP3" s="25"/>
      <c r="GQ3" s="25"/>
      <c r="GR3" s="25"/>
      <c r="GS3" s="25"/>
      <c r="GT3" s="25"/>
      <c r="GU3" s="25"/>
      <c r="GV3" s="25"/>
      <c r="GW3" s="25"/>
      <c r="GX3" s="25"/>
      <c r="GY3" s="25"/>
      <c r="GZ3" s="25"/>
      <c r="HA3" s="25"/>
      <c r="HB3" s="25"/>
      <c r="HC3" s="25"/>
      <c r="HD3" s="25"/>
      <c r="HE3" s="25"/>
      <c r="HF3" s="25"/>
      <c r="HG3" s="25"/>
      <c r="HH3" s="25"/>
      <c r="HI3" s="25"/>
      <c r="HJ3" s="25"/>
      <c r="HK3" s="25"/>
      <c r="HL3" s="25"/>
      <c r="HM3" s="25"/>
      <c r="HN3" s="25"/>
      <c r="HO3" s="25"/>
      <c r="HP3" s="25"/>
      <c r="HQ3" s="25"/>
      <c r="HR3" s="25"/>
      <c r="HS3" s="25"/>
      <c r="HT3" s="25"/>
      <c r="HU3" s="25"/>
      <c r="HV3" s="25"/>
      <c r="HW3" s="25"/>
      <c r="HX3" s="25"/>
      <c r="HY3" s="25"/>
      <c r="HZ3" s="25"/>
      <c r="IA3" s="25"/>
      <c r="IB3" s="25"/>
      <c r="IC3" s="25"/>
      <c r="ID3" s="25"/>
      <c r="IE3" s="25"/>
      <c r="IF3" s="25"/>
      <c r="IG3" s="25"/>
      <c r="IH3" s="25"/>
      <c r="II3" s="25"/>
      <c r="IJ3" s="25"/>
      <c r="IK3" s="25"/>
      <c r="IL3" s="25"/>
      <c r="IM3" s="25"/>
      <c r="IN3" s="25"/>
      <c r="IO3" s="25"/>
      <c r="IP3" s="25"/>
      <c r="IQ3" s="25"/>
      <c r="IR3" s="25"/>
      <c r="IS3" s="25"/>
    </row>
    <row r="4" spans="2:253" s="22" customFormat="1" ht="13.5" hidden="1" customHeight="1" x14ac:dyDescent="0.25">
      <c r="B4" s="462" t="s">
        <v>76</v>
      </c>
      <c r="C4" s="463"/>
      <c r="D4" s="464" t="s">
        <v>77</v>
      </c>
      <c r="E4" s="464"/>
      <c r="F4" s="464"/>
      <c r="G4" s="28"/>
      <c r="H4" s="28"/>
      <c r="I4" s="28"/>
      <c r="J4" s="28"/>
      <c r="K4" s="465" t="s">
        <v>78</v>
      </c>
      <c r="L4" s="465"/>
      <c r="M4" s="29"/>
      <c r="N4" s="21"/>
      <c r="O4" s="21"/>
      <c r="P4" s="21"/>
      <c r="Q4" s="21"/>
      <c r="R4" s="21"/>
      <c r="S4" s="21"/>
      <c r="T4" s="21"/>
      <c r="U4" s="21"/>
      <c r="V4" s="21"/>
      <c r="W4" s="21"/>
      <c r="X4" s="21"/>
      <c r="Y4" s="21"/>
      <c r="Z4" s="21"/>
      <c r="AA4" s="21"/>
      <c r="AB4" s="21"/>
      <c r="AC4" s="21"/>
      <c r="AD4" s="21"/>
      <c r="AE4" s="21"/>
      <c r="AF4" s="21"/>
      <c r="AG4" s="21"/>
      <c r="AH4" s="21"/>
      <c r="AI4" s="21"/>
      <c r="AJ4" s="21"/>
      <c r="AK4" s="21"/>
      <c r="AL4" s="21"/>
      <c r="AM4" s="21"/>
      <c r="AN4" s="21"/>
      <c r="AO4" s="21"/>
      <c r="AP4" s="21"/>
      <c r="AQ4" s="21"/>
      <c r="AR4" s="21"/>
      <c r="AS4" s="21"/>
      <c r="AT4" s="21"/>
      <c r="AU4" s="21"/>
      <c r="AV4" s="21"/>
      <c r="AW4" s="21"/>
      <c r="AX4" s="21"/>
      <c r="AY4" s="21"/>
      <c r="AZ4" s="21"/>
      <c r="BA4" s="21"/>
      <c r="BB4" s="21"/>
      <c r="BC4" s="21"/>
      <c r="BD4" s="21"/>
      <c r="BE4" s="21"/>
      <c r="BF4" s="21"/>
      <c r="BG4" s="21"/>
      <c r="BH4" s="21"/>
      <c r="BI4" s="21"/>
      <c r="BJ4" s="21"/>
      <c r="BK4" s="21"/>
      <c r="BL4" s="21"/>
      <c r="BM4" s="21"/>
      <c r="BN4" s="21"/>
      <c r="BO4" s="21"/>
      <c r="BP4" s="21"/>
      <c r="BQ4" s="21"/>
      <c r="BR4" s="21"/>
      <c r="BS4" s="21"/>
      <c r="BT4" s="21"/>
      <c r="BU4" s="21"/>
      <c r="BV4" s="21"/>
      <c r="BW4" s="21"/>
      <c r="BX4" s="21"/>
      <c r="BY4" s="21"/>
      <c r="BZ4" s="21"/>
      <c r="CA4" s="21"/>
      <c r="CB4" s="21"/>
      <c r="CC4" s="21"/>
      <c r="CD4" s="21"/>
      <c r="CE4" s="21"/>
      <c r="CF4" s="21"/>
      <c r="CG4" s="21"/>
      <c r="CH4" s="21"/>
      <c r="CI4" s="21"/>
      <c r="CJ4" s="21"/>
      <c r="CK4" s="21"/>
      <c r="CL4" s="21"/>
      <c r="CM4" s="21"/>
      <c r="CN4" s="21"/>
      <c r="CO4" s="21"/>
      <c r="CP4" s="21"/>
      <c r="CQ4" s="21"/>
      <c r="CR4" s="21"/>
      <c r="CS4" s="21"/>
      <c r="CT4" s="21"/>
      <c r="CU4" s="21"/>
      <c r="CV4" s="21"/>
      <c r="CW4" s="21"/>
      <c r="CX4" s="21"/>
      <c r="CY4" s="21"/>
      <c r="CZ4" s="21"/>
      <c r="DA4" s="21"/>
      <c r="DB4" s="21"/>
      <c r="DC4" s="21"/>
      <c r="DD4" s="21"/>
      <c r="DE4" s="21"/>
      <c r="DF4" s="21"/>
      <c r="DG4" s="21"/>
      <c r="DH4" s="21"/>
      <c r="DI4" s="21"/>
      <c r="DJ4" s="21"/>
      <c r="DK4" s="21"/>
      <c r="DL4" s="21"/>
      <c r="DM4" s="21"/>
      <c r="DN4" s="21"/>
      <c r="DO4" s="21"/>
      <c r="DP4" s="21"/>
      <c r="DQ4" s="21"/>
      <c r="DR4" s="21"/>
      <c r="DS4" s="21"/>
      <c r="DT4" s="21"/>
      <c r="DU4" s="21"/>
      <c r="DV4" s="21"/>
      <c r="DW4" s="21"/>
      <c r="DX4" s="21"/>
      <c r="DY4" s="21"/>
      <c r="DZ4" s="21"/>
      <c r="EA4" s="21"/>
      <c r="EB4" s="21"/>
      <c r="EC4" s="21"/>
      <c r="ED4" s="21"/>
      <c r="EE4" s="21"/>
      <c r="EF4" s="21"/>
      <c r="EG4" s="21"/>
      <c r="EH4" s="21"/>
      <c r="EI4" s="21"/>
      <c r="EJ4" s="21"/>
      <c r="EK4" s="21"/>
      <c r="EL4" s="21"/>
      <c r="EM4" s="21"/>
      <c r="EN4" s="21"/>
      <c r="EO4" s="21"/>
      <c r="EP4" s="21"/>
      <c r="EQ4" s="21"/>
      <c r="ER4" s="21"/>
      <c r="ES4" s="21"/>
      <c r="ET4" s="21"/>
      <c r="EU4" s="21"/>
      <c r="EV4" s="21"/>
      <c r="EW4" s="21"/>
      <c r="EX4" s="21"/>
      <c r="EY4" s="21"/>
      <c r="EZ4" s="21"/>
      <c r="FA4" s="21"/>
      <c r="FB4" s="21"/>
      <c r="FC4" s="21"/>
      <c r="FD4" s="21"/>
      <c r="FE4" s="21"/>
      <c r="FF4" s="21"/>
      <c r="FG4" s="21"/>
      <c r="FH4" s="21"/>
      <c r="FI4" s="21"/>
      <c r="FJ4" s="21"/>
      <c r="FK4" s="21"/>
      <c r="FL4" s="21"/>
      <c r="FM4" s="21"/>
      <c r="FN4" s="21"/>
      <c r="FO4" s="21"/>
      <c r="FP4" s="21"/>
      <c r="FQ4" s="21"/>
      <c r="FR4" s="21"/>
      <c r="FS4" s="21"/>
      <c r="FT4" s="21"/>
      <c r="FU4" s="21"/>
      <c r="FV4" s="21"/>
      <c r="FW4" s="21"/>
      <c r="FX4" s="21"/>
      <c r="FY4" s="21"/>
      <c r="FZ4" s="21"/>
      <c r="GA4" s="21"/>
      <c r="GB4" s="21"/>
      <c r="GC4" s="21"/>
      <c r="GD4" s="21"/>
      <c r="GE4" s="21"/>
      <c r="GF4" s="21"/>
      <c r="GG4" s="21"/>
      <c r="GH4" s="21"/>
      <c r="GI4" s="21"/>
      <c r="GJ4" s="21"/>
      <c r="GK4" s="21"/>
      <c r="GL4" s="21"/>
      <c r="GM4" s="21"/>
      <c r="GN4" s="21"/>
      <c r="GO4" s="21"/>
      <c r="GP4" s="21"/>
      <c r="GQ4" s="21"/>
      <c r="GR4" s="21"/>
      <c r="GS4" s="21"/>
      <c r="GT4" s="21"/>
      <c r="GU4" s="21"/>
      <c r="GV4" s="21"/>
      <c r="GW4" s="21"/>
      <c r="GX4" s="21"/>
      <c r="GY4" s="21"/>
      <c r="GZ4" s="21"/>
      <c r="HA4" s="21"/>
      <c r="HB4" s="21"/>
      <c r="HC4" s="21"/>
      <c r="HD4" s="21"/>
      <c r="HE4" s="21"/>
      <c r="HF4" s="21"/>
      <c r="HG4" s="21"/>
      <c r="HH4" s="21"/>
      <c r="HI4" s="21"/>
      <c r="HJ4" s="21"/>
      <c r="HK4" s="21"/>
      <c r="HL4" s="21"/>
      <c r="HM4" s="21"/>
      <c r="HN4" s="21"/>
      <c r="HO4" s="21"/>
      <c r="HP4" s="21"/>
      <c r="HQ4" s="21"/>
      <c r="HR4" s="21"/>
      <c r="HS4" s="21"/>
      <c r="HT4" s="21"/>
      <c r="HU4" s="21"/>
      <c r="HV4" s="21"/>
      <c r="HW4" s="21"/>
      <c r="HX4" s="21"/>
      <c r="HY4" s="21"/>
      <c r="HZ4" s="21"/>
      <c r="IA4" s="21"/>
      <c r="IB4" s="21"/>
      <c r="IC4" s="21"/>
      <c r="ID4" s="21"/>
      <c r="IE4" s="21"/>
      <c r="IF4" s="21"/>
      <c r="IG4" s="21"/>
      <c r="IH4" s="21"/>
      <c r="II4" s="21"/>
      <c r="IJ4" s="21"/>
      <c r="IK4" s="21"/>
      <c r="IL4" s="21"/>
      <c r="IM4" s="21"/>
      <c r="IN4" s="21"/>
      <c r="IO4" s="21"/>
      <c r="IP4" s="21"/>
      <c r="IQ4" s="21"/>
      <c r="IR4" s="21"/>
      <c r="IS4" s="21"/>
    </row>
    <row r="5" spans="2:253" s="22" customFormat="1" ht="15.75" hidden="1" customHeight="1" x14ac:dyDescent="0.25">
      <c r="B5" s="466" t="s">
        <v>79</v>
      </c>
      <c r="C5" s="466"/>
      <c r="D5" s="464" t="s">
        <v>80</v>
      </c>
      <c r="E5" s="464"/>
      <c r="F5" s="464"/>
      <c r="G5" s="30"/>
      <c r="H5" s="30"/>
      <c r="I5" s="31"/>
      <c r="J5" s="32"/>
      <c r="K5" s="465"/>
      <c r="L5" s="465"/>
      <c r="M5" s="29"/>
      <c r="N5" s="21"/>
      <c r="O5" s="21"/>
      <c r="P5" s="21"/>
      <c r="Q5" s="21"/>
      <c r="R5" s="21"/>
      <c r="S5" s="21"/>
      <c r="T5" s="21"/>
      <c r="U5" s="21"/>
      <c r="V5" s="21"/>
      <c r="W5" s="21"/>
      <c r="X5" s="21"/>
      <c r="Y5" s="21"/>
      <c r="Z5" s="21"/>
      <c r="AA5" s="21"/>
      <c r="AB5" s="21"/>
      <c r="AC5" s="21"/>
      <c r="AD5" s="21"/>
      <c r="AE5" s="21"/>
      <c r="AF5" s="21"/>
      <c r="AG5" s="21"/>
      <c r="AH5" s="21"/>
      <c r="AI5" s="21"/>
      <c r="AJ5" s="21"/>
      <c r="AK5" s="21"/>
      <c r="AL5" s="21"/>
      <c r="AM5" s="21"/>
      <c r="AN5" s="21"/>
      <c r="AO5" s="21"/>
      <c r="AP5" s="21"/>
      <c r="AQ5" s="21"/>
      <c r="AR5" s="21"/>
      <c r="AS5" s="21"/>
      <c r="AT5" s="21"/>
      <c r="AU5" s="21"/>
      <c r="AV5" s="21"/>
      <c r="AW5" s="21"/>
      <c r="AX5" s="21"/>
      <c r="AY5" s="21"/>
      <c r="AZ5" s="21"/>
      <c r="BA5" s="21"/>
      <c r="BB5" s="21"/>
      <c r="BC5" s="21"/>
      <c r="BD5" s="21"/>
      <c r="BE5" s="21"/>
      <c r="BF5" s="21"/>
      <c r="BG5" s="21"/>
      <c r="BH5" s="21"/>
      <c r="BI5" s="21"/>
      <c r="BJ5" s="21"/>
      <c r="BK5" s="21"/>
      <c r="BL5" s="21"/>
      <c r="BM5" s="21"/>
      <c r="BN5" s="21"/>
      <c r="BO5" s="21"/>
      <c r="BP5" s="21"/>
      <c r="BQ5" s="21"/>
      <c r="BR5" s="21"/>
      <c r="BS5" s="21"/>
      <c r="BT5" s="21"/>
      <c r="BU5" s="21"/>
      <c r="BV5" s="21"/>
      <c r="BW5" s="21"/>
      <c r="BX5" s="21"/>
      <c r="BY5" s="21"/>
      <c r="BZ5" s="21"/>
      <c r="CA5" s="21"/>
      <c r="CB5" s="21"/>
      <c r="CC5" s="21"/>
      <c r="CD5" s="21"/>
      <c r="CE5" s="21"/>
      <c r="CF5" s="21"/>
      <c r="CG5" s="21"/>
      <c r="CH5" s="21"/>
      <c r="CI5" s="21"/>
      <c r="CJ5" s="21"/>
      <c r="CK5" s="21"/>
      <c r="CL5" s="21"/>
      <c r="CM5" s="21"/>
      <c r="CN5" s="21"/>
      <c r="CO5" s="21"/>
      <c r="CP5" s="21"/>
      <c r="CQ5" s="21"/>
      <c r="CR5" s="21"/>
      <c r="CS5" s="21"/>
      <c r="CT5" s="21"/>
      <c r="CU5" s="21"/>
      <c r="CV5" s="21"/>
      <c r="CW5" s="21"/>
      <c r="CX5" s="21"/>
      <c r="CY5" s="21"/>
      <c r="CZ5" s="21"/>
      <c r="DA5" s="21"/>
      <c r="DB5" s="21"/>
      <c r="DC5" s="21"/>
      <c r="DD5" s="21"/>
      <c r="DE5" s="21"/>
      <c r="DF5" s="21"/>
      <c r="DG5" s="21"/>
      <c r="DH5" s="21"/>
      <c r="DI5" s="21"/>
      <c r="DJ5" s="21"/>
      <c r="DK5" s="21"/>
      <c r="DL5" s="21"/>
      <c r="DM5" s="21"/>
      <c r="DN5" s="21"/>
      <c r="DO5" s="21"/>
      <c r="DP5" s="21"/>
      <c r="DQ5" s="21"/>
      <c r="DR5" s="21"/>
      <c r="DS5" s="21"/>
      <c r="DT5" s="21"/>
      <c r="DU5" s="21"/>
      <c r="DV5" s="21"/>
      <c r="DW5" s="21"/>
      <c r="DX5" s="21"/>
      <c r="DY5" s="21"/>
      <c r="DZ5" s="21"/>
      <c r="EA5" s="21"/>
      <c r="EB5" s="21"/>
      <c r="EC5" s="21"/>
      <c r="ED5" s="21"/>
      <c r="EE5" s="21"/>
      <c r="EF5" s="21"/>
      <c r="EG5" s="21"/>
      <c r="EH5" s="21"/>
      <c r="EI5" s="21"/>
      <c r="EJ5" s="21"/>
      <c r="EK5" s="21"/>
      <c r="EL5" s="21"/>
      <c r="EM5" s="21"/>
      <c r="EN5" s="21"/>
      <c r="EO5" s="21"/>
      <c r="EP5" s="21"/>
      <c r="EQ5" s="21"/>
      <c r="ER5" s="21"/>
      <c r="ES5" s="21"/>
      <c r="ET5" s="21"/>
      <c r="EU5" s="21"/>
      <c r="EV5" s="21"/>
      <c r="EW5" s="21"/>
      <c r="EX5" s="21"/>
      <c r="EY5" s="21"/>
      <c r="EZ5" s="21"/>
      <c r="FA5" s="21"/>
      <c r="FB5" s="21"/>
      <c r="FC5" s="21"/>
      <c r="FD5" s="21"/>
      <c r="FE5" s="21"/>
      <c r="FF5" s="21"/>
      <c r="FG5" s="21"/>
      <c r="FH5" s="21"/>
      <c r="FI5" s="21"/>
      <c r="FJ5" s="21"/>
      <c r="FK5" s="21"/>
      <c r="FL5" s="21"/>
      <c r="FM5" s="21"/>
      <c r="FN5" s="21"/>
      <c r="FO5" s="21"/>
      <c r="FP5" s="21"/>
      <c r="FQ5" s="21"/>
      <c r="FR5" s="21"/>
      <c r="FS5" s="21"/>
      <c r="FT5" s="21"/>
      <c r="FU5" s="21"/>
      <c r="FV5" s="21"/>
      <c r="FW5" s="21"/>
      <c r="FX5" s="21"/>
      <c r="FY5" s="21"/>
      <c r="FZ5" s="21"/>
      <c r="GA5" s="21"/>
      <c r="GB5" s="21"/>
      <c r="GC5" s="21"/>
      <c r="GD5" s="21"/>
      <c r="GE5" s="21"/>
      <c r="GF5" s="21"/>
      <c r="GG5" s="21"/>
      <c r="GH5" s="21"/>
      <c r="GI5" s="21"/>
      <c r="GJ5" s="21"/>
      <c r="GK5" s="21"/>
      <c r="GL5" s="21"/>
      <c r="GM5" s="21"/>
      <c r="GN5" s="21"/>
      <c r="GO5" s="21"/>
      <c r="GP5" s="21"/>
      <c r="GQ5" s="21"/>
      <c r="GR5" s="21"/>
      <c r="GS5" s="21"/>
      <c r="GT5" s="21"/>
      <c r="GU5" s="21"/>
      <c r="GV5" s="21"/>
      <c r="GW5" s="21"/>
      <c r="GX5" s="21"/>
      <c r="GY5" s="21"/>
      <c r="GZ5" s="21"/>
      <c r="HA5" s="21"/>
      <c r="HB5" s="21"/>
      <c r="HC5" s="21"/>
      <c r="HD5" s="21"/>
      <c r="HE5" s="21"/>
      <c r="HF5" s="21"/>
      <c r="HG5" s="21"/>
      <c r="HH5" s="21"/>
      <c r="HI5" s="21"/>
      <c r="HJ5" s="21"/>
      <c r="HK5" s="21"/>
      <c r="HL5" s="21"/>
      <c r="HM5" s="21"/>
      <c r="HN5" s="21"/>
      <c r="HO5" s="21"/>
      <c r="HP5" s="21"/>
      <c r="HQ5" s="21"/>
      <c r="HR5" s="21"/>
      <c r="HS5" s="21"/>
      <c r="HT5" s="21"/>
      <c r="HU5" s="21"/>
      <c r="HV5" s="21"/>
      <c r="HW5" s="21"/>
      <c r="HX5" s="21"/>
      <c r="HY5" s="21"/>
      <c r="HZ5" s="21"/>
      <c r="IA5" s="21"/>
      <c r="IB5" s="21"/>
      <c r="IC5" s="21"/>
      <c r="ID5" s="21"/>
      <c r="IE5" s="21"/>
      <c r="IF5" s="21"/>
      <c r="IG5" s="21"/>
      <c r="IH5" s="21"/>
      <c r="II5" s="21"/>
      <c r="IJ5" s="21"/>
      <c r="IK5" s="21"/>
      <c r="IL5" s="21"/>
      <c r="IM5" s="21"/>
      <c r="IN5" s="21"/>
      <c r="IO5" s="21"/>
      <c r="IP5" s="21"/>
      <c r="IQ5" s="21"/>
      <c r="IR5" s="21"/>
      <c r="IS5" s="21"/>
    </row>
    <row r="6" spans="2:253" s="22" customFormat="1" ht="15.75" hidden="1" customHeight="1" x14ac:dyDescent="0.25">
      <c r="B6" s="33"/>
      <c r="C6" s="32"/>
      <c r="D6" s="32"/>
      <c r="E6" s="32"/>
      <c r="F6" s="32"/>
      <c r="G6" s="30"/>
      <c r="H6" s="30"/>
      <c r="I6" s="32"/>
      <c r="J6" s="32"/>
      <c r="K6" s="32"/>
      <c r="L6" s="30"/>
      <c r="M6" s="30"/>
      <c r="N6" s="21"/>
      <c r="O6" s="21"/>
      <c r="P6" s="21"/>
      <c r="Q6" s="21"/>
      <c r="R6" s="21"/>
      <c r="S6" s="21"/>
      <c r="T6" s="21"/>
      <c r="U6" s="21"/>
      <c r="V6" s="21"/>
      <c r="W6" s="21"/>
      <c r="X6" s="21"/>
      <c r="Y6" s="21"/>
      <c r="Z6" s="21"/>
      <c r="AA6" s="21"/>
      <c r="AB6" s="21"/>
      <c r="AC6" s="21"/>
      <c r="AD6" s="21"/>
      <c r="AE6" s="21"/>
      <c r="AF6" s="21"/>
      <c r="AG6" s="21"/>
      <c r="AH6" s="21"/>
      <c r="AI6" s="21"/>
      <c r="AJ6" s="21"/>
      <c r="AK6" s="21"/>
      <c r="AL6" s="21"/>
      <c r="AM6" s="21"/>
      <c r="AN6" s="21"/>
      <c r="AO6" s="21"/>
      <c r="AP6" s="21"/>
      <c r="AQ6" s="21"/>
      <c r="AR6" s="21"/>
      <c r="AS6" s="21"/>
      <c r="AT6" s="21"/>
      <c r="AU6" s="21"/>
      <c r="AV6" s="21"/>
      <c r="AW6" s="21"/>
      <c r="AX6" s="21"/>
      <c r="AY6" s="21"/>
      <c r="AZ6" s="21"/>
      <c r="BA6" s="21"/>
      <c r="BB6" s="21"/>
      <c r="BC6" s="21"/>
      <c r="BD6" s="21"/>
      <c r="BE6" s="21"/>
      <c r="BF6" s="21"/>
      <c r="BG6" s="21"/>
      <c r="BH6" s="21"/>
      <c r="BI6" s="21"/>
      <c r="BJ6" s="21"/>
      <c r="BK6" s="21"/>
      <c r="BL6" s="21"/>
      <c r="BM6" s="21"/>
      <c r="BN6" s="21"/>
      <c r="BO6" s="21"/>
      <c r="BP6" s="21"/>
      <c r="BQ6" s="21"/>
      <c r="BR6" s="21"/>
      <c r="BS6" s="21"/>
      <c r="BT6" s="21"/>
      <c r="BU6" s="21"/>
      <c r="BV6" s="21"/>
      <c r="BW6" s="21"/>
      <c r="BX6" s="21"/>
      <c r="BY6" s="21"/>
      <c r="BZ6" s="21"/>
      <c r="CA6" s="21"/>
      <c r="CB6" s="21"/>
      <c r="CC6" s="21"/>
      <c r="CD6" s="21"/>
      <c r="CE6" s="21"/>
      <c r="CF6" s="21"/>
      <c r="CG6" s="21"/>
      <c r="CH6" s="21"/>
      <c r="CI6" s="21"/>
      <c r="CJ6" s="21"/>
      <c r="CK6" s="21"/>
      <c r="CL6" s="21"/>
      <c r="CM6" s="21"/>
      <c r="CN6" s="21"/>
      <c r="CO6" s="21"/>
      <c r="CP6" s="21"/>
      <c r="CQ6" s="21"/>
      <c r="CR6" s="21"/>
      <c r="CS6" s="21"/>
      <c r="CT6" s="21"/>
      <c r="CU6" s="21"/>
      <c r="CV6" s="21"/>
      <c r="CW6" s="21"/>
      <c r="CX6" s="21"/>
      <c r="CY6" s="21"/>
      <c r="CZ6" s="21"/>
      <c r="DA6" s="21"/>
      <c r="DB6" s="21"/>
      <c r="DC6" s="21"/>
      <c r="DD6" s="21"/>
      <c r="DE6" s="21"/>
      <c r="DF6" s="21"/>
      <c r="DG6" s="21"/>
      <c r="DH6" s="21"/>
      <c r="DI6" s="21"/>
      <c r="DJ6" s="21"/>
      <c r="DK6" s="21"/>
      <c r="DL6" s="21"/>
      <c r="DM6" s="21"/>
      <c r="DN6" s="21"/>
      <c r="DO6" s="21"/>
      <c r="DP6" s="21"/>
      <c r="DQ6" s="21"/>
      <c r="DR6" s="21"/>
      <c r="DS6" s="21"/>
      <c r="DT6" s="21"/>
      <c r="DU6" s="21"/>
      <c r="DV6" s="21"/>
      <c r="DW6" s="21"/>
      <c r="DX6" s="21"/>
      <c r="DY6" s="21"/>
      <c r="DZ6" s="21"/>
      <c r="EA6" s="21"/>
      <c r="EB6" s="21"/>
      <c r="EC6" s="21"/>
      <c r="ED6" s="21"/>
      <c r="EE6" s="21"/>
      <c r="EF6" s="21"/>
      <c r="EG6" s="21"/>
      <c r="EH6" s="21"/>
      <c r="EI6" s="21"/>
      <c r="EJ6" s="21"/>
      <c r="EK6" s="21"/>
      <c r="EL6" s="21"/>
      <c r="EM6" s="21"/>
      <c r="EN6" s="21"/>
      <c r="EO6" s="21"/>
      <c r="EP6" s="21"/>
      <c r="EQ6" s="21"/>
      <c r="ER6" s="21"/>
      <c r="ES6" s="21"/>
      <c r="ET6" s="21"/>
      <c r="EU6" s="21"/>
      <c r="EV6" s="21"/>
      <c r="EW6" s="21"/>
      <c r="EX6" s="21"/>
      <c r="EY6" s="21"/>
      <c r="EZ6" s="21"/>
      <c r="FA6" s="21"/>
      <c r="FB6" s="21"/>
      <c r="FC6" s="21"/>
      <c r="FD6" s="21"/>
      <c r="FE6" s="21"/>
      <c r="FF6" s="21"/>
      <c r="FG6" s="21"/>
      <c r="FH6" s="21"/>
      <c r="FI6" s="21"/>
      <c r="FJ6" s="21"/>
      <c r="FK6" s="21"/>
      <c r="FL6" s="21"/>
      <c r="FM6" s="21"/>
      <c r="FN6" s="21"/>
      <c r="FO6" s="21"/>
      <c r="FP6" s="21"/>
      <c r="FQ6" s="21"/>
      <c r="FR6" s="21"/>
      <c r="FS6" s="21"/>
      <c r="FT6" s="21"/>
      <c r="FU6" s="21"/>
      <c r="FV6" s="21"/>
      <c r="FW6" s="21"/>
      <c r="FX6" s="21"/>
      <c r="FY6" s="21"/>
      <c r="FZ6" s="21"/>
      <c r="GA6" s="21"/>
      <c r="GB6" s="21"/>
      <c r="GC6" s="21"/>
      <c r="GD6" s="21"/>
      <c r="GE6" s="21"/>
      <c r="GF6" s="21"/>
      <c r="GG6" s="21"/>
      <c r="GH6" s="21"/>
      <c r="GI6" s="21"/>
      <c r="GJ6" s="21"/>
      <c r="GK6" s="21"/>
      <c r="GL6" s="21"/>
      <c r="GM6" s="21"/>
      <c r="GN6" s="21"/>
      <c r="GO6" s="21"/>
      <c r="GP6" s="21"/>
      <c r="GQ6" s="21"/>
      <c r="GR6" s="21"/>
      <c r="GS6" s="21"/>
      <c r="GT6" s="21"/>
      <c r="GU6" s="21"/>
      <c r="GV6" s="21"/>
      <c r="GW6" s="21"/>
      <c r="GX6" s="21"/>
      <c r="GY6" s="21"/>
      <c r="GZ6" s="21"/>
      <c r="HA6" s="21"/>
      <c r="HB6" s="21"/>
      <c r="HC6" s="21"/>
      <c r="HD6" s="21"/>
      <c r="HE6" s="21"/>
      <c r="HF6" s="21"/>
      <c r="HG6" s="21"/>
      <c r="HH6" s="21"/>
      <c r="HI6" s="21"/>
      <c r="HJ6" s="21"/>
      <c r="HK6" s="21"/>
      <c r="HL6" s="21"/>
      <c r="HM6" s="21"/>
      <c r="HN6" s="21"/>
      <c r="HO6" s="21"/>
      <c r="HP6" s="21"/>
      <c r="HQ6" s="21"/>
      <c r="HR6" s="21"/>
      <c r="HS6" s="21"/>
      <c r="HT6" s="21"/>
      <c r="HU6" s="21"/>
      <c r="HV6" s="21"/>
      <c r="HW6" s="21"/>
      <c r="HX6" s="21"/>
      <c r="HY6" s="21"/>
      <c r="HZ6" s="21"/>
      <c r="IA6" s="21"/>
      <c r="IB6" s="21"/>
      <c r="IC6" s="21"/>
      <c r="ID6" s="21"/>
      <c r="IE6" s="21"/>
      <c r="IF6" s="21"/>
      <c r="IG6" s="21"/>
      <c r="IH6" s="21"/>
      <c r="II6" s="21"/>
      <c r="IJ6" s="21"/>
      <c r="IK6" s="21"/>
      <c r="IL6" s="21"/>
      <c r="IM6" s="21"/>
      <c r="IN6" s="21"/>
      <c r="IO6" s="21"/>
      <c r="IP6" s="21"/>
      <c r="IQ6" s="21"/>
      <c r="IR6" s="21"/>
      <c r="IS6" s="21"/>
    </row>
    <row r="7" spans="2:253" s="22" customFormat="1" ht="15" hidden="1" x14ac:dyDescent="0.25">
      <c r="B7" s="476" t="s">
        <v>81</v>
      </c>
      <c r="C7" s="477"/>
      <c r="D7" s="478" t="s">
        <v>82</v>
      </c>
      <c r="E7" s="479"/>
      <c r="F7" s="479"/>
      <c r="G7" s="479"/>
      <c r="H7" s="479"/>
      <c r="I7" s="479"/>
      <c r="J7" s="479"/>
      <c r="K7" s="479"/>
      <c r="L7" s="480"/>
      <c r="M7" s="34" t="s">
        <v>83</v>
      </c>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21"/>
      <c r="CP7" s="21"/>
      <c r="CQ7" s="21"/>
      <c r="CR7" s="21"/>
      <c r="CS7" s="21"/>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21"/>
      <c r="DT7" s="21"/>
      <c r="DU7" s="21"/>
      <c r="DV7" s="21"/>
      <c r="DW7" s="21"/>
      <c r="DX7" s="21"/>
      <c r="DY7" s="21"/>
      <c r="DZ7" s="21"/>
      <c r="EA7" s="21"/>
      <c r="EB7" s="21"/>
      <c r="EC7" s="21"/>
      <c r="ED7" s="21"/>
      <c r="EE7" s="21"/>
      <c r="EF7" s="21"/>
      <c r="EG7" s="21"/>
      <c r="EH7" s="21"/>
      <c r="EI7" s="21"/>
      <c r="EJ7" s="21"/>
      <c r="EK7" s="21"/>
      <c r="EL7" s="21"/>
      <c r="EM7" s="21"/>
      <c r="EN7" s="21"/>
      <c r="EO7" s="21"/>
      <c r="EP7" s="21"/>
      <c r="EQ7" s="21"/>
      <c r="ER7" s="21"/>
      <c r="ES7" s="21"/>
      <c r="ET7" s="21"/>
      <c r="EU7" s="21"/>
      <c r="EV7" s="21"/>
      <c r="EW7" s="21"/>
      <c r="EX7" s="21"/>
      <c r="EY7" s="21"/>
      <c r="EZ7" s="21"/>
      <c r="FA7" s="21"/>
      <c r="FB7" s="21"/>
      <c r="FC7" s="21"/>
      <c r="FD7" s="21"/>
      <c r="FE7" s="21"/>
      <c r="FF7" s="21"/>
      <c r="FG7" s="21"/>
      <c r="FH7" s="21"/>
      <c r="FI7" s="21"/>
      <c r="FJ7" s="21"/>
      <c r="FK7" s="21"/>
      <c r="FL7" s="21"/>
      <c r="FM7" s="21"/>
      <c r="FN7" s="21"/>
      <c r="FO7" s="21"/>
      <c r="FP7" s="21"/>
      <c r="FQ7" s="21"/>
      <c r="FR7" s="21"/>
      <c r="FS7" s="21"/>
      <c r="FT7" s="21"/>
      <c r="FU7" s="21"/>
      <c r="FV7" s="21"/>
      <c r="FW7" s="21"/>
      <c r="FX7" s="21"/>
      <c r="FY7" s="21"/>
      <c r="FZ7" s="21"/>
      <c r="GA7" s="21"/>
      <c r="GB7" s="21"/>
      <c r="GC7" s="21"/>
      <c r="GD7" s="21"/>
      <c r="GE7" s="21"/>
      <c r="GF7" s="21"/>
      <c r="GG7" s="21"/>
      <c r="GH7" s="21"/>
      <c r="GI7" s="21"/>
      <c r="GJ7" s="21"/>
      <c r="GK7" s="21"/>
      <c r="GL7" s="21"/>
      <c r="GM7" s="21"/>
      <c r="GN7" s="21"/>
      <c r="GO7" s="21"/>
      <c r="GP7" s="21"/>
      <c r="GQ7" s="21"/>
      <c r="GR7" s="21"/>
      <c r="GS7" s="21"/>
      <c r="GT7" s="21"/>
      <c r="GU7" s="21"/>
      <c r="GV7" s="21"/>
      <c r="GW7" s="21"/>
      <c r="GX7" s="21"/>
      <c r="GY7" s="21"/>
      <c r="GZ7" s="21"/>
      <c r="HA7" s="21"/>
      <c r="HB7" s="21"/>
      <c r="HC7" s="21"/>
      <c r="HD7" s="21"/>
      <c r="HE7" s="21"/>
      <c r="HF7" s="21"/>
      <c r="HG7" s="21"/>
      <c r="HH7" s="21"/>
      <c r="HI7" s="21"/>
      <c r="HJ7" s="21"/>
      <c r="HK7" s="21"/>
      <c r="HL7" s="21"/>
      <c r="HM7" s="21"/>
      <c r="HN7" s="21"/>
      <c r="HO7" s="21"/>
      <c r="HP7" s="21"/>
      <c r="HQ7" s="21"/>
      <c r="HR7" s="21"/>
      <c r="HS7" s="21"/>
      <c r="HT7" s="21"/>
      <c r="HU7" s="21"/>
      <c r="HV7" s="21"/>
      <c r="HW7" s="21"/>
      <c r="HX7" s="21"/>
      <c r="HY7" s="21"/>
      <c r="HZ7" s="21"/>
      <c r="IA7" s="21"/>
      <c r="IB7" s="21"/>
      <c r="IC7" s="21"/>
      <c r="ID7" s="21"/>
      <c r="IE7" s="21"/>
      <c r="IF7" s="21"/>
      <c r="IG7" s="21"/>
      <c r="IH7" s="21"/>
      <c r="II7" s="21"/>
      <c r="IJ7" s="21"/>
      <c r="IK7" s="21"/>
      <c r="IL7" s="21"/>
      <c r="IM7" s="21"/>
      <c r="IN7" s="21"/>
      <c r="IO7" s="21"/>
      <c r="IP7" s="21"/>
      <c r="IQ7" s="21"/>
      <c r="IR7" s="21"/>
      <c r="IS7" s="21"/>
    </row>
    <row r="8" spans="2:253" s="22" customFormat="1" ht="18" hidden="1" customHeight="1" x14ac:dyDescent="0.25">
      <c r="B8" s="481" t="s">
        <v>84</v>
      </c>
      <c r="C8" s="482"/>
      <c r="D8" s="487" t="s">
        <v>85</v>
      </c>
      <c r="E8" s="487"/>
      <c r="F8" s="35" t="s">
        <v>86</v>
      </c>
      <c r="G8" s="36" t="s">
        <v>87</v>
      </c>
      <c r="H8" s="488" t="s">
        <v>86</v>
      </c>
      <c r="I8" s="488"/>
      <c r="J8" s="489" t="s">
        <v>88</v>
      </c>
      <c r="K8" s="490"/>
      <c r="L8" s="490"/>
      <c r="M8" s="491"/>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21"/>
      <c r="GU8" s="21"/>
      <c r="GV8" s="21"/>
      <c r="GW8" s="21"/>
      <c r="GX8" s="21"/>
      <c r="GY8" s="21"/>
      <c r="GZ8" s="21"/>
      <c r="HA8" s="21"/>
      <c r="HB8" s="21"/>
      <c r="HC8" s="21"/>
      <c r="HD8" s="21"/>
      <c r="HE8" s="21"/>
      <c r="HF8" s="21"/>
      <c r="HG8" s="21"/>
      <c r="HH8" s="21"/>
      <c r="HI8" s="21"/>
      <c r="HJ8" s="21"/>
      <c r="HK8" s="21"/>
      <c r="HL8" s="21"/>
      <c r="HM8" s="21"/>
      <c r="HN8" s="21"/>
      <c r="HO8" s="21"/>
      <c r="HP8" s="21"/>
      <c r="HQ8" s="21"/>
      <c r="HR8" s="21"/>
      <c r="HS8" s="21"/>
      <c r="HT8" s="21"/>
      <c r="HU8" s="21"/>
      <c r="HV8" s="21"/>
      <c r="HW8" s="21"/>
      <c r="HX8" s="21"/>
      <c r="HY8" s="21"/>
      <c r="HZ8" s="21"/>
      <c r="IA8" s="21"/>
      <c r="IB8" s="21"/>
      <c r="IC8" s="21"/>
      <c r="ID8" s="21"/>
      <c r="IE8" s="21"/>
      <c r="IF8" s="21"/>
      <c r="IG8" s="21"/>
      <c r="IH8" s="21"/>
      <c r="II8" s="21"/>
      <c r="IJ8" s="21"/>
      <c r="IK8" s="21"/>
      <c r="IL8" s="21"/>
      <c r="IM8" s="21"/>
      <c r="IN8" s="21"/>
      <c r="IO8" s="21"/>
      <c r="IP8" s="21"/>
      <c r="IQ8" s="21"/>
      <c r="IR8" s="21"/>
      <c r="IS8" s="21"/>
    </row>
    <row r="9" spans="2:253" s="22" customFormat="1" ht="18" hidden="1" customHeight="1" x14ac:dyDescent="0.25">
      <c r="B9" s="483"/>
      <c r="C9" s="484"/>
      <c r="D9" s="487" t="s">
        <v>89</v>
      </c>
      <c r="E9" s="487"/>
      <c r="F9" s="35"/>
      <c r="G9" s="36" t="s">
        <v>87</v>
      </c>
      <c r="H9" s="488"/>
      <c r="I9" s="488"/>
      <c r="J9" s="492"/>
      <c r="K9" s="493"/>
      <c r="L9" s="493"/>
      <c r="M9" s="494"/>
      <c r="N9" s="21"/>
      <c r="O9" s="21"/>
      <c r="P9" s="21"/>
      <c r="Q9" s="37"/>
      <c r="R9" s="37"/>
      <c r="S9" s="37"/>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21"/>
      <c r="GU9" s="21"/>
      <c r="GV9" s="21"/>
      <c r="GW9" s="21"/>
      <c r="GX9" s="21"/>
      <c r="GY9" s="21"/>
      <c r="GZ9" s="21"/>
      <c r="HA9" s="21"/>
      <c r="HB9" s="21"/>
      <c r="HC9" s="21"/>
      <c r="HD9" s="21"/>
      <c r="HE9" s="21"/>
      <c r="HF9" s="21"/>
      <c r="HG9" s="21"/>
      <c r="HH9" s="21"/>
      <c r="HI9" s="21"/>
      <c r="HJ9" s="21"/>
      <c r="HK9" s="21"/>
      <c r="HL9" s="21"/>
      <c r="HM9" s="21"/>
      <c r="HN9" s="21"/>
      <c r="HO9" s="21"/>
      <c r="HP9" s="21"/>
      <c r="HQ9" s="21"/>
      <c r="HR9" s="21"/>
      <c r="HS9" s="21"/>
      <c r="HT9" s="21"/>
      <c r="HU9" s="21"/>
      <c r="HV9" s="21"/>
      <c r="HW9" s="21"/>
      <c r="HX9" s="21"/>
      <c r="HY9" s="21"/>
      <c r="HZ9" s="21"/>
      <c r="IA9" s="21"/>
      <c r="IB9" s="21"/>
      <c r="IC9" s="21"/>
      <c r="ID9" s="21"/>
      <c r="IE9" s="21"/>
      <c r="IF9" s="21"/>
      <c r="IG9" s="21"/>
      <c r="IH9" s="21"/>
      <c r="II9" s="21"/>
      <c r="IJ9" s="21"/>
      <c r="IK9" s="21"/>
      <c r="IL9" s="21"/>
      <c r="IM9" s="21"/>
      <c r="IN9" s="21"/>
      <c r="IO9" s="21"/>
      <c r="IP9" s="21"/>
      <c r="IQ9" s="21"/>
      <c r="IR9" s="21"/>
      <c r="IS9" s="21"/>
    </row>
    <row r="10" spans="2:253" s="22" customFormat="1" ht="18" hidden="1" customHeight="1" x14ac:dyDescent="0.25">
      <c r="B10" s="483"/>
      <c r="C10" s="484"/>
      <c r="D10" s="495" t="s">
        <v>90</v>
      </c>
      <c r="E10" s="495"/>
      <c r="F10" s="35" t="s">
        <v>91</v>
      </c>
      <c r="G10" s="36" t="s">
        <v>92</v>
      </c>
      <c r="H10" s="488" t="s">
        <v>91</v>
      </c>
      <c r="I10" s="488"/>
      <c r="J10" s="492"/>
      <c r="K10" s="493"/>
      <c r="L10" s="493"/>
      <c r="M10" s="494"/>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21"/>
      <c r="GU10" s="21"/>
      <c r="GV10" s="21"/>
      <c r="GW10" s="21"/>
      <c r="GX10" s="21"/>
      <c r="GY10" s="21"/>
      <c r="GZ10" s="21"/>
      <c r="HA10" s="21"/>
      <c r="HB10" s="21"/>
      <c r="HC10" s="21"/>
      <c r="HD10" s="21"/>
      <c r="HE10" s="21"/>
      <c r="HF10" s="21"/>
      <c r="HG10" s="21"/>
      <c r="HH10" s="21"/>
      <c r="HI10" s="21"/>
      <c r="HJ10" s="21"/>
      <c r="HK10" s="21"/>
      <c r="HL10" s="21"/>
      <c r="HM10" s="21"/>
      <c r="HN10" s="21"/>
      <c r="HO10" s="21"/>
      <c r="HP10" s="21"/>
      <c r="HQ10" s="21"/>
      <c r="HR10" s="21"/>
      <c r="HS10" s="21"/>
      <c r="HT10" s="21"/>
      <c r="HU10" s="21"/>
      <c r="HV10" s="21"/>
      <c r="HW10" s="21"/>
      <c r="HX10" s="21"/>
      <c r="HY10" s="21"/>
      <c r="HZ10" s="21"/>
      <c r="IA10" s="21"/>
      <c r="IB10" s="21"/>
      <c r="IC10" s="21"/>
      <c r="ID10" s="21"/>
      <c r="IE10" s="21"/>
      <c r="IF10" s="21"/>
      <c r="IG10" s="21"/>
      <c r="IH10" s="21"/>
      <c r="II10" s="21"/>
      <c r="IJ10" s="21"/>
      <c r="IK10" s="21"/>
      <c r="IL10" s="21"/>
      <c r="IM10" s="21"/>
      <c r="IN10" s="21"/>
      <c r="IO10" s="21"/>
      <c r="IP10" s="21"/>
      <c r="IQ10" s="21"/>
      <c r="IR10" s="21"/>
      <c r="IS10" s="21"/>
    </row>
    <row r="11" spans="2:253" s="22" customFormat="1" ht="18" hidden="1" customHeight="1" x14ac:dyDescent="0.25">
      <c r="B11" s="483"/>
      <c r="C11" s="484"/>
      <c r="D11" s="495" t="s">
        <v>90</v>
      </c>
      <c r="E11" s="495"/>
      <c r="F11" s="35" t="s">
        <v>91</v>
      </c>
      <c r="G11" s="36" t="s">
        <v>92</v>
      </c>
      <c r="H11" s="488" t="s">
        <v>91</v>
      </c>
      <c r="I11" s="488"/>
      <c r="J11" s="492"/>
      <c r="K11" s="493"/>
      <c r="L11" s="493"/>
      <c r="M11" s="494"/>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c r="FH11" s="21"/>
      <c r="FI11" s="21"/>
      <c r="FJ11" s="21"/>
      <c r="FK11" s="21"/>
      <c r="FL11" s="21"/>
      <c r="FM11" s="21"/>
      <c r="FN11" s="21"/>
      <c r="FO11" s="21"/>
      <c r="FP11" s="21"/>
      <c r="FQ11" s="21"/>
      <c r="FR11" s="21"/>
      <c r="FS11" s="21"/>
      <c r="FT11" s="21"/>
      <c r="FU11" s="21"/>
      <c r="FV11" s="21"/>
      <c r="FW11" s="21"/>
      <c r="FX11" s="21"/>
      <c r="FY11" s="21"/>
      <c r="FZ11" s="21"/>
      <c r="GA11" s="21"/>
      <c r="GB11" s="21"/>
      <c r="GC11" s="21"/>
      <c r="GD11" s="21"/>
      <c r="GE11" s="21"/>
      <c r="GF11" s="21"/>
      <c r="GG11" s="21"/>
      <c r="GH11" s="21"/>
      <c r="GI11" s="21"/>
      <c r="GJ11" s="21"/>
      <c r="GK11" s="21"/>
      <c r="GL11" s="21"/>
      <c r="GM11" s="21"/>
      <c r="GN11" s="21"/>
      <c r="GO11" s="21"/>
      <c r="GP11" s="21"/>
      <c r="GQ11" s="21"/>
      <c r="GR11" s="21"/>
      <c r="GS11" s="21"/>
      <c r="GT11" s="21"/>
      <c r="GU11" s="21"/>
      <c r="GV11" s="21"/>
      <c r="GW11" s="21"/>
      <c r="GX11" s="21"/>
      <c r="GY11" s="21"/>
      <c r="GZ11" s="21"/>
      <c r="HA11" s="21"/>
      <c r="HB11" s="21"/>
      <c r="HC11" s="21"/>
      <c r="HD11" s="21"/>
      <c r="HE11" s="21"/>
      <c r="HF11" s="21"/>
      <c r="HG11" s="21"/>
      <c r="HH11" s="21"/>
      <c r="HI11" s="21"/>
      <c r="HJ11" s="21"/>
      <c r="HK11" s="21"/>
      <c r="HL11" s="21"/>
      <c r="HM11" s="21"/>
      <c r="HN11" s="21"/>
      <c r="HO11" s="21"/>
      <c r="HP11" s="21"/>
      <c r="HQ11" s="21"/>
      <c r="HR11" s="21"/>
      <c r="HS11" s="21"/>
      <c r="HT11" s="21"/>
      <c r="HU11" s="21"/>
      <c r="HV11" s="21"/>
      <c r="HW11" s="21"/>
      <c r="HX11" s="21"/>
      <c r="HY11" s="21"/>
      <c r="HZ11" s="21"/>
      <c r="IA11" s="21"/>
      <c r="IB11" s="21"/>
      <c r="IC11" s="21"/>
      <c r="ID11" s="21"/>
      <c r="IE11" s="21"/>
      <c r="IF11" s="21"/>
      <c r="IG11" s="21"/>
      <c r="IH11" s="21"/>
      <c r="II11" s="21"/>
      <c r="IJ11" s="21"/>
      <c r="IK11" s="21"/>
      <c r="IL11" s="21"/>
      <c r="IM11" s="21"/>
      <c r="IN11" s="21"/>
      <c r="IO11" s="21"/>
      <c r="IP11" s="21"/>
      <c r="IQ11" s="21"/>
      <c r="IR11" s="21"/>
      <c r="IS11" s="21"/>
    </row>
    <row r="12" spans="2:253" s="22" customFormat="1" ht="18" hidden="1" customHeight="1" x14ac:dyDescent="0.25">
      <c r="B12" s="483"/>
      <c r="C12" s="484"/>
      <c r="D12" s="495" t="s">
        <v>90</v>
      </c>
      <c r="E12" s="495"/>
      <c r="F12" s="35" t="s">
        <v>91</v>
      </c>
      <c r="G12" s="36" t="s">
        <v>92</v>
      </c>
      <c r="H12" s="488" t="s">
        <v>91</v>
      </c>
      <c r="I12" s="488"/>
      <c r="J12" s="492"/>
      <c r="K12" s="493"/>
      <c r="L12" s="493"/>
      <c r="M12" s="494"/>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c r="FH12" s="21"/>
      <c r="FI12" s="21"/>
      <c r="FJ12" s="21"/>
      <c r="FK12" s="21"/>
      <c r="FL12" s="21"/>
      <c r="FM12" s="21"/>
      <c r="FN12" s="21"/>
      <c r="FO12" s="21"/>
      <c r="FP12" s="21"/>
      <c r="FQ12" s="21"/>
      <c r="FR12" s="21"/>
      <c r="FS12" s="21"/>
      <c r="FT12" s="21"/>
      <c r="FU12" s="21"/>
      <c r="FV12" s="21"/>
      <c r="FW12" s="21"/>
      <c r="FX12" s="21"/>
      <c r="FY12" s="21"/>
      <c r="FZ12" s="21"/>
      <c r="GA12" s="21"/>
      <c r="GB12" s="21"/>
      <c r="GC12" s="21"/>
      <c r="GD12" s="21"/>
      <c r="GE12" s="21"/>
      <c r="GF12" s="21"/>
      <c r="GG12" s="21"/>
      <c r="GH12" s="21"/>
      <c r="GI12" s="21"/>
      <c r="GJ12" s="21"/>
      <c r="GK12" s="21"/>
      <c r="GL12" s="21"/>
      <c r="GM12" s="21"/>
      <c r="GN12" s="21"/>
      <c r="GO12" s="21"/>
      <c r="GP12" s="21"/>
      <c r="GQ12" s="21"/>
      <c r="GR12" s="21"/>
      <c r="GS12" s="21"/>
      <c r="GT12" s="21"/>
      <c r="GU12" s="21"/>
      <c r="GV12" s="21"/>
      <c r="GW12" s="21"/>
      <c r="GX12" s="21"/>
      <c r="GY12" s="21"/>
      <c r="GZ12" s="21"/>
      <c r="HA12" s="21"/>
      <c r="HB12" s="21"/>
      <c r="HC12" s="21"/>
      <c r="HD12" s="21"/>
      <c r="HE12" s="21"/>
      <c r="HF12" s="21"/>
      <c r="HG12" s="21"/>
      <c r="HH12" s="21"/>
      <c r="HI12" s="21"/>
      <c r="HJ12" s="21"/>
      <c r="HK12" s="21"/>
      <c r="HL12" s="21"/>
      <c r="HM12" s="21"/>
      <c r="HN12" s="21"/>
      <c r="HO12" s="21"/>
      <c r="HP12" s="21"/>
      <c r="HQ12" s="21"/>
      <c r="HR12" s="21"/>
      <c r="HS12" s="21"/>
      <c r="HT12" s="21"/>
      <c r="HU12" s="21"/>
      <c r="HV12" s="21"/>
      <c r="HW12" s="21"/>
      <c r="HX12" s="21"/>
      <c r="HY12" s="21"/>
      <c r="HZ12" s="21"/>
      <c r="IA12" s="21"/>
      <c r="IB12" s="21"/>
      <c r="IC12" s="21"/>
      <c r="ID12" s="21"/>
      <c r="IE12" s="21"/>
      <c r="IF12" s="21"/>
      <c r="IG12" s="21"/>
      <c r="IH12" s="21"/>
      <c r="II12" s="21"/>
      <c r="IJ12" s="21"/>
      <c r="IK12" s="21"/>
      <c r="IL12" s="21"/>
      <c r="IM12" s="21"/>
      <c r="IN12" s="21"/>
      <c r="IO12" s="21"/>
      <c r="IP12" s="21"/>
      <c r="IQ12" s="21"/>
      <c r="IR12" s="21"/>
      <c r="IS12" s="21"/>
    </row>
    <row r="13" spans="2:253" s="22" customFormat="1" ht="18" hidden="1" customHeight="1" x14ac:dyDescent="0.25">
      <c r="B13" s="485"/>
      <c r="C13" s="486"/>
      <c r="D13" s="495" t="s">
        <v>90</v>
      </c>
      <c r="E13" s="495"/>
      <c r="F13" s="35" t="s">
        <v>91</v>
      </c>
      <c r="G13" s="36" t="s">
        <v>92</v>
      </c>
      <c r="H13" s="488" t="s">
        <v>91</v>
      </c>
      <c r="I13" s="488"/>
      <c r="J13" s="492"/>
      <c r="K13" s="493"/>
      <c r="L13" s="493"/>
      <c r="M13" s="494"/>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c r="FH13" s="21"/>
      <c r="FI13" s="21"/>
      <c r="FJ13" s="21"/>
      <c r="FK13" s="21"/>
      <c r="FL13" s="21"/>
      <c r="FM13" s="21"/>
      <c r="FN13" s="21"/>
      <c r="FO13" s="21"/>
      <c r="FP13" s="21"/>
      <c r="FQ13" s="21"/>
      <c r="FR13" s="21"/>
      <c r="FS13" s="21"/>
      <c r="FT13" s="21"/>
      <c r="FU13" s="21"/>
      <c r="FV13" s="21"/>
      <c r="FW13" s="21"/>
      <c r="FX13" s="21"/>
      <c r="FY13" s="21"/>
      <c r="FZ13" s="21"/>
      <c r="GA13" s="21"/>
      <c r="GB13" s="21"/>
      <c r="GC13" s="21"/>
      <c r="GD13" s="21"/>
      <c r="GE13" s="21"/>
      <c r="GF13" s="21"/>
      <c r="GG13" s="21"/>
      <c r="GH13" s="21"/>
      <c r="GI13" s="21"/>
      <c r="GJ13" s="21"/>
      <c r="GK13" s="21"/>
      <c r="GL13" s="21"/>
      <c r="GM13" s="21"/>
      <c r="GN13" s="21"/>
      <c r="GO13" s="21"/>
      <c r="GP13" s="21"/>
      <c r="GQ13" s="21"/>
      <c r="GR13" s="21"/>
      <c r="GS13" s="21"/>
      <c r="GT13" s="21"/>
      <c r="GU13" s="21"/>
      <c r="GV13" s="21"/>
      <c r="GW13" s="21"/>
      <c r="GX13" s="21"/>
      <c r="GY13" s="21"/>
      <c r="GZ13" s="21"/>
      <c r="HA13" s="21"/>
      <c r="HB13" s="21"/>
      <c r="HC13" s="21"/>
      <c r="HD13" s="21"/>
      <c r="HE13" s="21"/>
      <c r="HF13" s="21"/>
      <c r="HG13" s="21"/>
      <c r="HH13" s="21"/>
      <c r="HI13" s="21"/>
      <c r="HJ13" s="21"/>
      <c r="HK13" s="21"/>
      <c r="HL13" s="21"/>
      <c r="HM13" s="21"/>
      <c r="HN13" s="21"/>
      <c r="HO13" s="21"/>
      <c r="HP13" s="21"/>
      <c r="HQ13" s="21"/>
      <c r="HR13" s="21"/>
      <c r="HS13" s="21"/>
      <c r="HT13" s="21"/>
      <c r="HU13" s="21"/>
      <c r="HV13" s="21"/>
      <c r="HW13" s="21"/>
      <c r="HX13" s="21"/>
      <c r="HY13" s="21"/>
      <c r="HZ13" s="21"/>
      <c r="IA13" s="21"/>
      <c r="IB13" s="21"/>
      <c r="IC13" s="21"/>
      <c r="ID13" s="21"/>
      <c r="IE13" s="21"/>
      <c r="IF13" s="21"/>
      <c r="IG13" s="21"/>
      <c r="IH13" s="21"/>
      <c r="II13" s="21"/>
      <c r="IJ13" s="21"/>
      <c r="IK13" s="21"/>
      <c r="IL13" s="21"/>
      <c r="IM13" s="21"/>
      <c r="IN13" s="21"/>
      <c r="IO13" s="21"/>
      <c r="IP13" s="21"/>
      <c r="IQ13" s="21"/>
      <c r="IR13" s="21"/>
      <c r="IS13" s="21"/>
    </row>
    <row r="14" spans="2:253" s="22" customFormat="1" ht="13.5" hidden="1" customHeight="1" x14ac:dyDescent="0.25">
      <c r="B14" s="38"/>
      <c r="C14" s="39"/>
      <c r="D14" s="39"/>
      <c r="E14" s="39"/>
      <c r="F14" s="39"/>
      <c r="G14" s="39"/>
      <c r="H14" s="39"/>
      <c r="I14" s="40"/>
      <c r="J14" s="41"/>
      <c r="K14" s="41"/>
      <c r="L14" s="41"/>
      <c r="M14" s="41"/>
      <c r="N14" s="21"/>
      <c r="O14" s="21"/>
      <c r="P14" s="21"/>
      <c r="Q14" s="37"/>
      <c r="R14" s="37"/>
      <c r="S14" s="37"/>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c r="FH14" s="21"/>
      <c r="FI14" s="21"/>
      <c r="FJ14" s="21"/>
      <c r="FK14" s="21"/>
      <c r="FL14" s="21"/>
      <c r="FM14" s="21"/>
      <c r="FN14" s="21"/>
      <c r="FO14" s="21"/>
      <c r="FP14" s="21"/>
      <c r="FQ14" s="21"/>
      <c r="FR14" s="21"/>
      <c r="FS14" s="21"/>
      <c r="FT14" s="21"/>
      <c r="FU14" s="21"/>
      <c r="FV14" s="21"/>
      <c r="FW14" s="21"/>
      <c r="FX14" s="21"/>
      <c r="FY14" s="21"/>
      <c r="FZ14" s="21"/>
      <c r="GA14" s="21"/>
      <c r="GB14" s="21"/>
      <c r="GC14" s="21"/>
      <c r="GD14" s="21"/>
      <c r="GE14" s="21"/>
      <c r="GF14" s="21"/>
      <c r="GG14" s="21"/>
      <c r="GH14" s="21"/>
      <c r="GI14" s="21"/>
      <c r="GJ14" s="21"/>
      <c r="GK14" s="21"/>
      <c r="GL14" s="21"/>
      <c r="GM14" s="21"/>
      <c r="GN14" s="21"/>
      <c r="GO14" s="21"/>
      <c r="GP14" s="21"/>
      <c r="GQ14" s="21"/>
      <c r="GR14" s="21"/>
      <c r="GS14" s="21"/>
      <c r="GT14" s="21"/>
      <c r="GU14" s="21"/>
      <c r="GV14" s="21"/>
      <c r="GW14" s="21"/>
      <c r="GX14" s="21"/>
      <c r="GY14" s="21"/>
      <c r="GZ14" s="21"/>
      <c r="HA14" s="21"/>
      <c r="HB14" s="21"/>
      <c r="HC14" s="21"/>
      <c r="HD14" s="21"/>
      <c r="HE14" s="21"/>
      <c r="HF14" s="21"/>
      <c r="HG14" s="21"/>
      <c r="HH14" s="21"/>
      <c r="HI14" s="21"/>
      <c r="HJ14" s="21"/>
      <c r="HK14" s="21"/>
      <c r="HL14" s="21"/>
      <c r="HM14" s="21"/>
      <c r="HN14" s="21"/>
      <c r="HO14" s="21"/>
      <c r="HP14" s="21"/>
      <c r="HQ14" s="21"/>
      <c r="HR14" s="21"/>
      <c r="HS14" s="21"/>
      <c r="HT14" s="21"/>
      <c r="HU14" s="21"/>
      <c r="HV14" s="21"/>
      <c r="HW14" s="21"/>
      <c r="HX14" s="21"/>
      <c r="HY14" s="21"/>
      <c r="HZ14" s="21"/>
      <c r="IA14" s="21"/>
      <c r="IB14" s="21"/>
      <c r="IC14" s="21"/>
      <c r="ID14" s="21"/>
      <c r="IE14" s="21"/>
      <c r="IF14" s="21"/>
      <c r="IG14" s="21"/>
      <c r="IH14" s="21"/>
      <c r="II14" s="21"/>
      <c r="IJ14" s="21"/>
      <c r="IK14" s="21"/>
      <c r="IL14" s="21"/>
      <c r="IM14" s="21"/>
      <c r="IN14" s="21"/>
      <c r="IO14" s="21"/>
      <c r="IP14" s="21"/>
      <c r="IQ14" s="21"/>
      <c r="IR14" s="21"/>
      <c r="IS14" s="21"/>
    </row>
    <row r="15" spans="2:253" s="22" customFormat="1" ht="15" hidden="1" x14ac:dyDescent="0.25">
      <c r="B15" s="42" t="s">
        <v>93</v>
      </c>
      <c r="C15" s="43"/>
      <c r="D15" s="43"/>
      <c r="E15" s="43"/>
      <c r="F15" s="43"/>
      <c r="G15" s="43"/>
      <c r="H15" s="43"/>
      <c r="I15" s="43"/>
      <c r="J15" s="43"/>
      <c r="K15" s="43"/>
      <c r="L15" s="43"/>
      <c r="M15" s="43"/>
      <c r="N15" s="21"/>
      <c r="O15" s="21"/>
      <c r="P15" s="21"/>
      <c r="Q15" s="37"/>
      <c r="R15" s="37"/>
      <c r="S15" s="37"/>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21"/>
      <c r="GU15" s="21"/>
      <c r="GV15" s="21"/>
      <c r="GW15" s="21"/>
      <c r="GX15" s="21"/>
      <c r="GY15" s="21"/>
      <c r="GZ15" s="21"/>
      <c r="HA15" s="21"/>
      <c r="HB15" s="21"/>
      <c r="HC15" s="21"/>
      <c r="HD15" s="21"/>
      <c r="HE15" s="21"/>
      <c r="HF15" s="21"/>
      <c r="HG15" s="21"/>
      <c r="HH15" s="21"/>
      <c r="HI15" s="21"/>
      <c r="HJ15" s="21"/>
      <c r="HK15" s="21"/>
      <c r="HL15" s="21"/>
      <c r="HM15" s="21"/>
      <c r="HN15" s="21"/>
      <c r="HO15" s="21"/>
      <c r="HP15" s="21"/>
      <c r="HQ15" s="21"/>
      <c r="HR15" s="21"/>
      <c r="HS15" s="21"/>
      <c r="HT15" s="21"/>
      <c r="HU15" s="21"/>
      <c r="HV15" s="21"/>
      <c r="HW15" s="21"/>
      <c r="HX15" s="21"/>
      <c r="HY15" s="21"/>
      <c r="HZ15" s="21"/>
      <c r="IA15" s="21"/>
      <c r="IB15" s="21"/>
      <c r="IC15" s="21"/>
      <c r="ID15" s="21"/>
      <c r="IE15" s="21"/>
      <c r="IF15" s="21"/>
      <c r="IG15" s="21"/>
      <c r="IH15" s="21"/>
      <c r="II15" s="21"/>
      <c r="IJ15" s="21"/>
      <c r="IK15" s="21"/>
      <c r="IL15" s="21"/>
      <c r="IM15" s="21"/>
      <c r="IN15" s="21"/>
      <c r="IO15" s="21"/>
      <c r="IP15" s="21"/>
      <c r="IQ15" s="21"/>
      <c r="IR15" s="21"/>
      <c r="IS15" s="21"/>
    </row>
    <row r="16" spans="2:253" s="22" customFormat="1" ht="15" hidden="1" x14ac:dyDescent="0.25">
      <c r="B16" s="44"/>
      <c r="C16" s="45"/>
      <c r="D16" s="45"/>
      <c r="E16" s="45"/>
      <c r="F16" s="45"/>
      <c r="G16" s="45"/>
      <c r="H16" s="45"/>
      <c r="I16" s="45"/>
      <c r="J16" s="45"/>
      <c r="K16" s="45"/>
      <c r="L16" s="45"/>
      <c r="M16" s="45"/>
      <c r="N16" s="21"/>
      <c r="O16" s="21"/>
      <c r="P16" s="21"/>
      <c r="Q16" s="37"/>
      <c r="R16" s="37"/>
      <c r="S16" s="37"/>
      <c r="T16" s="21"/>
      <c r="U16" s="21"/>
      <c r="V16" s="21"/>
      <c r="W16" s="21"/>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21"/>
      <c r="GU16" s="21"/>
      <c r="GV16" s="21"/>
      <c r="GW16" s="21"/>
      <c r="GX16" s="21"/>
      <c r="GY16" s="21"/>
      <c r="GZ16" s="21"/>
      <c r="HA16" s="21"/>
      <c r="HB16" s="21"/>
      <c r="HC16" s="21"/>
      <c r="HD16" s="21"/>
      <c r="HE16" s="21"/>
      <c r="HF16" s="21"/>
      <c r="HG16" s="21"/>
      <c r="HH16" s="21"/>
      <c r="HI16" s="21"/>
      <c r="HJ16" s="21"/>
      <c r="HK16" s="21"/>
      <c r="HL16" s="21"/>
      <c r="HM16" s="21"/>
      <c r="HN16" s="21"/>
      <c r="HO16" s="21"/>
      <c r="HP16" s="21"/>
      <c r="HQ16" s="21"/>
      <c r="HR16" s="21"/>
      <c r="HS16" s="21"/>
      <c r="HT16" s="21"/>
      <c r="HU16" s="21"/>
      <c r="HV16" s="21"/>
      <c r="HW16" s="21"/>
      <c r="HX16" s="21"/>
      <c r="HY16" s="21"/>
      <c r="HZ16" s="21"/>
      <c r="IA16" s="21"/>
      <c r="IB16" s="21"/>
      <c r="IC16" s="21"/>
      <c r="ID16" s="21"/>
      <c r="IE16" s="21"/>
      <c r="IF16" s="21"/>
      <c r="IG16" s="21"/>
      <c r="IH16" s="21"/>
      <c r="II16" s="21"/>
      <c r="IJ16" s="21"/>
      <c r="IK16" s="21"/>
      <c r="IL16" s="21"/>
      <c r="IM16" s="21"/>
      <c r="IN16" s="21"/>
      <c r="IO16" s="21"/>
      <c r="IP16" s="21"/>
      <c r="IQ16" s="21"/>
      <c r="IR16" s="21"/>
      <c r="IS16" s="21"/>
    </row>
    <row r="17" spans="2:253" s="22" customFormat="1" ht="15" hidden="1" x14ac:dyDescent="0.25">
      <c r="B17" s="46" t="s">
        <v>94</v>
      </c>
      <c r="C17" s="47"/>
      <c r="D17" s="46" t="s">
        <v>95</v>
      </c>
      <c r="E17" s="46"/>
      <c r="F17" s="48">
        <v>10000000</v>
      </c>
      <c r="G17" s="496" t="s">
        <v>96</v>
      </c>
      <c r="H17" s="497"/>
      <c r="I17" s="49" t="s">
        <v>97</v>
      </c>
      <c r="J17" s="50"/>
      <c r="K17" s="51"/>
      <c r="L17" s="498"/>
      <c r="M17" s="498"/>
      <c r="N17" s="21"/>
      <c r="O17" s="21"/>
      <c r="P17" s="21"/>
      <c r="Q17" s="37"/>
      <c r="R17" s="37"/>
      <c r="S17" s="37"/>
      <c r="T17" s="21"/>
      <c r="U17" s="21"/>
      <c r="V17" s="21"/>
      <c r="W17" s="21"/>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21"/>
      <c r="GU17" s="21"/>
      <c r="GV17" s="21"/>
      <c r="GW17" s="21"/>
      <c r="GX17" s="21"/>
      <c r="GY17" s="21"/>
      <c r="GZ17" s="21"/>
      <c r="HA17" s="21"/>
      <c r="HB17" s="21"/>
      <c r="HC17" s="21"/>
      <c r="HD17" s="21"/>
      <c r="HE17" s="21"/>
      <c r="HF17" s="21"/>
      <c r="HG17" s="21"/>
      <c r="HH17" s="21"/>
      <c r="HI17" s="21"/>
      <c r="HJ17" s="21"/>
      <c r="HK17" s="21"/>
      <c r="HL17" s="21"/>
      <c r="HM17" s="21"/>
      <c r="HN17" s="21"/>
      <c r="HO17" s="21"/>
      <c r="HP17" s="21"/>
      <c r="HQ17" s="21"/>
      <c r="HR17" s="21"/>
      <c r="HS17" s="21"/>
      <c r="HT17" s="21"/>
      <c r="HU17" s="21"/>
      <c r="HV17" s="21"/>
      <c r="HW17" s="21"/>
      <c r="HX17" s="21"/>
      <c r="HY17" s="21"/>
      <c r="HZ17" s="21"/>
      <c r="IA17" s="21"/>
      <c r="IB17" s="21"/>
      <c r="IC17" s="21"/>
      <c r="ID17" s="21"/>
      <c r="IE17" s="21"/>
      <c r="IF17" s="21"/>
      <c r="IG17" s="21"/>
      <c r="IH17" s="21"/>
      <c r="II17" s="21"/>
      <c r="IJ17" s="21"/>
      <c r="IK17" s="21"/>
      <c r="IL17" s="21"/>
      <c r="IM17" s="21"/>
      <c r="IN17" s="21"/>
      <c r="IO17" s="21"/>
      <c r="IP17" s="21"/>
      <c r="IQ17" s="21"/>
      <c r="IR17" s="21"/>
      <c r="IS17" s="21"/>
    </row>
    <row r="18" spans="2:253" s="22" customFormat="1" ht="15" hidden="1" x14ac:dyDescent="0.25">
      <c r="B18" s="52"/>
      <c r="C18" s="53"/>
      <c r="D18" s="53"/>
      <c r="E18" s="53"/>
      <c r="F18" s="53"/>
      <c r="G18" s="53"/>
      <c r="H18" s="53"/>
      <c r="I18" s="53"/>
      <c r="J18" s="53"/>
      <c r="K18" s="53"/>
      <c r="L18" s="53"/>
      <c r="M18" s="53"/>
      <c r="N18" s="21"/>
      <c r="O18" s="21"/>
      <c r="P18" s="21"/>
      <c r="Q18" s="37"/>
      <c r="R18" s="37"/>
      <c r="S18" s="37"/>
      <c r="T18" s="21"/>
      <c r="U18" s="21"/>
      <c r="V18" s="21"/>
      <c r="W18" s="21"/>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c r="FH18" s="21"/>
      <c r="FI18" s="21"/>
      <c r="FJ18" s="21"/>
      <c r="FK18" s="21"/>
      <c r="FL18" s="21"/>
      <c r="FM18" s="21"/>
      <c r="FN18" s="21"/>
      <c r="FO18" s="21"/>
      <c r="FP18" s="21"/>
      <c r="FQ18" s="21"/>
      <c r="FR18" s="21"/>
      <c r="FS18" s="21"/>
      <c r="FT18" s="21"/>
      <c r="FU18" s="21"/>
      <c r="FV18" s="21"/>
      <c r="FW18" s="21"/>
      <c r="FX18" s="21"/>
      <c r="FY18" s="21"/>
      <c r="FZ18" s="21"/>
      <c r="GA18" s="21"/>
      <c r="GB18" s="21"/>
      <c r="GC18" s="21"/>
      <c r="GD18" s="21"/>
      <c r="GE18" s="21"/>
      <c r="GF18" s="21"/>
      <c r="GG18" s="21"/>
      <c r="GH18" s="21"/>
      <c r="GI18" s="21"/>
      <c r="GJ18" s="21"/>
      <c r="GK18" s="21"/>
      <c r="GL18" s="21"/>
      <c r="GM18" s="21"/>
      <c r="GN18" s="21"/>
      <c r="GO18" s="21"/>
      <c r="GP18" s="21"/>
      <c r="GQ18" s="21"/>
      <c r="GR18" s="21"/>
      <c r="GS18" s="21"/>
      <c r="GT18" s="21"/>
      <c r="GU18" s="21"/>
      <c r="GV18" s="21"/>
      <c r="GW18" s="21"/>
      <c r="GX18" s="21"/>
      <c r="GY18" s="21"/>
      <c r="GZ18" s="21"/>
      <c r="HA18" s="21"/>
      <c r="HB18" s="21"/>
      <c r="HC18" s="21"/>
      <c r="HD18" s="21"/>
      <c r="HE18" s="21"/>
      <c r="HF18" s="21"/>
      <c r="HG18" s="21"/>
      <c r="HH18" s="21"/>
      <c r="HI18" s="21"/>
      <c r="HJ18" s="21"/>
      <c r="HK18" s="21"/>
      <c r="HL18" s="21"/>
      <c r="HM18" s="21"/>
      <c r="HN18" s="21"/>
      <c r="HO18" s="21"/>
      <c r="HP18" s="21"/>
      <c r="HQ18" s="21"/>
      <c r="HR18" s="21"/>
      <c r="HS18" s="21"/>
      <c r="HT18" s="21"/>
      <c r="HU18" s="21"/>
      <c r="HV18" s="21"/>
      <c r="HW18" s="21"/>
      <c r="HX18" s="21"/>
      <c r="HY18" s="21"/>
      <c r="HZ18" s="21"/>
      <c r="IA18" s="21"/>
      <c r="IB18" s="21"/>
      <c r="IC18" s="21"/>
      <c r="ID18" s="21"/>
      <c r="IE18" s="21"/>
      <c r="IF18" s="21"/>
      <c r="IG18" s="21"/>
      <c r="IH18" s="21"/>
      <c r="II18" s="21"/>
      <c r="IJ18" s="21"/>
      <c r="IK18" s="21"/>
      <c r="IL18" s="21"/>
      <c r="IM18" s="21"/>
      <c r="IN18" s="21"/>
      <c r="IO18" s="21"/>
      <c r="IP18" s="21"/>
      <c r="IQ18" s="21"/>
      <c r="IR18" s="21"/>
      <c r="IS18" s="21"/>
    </row>
    <row r="19" spans="2:253" s="22" customFormat="1" ht="15" hidden="1" x14ac:dyDescent="0.25">
      <c r="B19" s="38" t="s">
        <v>98</v>
      </c>
      <c r="C19" s="32"/>
      <c r="D19" s="32"/>
      <c r="E19" s="32"/>
      <c r="F19" s="32"/>
      <c r="G19" s="32"/>
      <c r="H19" s="32"/>
      <c r="I19" s="32"/>
      <c r="J19" s="32"/>
      <c r="K19" s="32"/>
      <c r="L19" s="32"/>
      <c r="M19" s="32"/>
      <c r="N19" s="21"/>
      <c r="O19" s="21"/>
      <c r="P19" s="21"/>
      <c r="Q19" s="37"/>
      <c r="R19" s="37"/>
      <c r="S19" s="37"/>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c r="FH19" s="21"/>
      <c r="FI19" s="21"/>
      <c r="FJ19" s="21"/>
      <c r="FK19" s="21"/>
      <c r="FL19" s="21"/>
      <c r="FM19" s="21"/>
      <c r="FN19" s="21"/>
      <c r="FO19" s="21"/>
      <c r="FP19" s="21"/>
      <c r="FQ19" s="21"/>
      <c r="FR19" s="21"/>
      <c r="FS19" s="21"/>
      <c r="FT19" s="21"/>
      <c r="FU19" s="21"/>
      <c r="FV19" s="21"/>
      <c r="FW19" s="21"/>
      <c r="FX19" s="21"/>
      <c r="FY19" s="21"/>
      <c r="FZ19" s="21"/>
      <c r="GA19" s="21"/>
      <c r="GB19" s="21"/>
      <c r="GC19" s="21"/>
      <c r="GD19" s="21"/>
      <c r="GE19" s="21"/>
      <c r="GF19" s="21"/>
      <c r="GG19" s="21"/>
      <c r="GH19" s="21"/>
      <c r="GI19" s="21"/>
      <c r="GJ19" s="21"/>
      <c r="GK19" s="21"/>
      <c r="GL19" s="21"/>
      <c r="GM19" s="21"/>
      <c r="GN19" s="21"/>
      <c r="GO19" s="21"/>
      <c r="GP19" s="21"/>
      <c r="GQ19" s="21"/>
      <c r="GR19" s="21"/>
      <c r="GS19" s="21"/>
      <c r="GT19" s="21"/>
      <c r="GU19" s="21"/>
      <c r="GV19" s="21"/>
      <c r="GW19" s="21"/>
      <c r="GX19" s="21"/>
      <c r="GY19" s="21"/>
      <c r="GZ19" s="21"/>
      <c r="HA19" s="21"/>
      <c r="HB19" s="21"/>
      <c r="HC19" s="21"/>
      <c r="HD19" s="21"/>
      <c r="HE19" s="21"/>
      <c r="HF19" s="21"/>
      <c r="HG19" s="21"/>
      <c r="HH19" s="21"/>
      <c r="HI19" s="21"/>
      <c r="HJ19" s="21"/>
      <c r="HK19" s="21"/>
      <c r="HL19" s="21"/>
      <c r="HM19" s="21"/>
      <c r="HN19" s="21"/>
      <c r="HO19" s="21"/>
      <c r="HP19" s="21"/>
      <c r="HQ19" s="21"/>
      <c r="HR19" s="21"/>
      <c r="HS19" s="21"/>
      <c r="HT19" s="21"/>
      <c r="HU19" s="21"/>
      <c r="HV19" s="21"/>
      <c r="HW19" s="21"/>
      <c r="HX19" s="21"/>
      <c r="HY19" s="21"/>
      <c r="HZ19" s="21"/>
      <c r="IA19" s="21"/>
      <c r="IB19" s="21"/>
      <c r="IC19" s="21"/>
      <c r="ID19" s="21"/>
      <c r="IE19" s="21"/>
      <c r="IF19" s="21"/>
      <c r="IG19" s="21"/>
      <c r="IH19" s="21"/>
      <c r="II19" s="21"/>
      <c r="IJ19" s="21"/>
      <c r="IK19" s="21"/>
      <c r="IL19" s="21"/>
      <c r="IM19" s="21"/>
      <c r="IN19" s="21"/>
      <c r="IO19" s="21"/>
      <c r="IP19" s="21"/>
      <c r="IQ19" s="21"/>
      <c r="IR19" s="21"/>
      <c r="IS19" s="21"/>
    </row>
    <row r="20" spans="2:253" s="22" customFormat="1" ht="15" hidden="1" x14ac:dyDescent="0.25">
      <c r="B20" s="54" t="s">
        <v>99</v>
      </c>
      <c r="C20" s="55"/>
      <c r="D20" s="55"/>
      <c r="E20" s="55"/>
      <c r="F20" s="55"/>
      <c r="G20" s="55"/>
      <c r="H20" s="55"/>
      <c r="I20" s="55"/>
      <c r="J20" s="56" t="s">
        <v>3</v>
      </c>
      <c r="K20" s="57" t="s">
        <v>100</v>
      </c>
      <c r="L20" s="499" t="s">
        <v>101</v>
      </c>
      <c r="M20" s="499"/>
      <c r="N20" s="21"/>
      <c r="O20" s="21"/>
      <c r="P20" s="21"/>
      <c r="Q20" s="37"/>
      <c r="R20" s="37"/>
      <c r="S20" s="37"/>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c r="FH20" s="21"/>
      <c r="FI20" s="21"/>
      <c r="FJ20" s="21"/>
      <c r="FK20" s="21"/>
      <c r="FL20" s="21"/>
      <c r="FM20" s="21"/>
      <c r="FN20" s="21"/>
      <c r="FO20" s="21"/>
      <c r="FP20" s="21"/>
      <c r="FQ20" s="21"/>
      <c r="FR20" s="21"/>
      <c r="FS20" s="21"/>
      <c r="FT20" s="21"/>
      <c r="FU20" s="21"/>
      <c r="FV20" s="21"/>
      <c r="FW20" s="21"/>
      <c r="FX20" s="21"/>
      <c r="FY20" s="21"/>
      <c r="FZ20" s="21"/>
      <c r="GA20" s="21"/>
      <c r="GB20" s="21"/>
      <c r="GC20" s="21"/>
      <c r="GD20" s="21"/>
      <c r="GE20" s="21"/>
      <c r="GF20" s="21"/>
      <c r="GG20" s="21"/>
      <c r="GH20" s="21"/>
      <c r="GI20" s="21"/>
      <c r="GJ20" s="21"/>
      <c r="GK20" s="21"/>
      <c r="GL20" s="21"/>
      <c r="GM20" s="21"/>
      <c r="GN20" s="21"/>
      <c r="GO20" s="21"/>
      <c r="GP20" s="21"/>
      <c r="GQ20" s="21"/>
      <c r="GR20" s="21"/>
      <c r="GS20" s="21"/>
      <c r="GT20" s="21"/>
      <c r="GU20" s="21"/>
      <c r="GV20" s="21"/>
      <c r="GW20" s="21"/>
      <c r="GX20" s="21"/>
      <c r="GY20" s="21"/>
      <c r="GZ20" s="21"/>
      <c r="HA20" s="21"/>
      <c r="HB20" s="21"/>
      <c r="HC20" s="21"/>
      <c r="HD20" s="21"/>
      <c r="HE20" s="21"/>
      <c r="HF20" s="21"/>
      <c r="HG20" s="21"/>
      <c r="HH20" s="21"/>
      <c r="HI20" s="21"/>
      <c r="HJ20" s="21"/>
      <c r="HK20" s="21"/>
      <c r="HL20" s="21"/>
      <c r="HM20" s="21"/>
      <c r="HN20" s="21"/>
      <c r="HO20" s="21"/>
      <c r="HP20" s="21"/>
      <c r="HQ20" s="21"/>
      <c r="HR20" s="21"/>
      <c r="HS20" s="21"/>
      <c r="HT20" s="21"/>
      <c r="HU20" s="21"/>
      <c r="HV20" s="21"/>
      <c r="HW20" s="21"/>
      <c r="HX20" s="21"/>
      <c r="HY20" s="21"/>
      <c r="HZ20" s="21"/>
      <c r="IA20" s="21"/>
      <c r="IB20" s="21"/>
      <c r="IC20" s="21"/>
      <c r="ID20" s="21"/>
      <c r="IE20" s="21"/>
      <c r="IF20" s="21"/>
      <c r="IG20" s="21"/>
      <c r="IH20" s="21"/>
      <c r="II20" s="21"/>
      <c r="IJ20" s="21"/>
      <c r="IK20" s="21"/>
      <c r="IL20" s="21"/>
      <c r="IM20" s="21"/>
      <c r="IN20" s="21"/>
      <c r="IO20" s="21"/>
      <c r="IP20" s="21"/>
      <c r="IQ20" s="21"/>
      <c r="IR20" s="21"/>
      <c r="IS20" s="21"/>
    </row>
    <row r="21" spans="2:253" s="22" customFormat="1" ht="15" hidden="1" x14ac:dyDescent="0.25">
      <c r="B21" s="500" t="s">
        <v>102</v>
      </c>
      <c r="C21" s="500"/>
      <c r="D21" s="500"/>
      <c r="E21" s="500"/>
      <c r="F21" s="500"/>
      <c r="G21" s="500"/>
      <c r="H21" s="500"/>
      <c r="I21" s="500"/>
      <c r="J21" s="58">
        <v>40780</v>
      </c>
      <c r="K21" s="59">
        <v>700000</v>
      </c>
      <c r="L21" s="501" t="s">
        <v>103</v>
      </c>
      <c r="M21" s="502"/>
      <c r="N21" s="21"/>
      <c r="O21" s="21"/>
      <c r="P21" s="21"/>
      <c r="Q21" s="37"/>
      <c r="R21" s="37"/>
      <c r="S21" s="37"/>
      <c r="T21" s="21" t="s">
        <v>104</v>
      </c>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c r="FH21" s="21"/>
      <c r="FI21" s="21"/>
      <c r="FJ21" s="21"/>
      <c r="FK21" s="21"/>
      <c r="FL21" s="21"/>
      <c r="FM21" s="21"/>
      <c r="FN21" s="21"/>
      <c r="FO21" s="21"/>
      <c r="FP21" s="21"/>
      <c r="FQ21" s="21"/>
      <c r="FR21" s="21"/>
      <c r="FS21" s="21"/>
      <c r="FT21" s="21"/>
      <c r="FU21" s="21"/>
      <c r="FV21" s="21"/>
      <c r="FW21" s="21"/>
      <c r="FX21" s="21"/>
      <c r="FY21" s="21"/>
      <c r="FZ21" s="21"/>
      <c r="GA21" s="21"/>
      <c r="GB21" s="21"/>
      <c r="GC21" s="21"/>
      <c r="GD21" s="21"/>
      <c r="GE21" s="21"/>
      <c r="GF21" s="21"/>
      <c r="GG21" s="21"/>
      <c r="GH21" s="21"/>
      <c r="GI21" s="21"/>
      <c r="GJ21" s="21"/>
      <c r="GK21" s="21"/>
      <c r="GL21" s="21"/>
      <c r="GM21" s="21"/>
      <c r="GN21" s="21"/>
      <c r="GO21" s="21"/>
      <c r="GP21" s="21"/>
      <c r="GQ21" s="21"/>
      <c r="GR21" s="21"/>
      <c r="GS21" s="21"/>
      <c r="GT21" s="21"/>
      <c r="GU21" s="21"/>
      <c r="GV21" s="21"/>
      <c r="GW21" s="21"/>
      <c r="GX21" s="21"/>
      <c r="GY21" s="21"/>
      <c r="GZ21" s="21"/>
      <c r="HA21" s="21"/>
      <c r="HB21" s="21"/>
      <c r="HC21" s="21"/>
      <c r="HD21" s="21"/>
      <c r="HE21" s="21"/>
      <c r="HF21" s="21"/>
      <c r="HG21" s="21"/>
      <c r="HH21" s="21"/>
      <c r="HI21" s="21"/>
      <c r="HJ21" s="21"/>
      <c r="HK21" s="21"/>
      <c r="HL21" s="21"/>
      <c r="HM21" s="21"/>
      <c r="HN21" s="21"/>
      <c r="HO21" s="21"/>
      <c r="HP21" s="21"/>
      <c r="HQ21" s="21"/>
      <c r="HR21" s="21"/>
      <c r="HS21" s="21"/>
      <c r="HT21" s="21"/>
      <c r="HU21" s="21"/>
      <c r="HV21" s="21"/>
      <c r="HW21" s="21"/>
      <c r="HX21" s="21"/>
      <c r="HY21" s="21"/>
      <c r="HZ21" s="21"/>
      <c r="IA21" s="21"/>
      <c r="IB21" s="21"/>
      <c r="IC21" s="21"/>
      <c r="ID21" s="21"/>
      <c r="IE21" s="21"/>
      <c r="IF21" s="21"/>
      <c r="IG21" s="21"/>
      <c r="IH21" s="21"/>
      <c r="II21" s="21"/>
      <c r="IJ21" s="21"/>
      <c r="IK21" s="21"/>
      <c r="IL21" s="21"/>
      <c r="IM21" s="21"/>
      <c r="IN21" s="21"/>
      <c r="IO21" s="21"/>
      <c r="IP21" s="21"/>
      <c r="IQ21" s="21"/>
      <c r="IR21" s="21"/>
      <c r="IS21" s="21"/>
    </row>
    <row r="22" spans="2:253" s="22" customFormat="1" ht="15" hidden="1" x14ac:dyDescent="0.25">
      <c r="B22" s="500" t="s">
        <v>105</v>
      </c>
      <c r="C22" s="500"/>
      <c r="D22" s="500"/>
      <c r="E22" s="500"/>
      <c r="F22" s="500"/>
      <c r="G22" s="500"/>
      <c r="H22" s="500"/>
      <c r="I22" s="500"/>
      <c r="J22" s="58">
        <v>40780</v>
      </c>
      <c r="K22" s="59">
        <v>300000</v>
      </c>
      <c r="L22" s="501" t="s">
        <v>103</v>
      </c>
      <c r="M22" s="502"/>
      <c r="N22" s="21"/>
      <c r="O22" s="21"/>
      <c r="P22" s="21"/>
      <c r="Q22" s="37"/>
      <c r="R22" s="37"/>
      <c r="S22" s="37"/>
      <c r="T22" s="21" t="s">
        <v>106</v>
      </c>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c r="FH22" s="21"/>
      <c r="FI22" s="21"/>
      <c r="FJ22" s="21"/>
      <c r="FK22" s="21"/>
      <c r="FL22" s="21"/>
      <c r="FM22" s="21"/>
      <c r="FN22" s="21"/>
      <c r="FO22" s="21"/>
      <c r="FP22" s="21"/>
      <c r="FQ22" s="21"/>
      <c r="FR22" s="21"/>
      <c r="FS22" s="21"/>
      <c r="FT22" s="21"/>
      <c r="FU22" s="21"/>
      <c r="FV22" s="21"/>
      <c r="FW22" s="21"/>
      <c r="FX22" s="21"/>
      <c r="FY22" s="21"/>
      <c r="FZ22" s="21"/>
      <c r="GA22" s="21"/>
      <c r="GB22" s="21"/>
      <c r="GC22" s="21"/>
      <c r="GD22" s="21"/>
      <c r="GE22" s="21"/>
      <c r="GF22" s="21"/>
      <c r="GG22" s="21"/>
      <c r="GH22" s="21"/>
      <c r="GI22" s="21"/>
      <c r="GJ22" s="21"/>
      <c r="GK22" s="21"/>
      <c r="GL22" s="21"/>
      <c r="GM22" s="21"/>
      <c r="GN22" s="21"/>
      <c r="GO22" s="21"/>
      <c r="GP22" s="21"/>
      <c r="GQ22" s="21"/>
      <c r="GR22" s="21"/>
      <c r="GS22" s="21"/>
      <c r="GT22" s="21"/>
      <c r="GU22" s="21"/>
      <c r="GV22" s="21"/>
      <c r="GW22" s="21"/>
      <c r="GX22" s="21"/>
      <c r="GY22" s="21"/>
      <c r="GZ22" s="21"/>
      <c r="HA22" s="21"/>
      <c r="HB22" s="21"/>
      <c r="HC22" s="21"/>
      <c r="HD22" s="21"/>
      <c r="HE22" s="21"/>
      <c r="HF22" s="21"/>
      <c r="HG22" s="21"/>
      <c r="HH22" s="21"/>
      <c r="HI22" s="21"/>
      <c r="HJ22" s="21"/>
      <c r="HK22" s="21"/>
      <c r="HL22" s="21"/>
      <c r="HM22" s="21"/>
      <c r="HN22" s="21"/>
      <c r="HO22" s="21"/>
      <c r="HP22" s="21"/>
      <c r="HQ22" s="21"/>
      <c r="HR22" s="21"/>
      <c r="HS22" s="21"/>
      <c r="HT22" s="21"/>
      <c r="HU22" s="21"/>
      <c r="HV22" s="21"/>
      <c r="HW22" s="21"/>
      <c r="HX22" s="21"/>
      <c r="HY22" s="21"/>
      <c r="HZ22" s="21"/>
      <c r="IA22" s="21"/>
      <c r="IB22" s="21"/>
      <c r="IC22" s="21"/>
      <c r="ID22" s="21"/>
      <c r="IE22" s="21"/>
      <c r="IF22" s="21"/>
      <c r="IG22" s="21"/>
      <c r="IH22" s="21"/>
      <c r="II22" s="21"/>
      <c r="IJ22" s="21"/>
      <c r="IK22" s="21"/>
      <c r="IL22" s="21"/>
      <c r="IM22" s="21"/>
      <c r="IN22" s="21"/>
      <c r="IO22" s="21"/>
      <c r="IP22" s="21"/>
      <c r="IQ22" s="21"/>
      <c r="IR22" s="21"/>
      <c r="IS22" s="21"/>
    </row>
    <row r="23" spans="2:253" s="22" customFormat="1" ht="15" hidden="1" x14ac:dyDescent="0.25">
      <c r="B23" s="500" t="s">
        <v>107</v>
      </c>
      <c r="C23" s="500"/>
      <c r="D23" s="500"/>
      <c r="E23" s="500"/>
      <c r="F23" s="500"/>
      <c r="G23" s="500"/>
      <c r="H23" s="500"/>
      <c r="I23" s="500"/>
      <c r="J23" s="58">
        <v>40780</v>
      </c>
      <c r="K23" s="59">
        <v>100000</v>
      </c>
      <c r="L23" s="501" t="s">
        <v>104</v>
      </c>
      <c r="M23" s="502"/>
      <c r="N23" s="21"/>
      <c r="O23" s="21"/>
      <c r="P23" s="21"/>
      <c r="Q23" s="37"/>
      <c r="R23" s="37"/>
      <c r="S23" s="37"/>
      <c r="T23" s="21" t="s">
        <v>103</v>
      </c>
      <c r="U23" s="21"/>
      <c r="V23" s="21"/>
      <c r="W23" s="21"/>
      <c r="X23" s="21" t="s">
        <v>103</v>
      </c>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21"/>
      <c r="GU23" s="21"/>
      <c r="GV23" s="21"/>
      <c r="GW23" s="21"/>
      <c r="GX23" s="21"/>
      <c r="GY23" s="21"/>
      <c r="GZ23" s="21"/>
      <c r="HA23" s="21"/>
      <c r="HB23" s="21"/>
      <c r="HC23" s="21"/>
      <c r="HD23" s="21"/>
      <c r="HE23" s="21"/>
      <c r="HF23" s="21"/>
      <c r="HG23" s="21"/>
      <c r="HH23" s="21"/>
      <c r="HI23" s="21"/>
      <c r="HJ23" s="21"/>
      <c r="HK23" s="21"/>
      <c r="HL23" s="21"/>
      <c r="HM23" s="21"/>
      <c r="HN23" s="21"/>
      <c r="HO23" s="21"/>
      <c r="HP23" s="21"/>
      <c r="HQ23" s="21"/>
      <c r="HR23" s="21"/>
      <c r="HS23" s="21"/>
      <c r="HT23" s="21"/>
      <c r="HU23" s="21"/>
      <c r="HV23" s="21"/>
      <c r="HW23" s="21"/>
      <c r="HX23" s="21"/>
      <c r="HY23" s="21"/>
      <c r="HZ23" s="21"/>
      <c r="IA23" s="21"/>
      <c r="IB23" s="21"/>
      <c r="IC23" s="21"/>
      <c r="ID23" s="21"/>
      <c r="IE23" s="21"/>
      <c r="IF23" s="21"/>
      <c r="IG23" s="21"/>
      <c r="IH23" s="21"/>
      <c r="II23" s="21"/>
      <c r="IJ23" s="21"/>
      <c r="IK23" s="21"/>
      <c r="IL23" s="21"/>
      <c r="IM23" s="21"/>
      <c r="IN23" s="21"/>
      <c r="IO23" s="21"/>
      <c r="IP23" s="21"/>
      <c r="IQ23" s="21"/>
      <c r="IR23" s="21"/>
      <c r="IS23" s="21"/>
    </row>
    <row r="24" spans="2:253" s="22" customFormat="1" ht="15" hidden="1" x14ac:dyDescent="0.25">
      <c r="B24" s="500" t="s">
        <v>108</v>
      </c>
      <c r="C24" s="500"/>
      <c r="D24" s="500"/>
      <c r="E24" s="500"/>
      <c r="F24" s="500"/>
      <c r="G24" s="500"/>
      <c r="H24" s="500"/>
      <c r="I24" s="500"/>
      <c r="J24" s="58">
        <v>40780</v>
      </c>
      <c r="K24" s="59">
        <v>100000</v>
      </c>
      <c r="L24" s="501" t="s">
        <v>106</v>
      </c>
      <c r="M24" s="502"/>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21"/>
      <c r="GU24" s="21"/>
      <c r="GV24" s="21"/>
      <c r="GW24" s="21"/>
      <c r="GX24" s="21"/>
      <c r="GY24" s="21"/>
      <c r="GZ24" s="21"/>
      <c r="HA24" s="21"/>
      <c r="HB24" s="21"/>
      <c r="HC24" s="21"/>
      <c r="HD24" s="21"/>
      <c r="HE24" s="21"/>
      <c r="HF24" s="21"/>
      <c r="HG24" s="21"/>
      <c r="HH24" s="21"/>
      <c r="HI24" s="21"/>
      <c r="HJ24" s="21"/>
      <c r="HK24" s="21"/>
      <c r="HL24" s="21"/>
      <c r="HM24" s="21"/>
      <c r="HN24" s="21"/>
      <c r="HO24" s="21"/>
      <c r="HP24" s="21"/>
      <c r="HQ24" s="21"/>
      <c r="HR24" s="21"/>
      <c r="HS24" s="21"/>
      <c r="HT24" s="21"/>
      <c r="HU24" s="21"/>
      <c r="HV24" s="21"/>
      <c r="HW24" s="21"/>
      <c r="HX24" s="21"/>
      <c r="HY24" s="21"/>
      <c r="HZ24" s="21"/>
      <c r="IA24" s="21"/>
      <c r="IB24" s="21"/>
      <c r="IC24" s="21"/>
      <c r="ID24" s="21"/>
      <c r="IE24" s="21"/>
      <c r="IF24" s="21"/>
      <c r="IG24" s="21"/>
      <c r="IH24" s="21"/>
      <c r="II24" s="21"/>
      <c r="IJ24" s="21"/>
      <c r="IK24" s="21"/>
      <c r="IL24" s="21"/>
      <c r="IM24" s="21"/>
      <c r="IN24" s="21"/>
      <c r="IO24" s="21"/>
      <c r="IP24" s="21"/>
      <c r="IQ24" s="21"/>
      <c r="IR24" s="21"/>
      <c r="IS24" s="21"/>
    </row>
    <row r="25" spans="2:253" s="22" customFormat="1" ht="15" hidden="1" x14ac:dyDescent="0.25">
      <c r="B25" s="60"/>
      <c r="C25" s="55"/>
      <c r="D25" s="55"/>
      <c r="E25" s="55"/>
      <c r="F25" s="55"/>
      <c r="G25" s="55"/>
      <c r="H25" s="55"/>
      <c r="I25" s="55"/>
      <c r="J25" s="61" t="s">
        <v>109</v>
      </c>
      <c r="K25" s="62">
        <f>SUM(K21:K24)</f>
        <v>1200000</v>
      </c>
      <c r="L25" s="55"/>
      <c r="M25" s="55"/>
      <c r="N25" s="21"/>
      <c r="O25" s="21"/>
      <c r="P25" s="21"/>
      <c r="Q25" s="21"/>
      <c r="R25" s="21"/>
      <c r="S25" s="21"/>
      <c r="T25" s="21"/>
      <c r="U25" s="21"/>
      <c r="V25" s="21"/>
      <c r="W25" s="21"/>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21"/>
      <c r="GU25" s="21"/>
      <c r="GV25" s="21"/>
      <c r="GW25" s="21"/>
      <c r="GX25" s="21"/>
      <c r="GY25" s="21"/>
      <c r="GZ25" s="21"/>
      <c r="HA25" s="21"/>
      <c r="HB25" s="21"/>
      <c r="HC25" s="21"/>
      <c r="HD25" s="21"/>
      <c r="HE25" s="21"/>
      <c r="HF25" s="21"/>
      <c r="HG25" s="21"/>
      <c r="HH25" s="21"/>
      <c r="HI25" s="21"/>
      <c r="HJ25" s="21"/>
      <c r="HK25" s="21"/>
      <c r="HL25" s="21"/>
      <c r="HM25" s="21"/>
      <c r="HN25" s="21"/>
      <c r="HO25" s="21"/>
      <c r="HP25" s="21"/>
      <c r="HQ25" s="21"/>
      <c r="HR25" s="21"/>
      <c r="HS25" s="21"/>
      <c r="HT25" s="21"/>
      <c r="HU25" s="21"/>
      <c r="HV25" s="21"/>
      <c r="HW25" s="21"/>
      <c r="HX25" s="21"/>
      <c r="HY25" s="21"/>
      <c r="HZ25" s="21"/>
      <c r="IA25" s="21"/>
      <c r="IB25" s="21"/>
      <c r="IC25" s="21"/>
      <c r="ID25" s="21"/>
      <c r="IE25" s="21"/>
      <c r="IF25" s="21"/>
      <c r="IG25" s="21"/>
      <c r="IH25" s="21"/>
      <c r="II25" s="21"/>
      <c r="IJ25" s="21"/>
      <c r="IK25" s="21"/>
      <c r="IL25" s="21"/>
      <c r="IM25" s="21"/>
      <c r="IN25" s="21"/>
      <c r="IO25" s="21"/>
      <c r="IP25" s="21"/>
      <c r="IQ25" s="21"/>
      <c r="IR25" s="21"/>
      <c r="IS25" s="21"/>
    </row>
    <row r="26" spans="2:253" s="22" customFormat="1" ht="85.5" hidden="1" customHeight="1" x14ac:dyDescent="0.25">
      <c r="B26" s="63" t="s">
        <v>110</v>
      </c>
      <c r="C26" s="503" t="s">
        <v>111</v>
      </c>
      <c r="D26" s="503"/>
      <c r="E26" s="503"/>
      <c r="F26" s="503"/>
      <c r="G26" s="503"/>
      <c r="H26" s="503"/>
      <c r="I26" s="503"/>
      <c r="J26" s="504"/>
      <c r="K26" s="504"/>
      <c r="L26" s="503"/>
      <c r="M26" s="503"/>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21"/>
      <c r="GU26" s="21"/>
      <c r="GV26" s="21"/>
      <c r="GW26" s="21"/>
      <c r="GX26" s="21"/>
      <c r="GY26" s="21"/>
      <c r="GZ26" s="21"/>
      <c r="HA26" s="21"/>
      <c r="HB26" s="21"/>
      <c r="HC26" s="21"/>
      <c r="HD26" s="21"/>
      <c r="HE26" s="21"/>
      <c r="HF26" s="21"/>
      <c r="HG26" s="21"/>
      <c r="HH26" s="21"/>
      <c r="HI26" s="21"/>
      <c r="HJ26" s="21"/>
      <c r="HK26" s="21"/>
      <c r="HL26" s="21"/>
      <c r="HM26" s="21"/>
      <c r="HN26" s="21"/>
      <c r="HO26" s="21"/>
      <c r="HP26" s="21"/>
      <c r="HQ26" s="21"/>
      <c r="HR26" s="21"/>
      <c r="HS26" s="21"/>
      <c r="HT26" s="21"/>
      <c r="HU26" s="21"/>
      <c r="HV26" s="21"/>
      <c r="HW26" s="21"/>
      <c r="HX26" s="21"/>
      <c r="HY26" s="21"/>
      <c r="HZ26" s="21"/>
      <c r="IA26" s="21"/>
      <c r="IB26" s="21"/>
      <c r="IC26" s="21"/>
      <c r="ID26" s="21"/>
      <c r="IE26" s="21"/>
      <c r="IF26" s="21"/>
      <c r="IG26" s="21"/>
      <c r="IH26" s="21"/>
      <c r="II26" s="21"/>
      <c r="IJ26" s="21"/>
      <c r="IK26" s="21"/>
      <c r="IL26" s="21"/>
      <c r="IM26" s="21"/>
      <c r="IN26" s="21"/>
      <c r="IO26" s="21"/>
      <c r="IP26" s="21"/>
      <c r="IQ26" s="21"/>
      <c r="IR26" s="21"/>
      <c r="IS26" s="21"/>
    </row>
    <row r="27" spans="2:253" s="26" customFormat="1" ht="15" hidden="1" x14ac:dyDescent="0.25">
      <c r="B27" s="64"/>
      <c r="C27" s="65"/>
      <c r="D27" s="65"/>
      <c r="E27" s="65"/>
      <c r="F27" s="65"/>
      <c r="G27" s="65"/>
      <c r="H27" s="65"/>
      <c r="I27" s="65"/>
      <c r="J27" s="65"/>
      <c r="K27" s="65"/>
      <c r="L27" s="65"/>
      <c r="M27" s="65"/>
      <c r="N27" s="25"/>
      <c r="O27" s="25"/>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row>
    <row r="28" spans="2:253" s="22" customFormat="1" ht="15" hidden="1" x14ac:dyDescent="0.25">
      <c r="B28" s="66" t="s">
        <v>112</v>
      </c>
      <c r="C28" s="67"/>
      <c r="D28" s="67"/>
      <c r="E28" s="67"/>
      <c r="F28" s="67"/>
      <c r="G28" s="67"/>
      <c r="H28" s="67"/>
      <c r="I28" s="67"/>
      <c r="J28" s="67"/>
      <c r="K28" s="67"/>
      <c r="L28" s="67"/>
      <c r="M28" s="67"/>
      <c r="N28" s="21"/>
      <c r="O28" s="21"/>
      <c r="P28" s="21"/>
      <c r="Q28" s="37"/>
      <c r="R28" s="37"/>
      <c r="S28" s="37"/>
      <c r="T28" s="21"/>
      <c r="U28" s="21"/>
      <c r="V28" s="21"/>
      <c r="W28" s="21"/>
      <c r="X28" s="21"/>
      <c r="Y28" s="21"/>
      <c r="Z28" s="21"/>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c r="FH28" s="21"/>
      <c r="FI28" s="21"/>
      <c r="FJ28" s="21"/>
      <c r="FK28" s="21"/>
      <c r="FL28" s="21"/>
      <c r="FM28" s="21"/>
      <c r="FN28" s="21"/>
      <c r="FO28" s="21"/>
      <c r="FP28" s="21"/>
      <c r="FQ28" s="21"/>
      <c r="FR28" s="21"/>
      <c r="FS28" s="21"/>
      <c r="FT28" s="21"/>
      <c r="FU28" s="21"/>
      <c r="FV28" s="21"/>
      <c r="FW28" s="21"/>
      <c r="FX28" s="21"/>
      <c r="FY28" s="21"/>
      <c r="FZ28" s="21"/>
      <c r="GA28" s="21"/>
      <c r="GB28" s="21"/>
      <c r="GC28" s="21"/>
      <c r="GD28" s="21"/>
      <c r="GE28" s="21"/>
      <c r="GF28" s="21"/>
      <c r="GG28" s="21"/>
      <c r="GH28" s="21"/>
      <c r="GI28" s="21"/>
      <c r="GJ28" s="21"/>
      <c r="GK28" s="21"/>
      <c r="GL28" s="21"/>
      <c r="GM28" s="21"/>
      <c r="GN28" s="21"/>
      <c r="GO28" s="21"/>
      <c r="GP28" s="21"/>
      <c r="GQ28" s="21"/>
      <c r="GR28" s="21"/>
      <c r="GS28" s="21"/>
      <c r="GT28" s="21"/>
      <c r="GU28" s="21"/>
      <c r="GV28" s="21"/>
      <c r="GW28" s="21"/>
      <c r="GX28" s="21"/>
      <c r="GY28" s="21"/>
      <c r="GZ28" s="21"/>
      <c r="HA28" s="21"/>
      <c r="HB28" s="21"/>
      <c r="HC28" s="21"/>
      <c r="HD28" s="21"/>
      <c r="HE28" s="21"/>
      <c r="HF28" s="21"/>
      <c r="HG28" s="21"/>
      <c r="HH28" s="21"/>
      <c r="HI28" s="21"/>
      <c r="HJ28" s="21"/>
      <c r="HK28" s="21"/>
      <c r="HL28" s="21"/>
      <c r="HM28" s="21"/>
      <c r="HN28" s="21"/>
      <c r="HO28" s="21"/>
      <c r="HP28" s="21"/>
      <c r="HQ28" s="21"/>
      <c r="HR28" s="21"/>
      <c r="HS28" s="21"/>
      <c r="HT28" s="21"/>
      <c r="HU28" s="21"/>
      <c r="HV28" s="21"/>
      <c r="HW28" s="21"/>
      <c r="HX28" s="21"/>
      <c r="HY28" s="21"/>
      <c r="HZ28" s="21"/>
      <c r="IA28" s="21"/>
      <c r="IB28" s="21"/>
      <c r="IC28" s="21"/>
      <c r="ID28" s="21"/>
      <c r="IE28" s="21"/>
      <c r="IF28" s="21"/>
      <c r="IG28" s="21"/>
      <c r="IH28" s="21"/>
      <c r="II28" s="21"/>
      <c r="IJ28" s="21"/>
      <c r="IK28" s="21"/>
      <c r="IL28" s="21"/>
      <c r="IM28" s="21"/>
      <c r="IN28" s="21"/>
      <c r="IO28" s="21"/>
      <c r="IP28" s="21"/>
      <c r="IQ28" s="21"/>
      <c r="IR28" s="21"/>
      <c r="IS28" s="21"/>
    </row>
    <row r="29" spans="2:253" ht="37.5" hidden="1" customHeight="1" x14ac:dyDescent="0.2">
      <c r="B29" s="505" t="s">
        <v>113</v>
      </c>
      <c r="C29" s="505"/>
      <c r="D29" s="505"/>
      <c r="E29" s="505" t="s">
        <v>114</v>
      </c>
      <c r="F29" s="505"/>
      <c r="G29" s="505" t="s">
        <v>115</v>
      </c>
      <c r="H29" s="505"/>
      <c r="I29" s="68" t="s">
        <v>116</v>
      </c>
      <c r="J29" s="68" t="s">
        <v>117</v>
      </c>
      <c r="K29" s="68" t="s">
        <v>118</v>
      </c>
      <c r="L29" s="505" t="s">
        <v>119</v>
      </c>
      <c r="M29" s="505"/>
    </row>
    <row r="30" spans="2:253" ht="52.5" hidden="1" customHeight="1" x14ac:dyDescent="0.2">
      <c r="B30" s="506" t="s">
        <v>120</v>
      </c>
      <c r="C30" s="506"/>
      <c r="D30" s="506"/>
      <c r="E30" s="510" t="s">
        <v>121</v>
      </c>
      <c r="F30" s="511"/>
      <c r="G30" s="507" t="s">
        <v>122</v>
      </c>
      <c r="H30" s="507"/>
      <c r="I30" s="70" t="s">
        <v>123</v>
      </c>
      <c r="J30" s="512" t="s">
        <v>124</v>
      </c>
      <c r="K30" s="71">
        <v>6</v>
      </c>
      <c r="L30" s="507" t="s">
        <v>125</v>
      </c>
      <c r="M30" s="507"/>
    </row>
    <row r="31" spans="2:253" ht="20.25" hidden="1" customHeight="1" x14ac:dyDescent="0.2">
      <c r="B31" s="506"/>
      <c r="C31" s="506"/>
      <c r="D31" s="506"/>
      <c r="E31" s="506"/>
      <c r="F31" s="506"/>
      <c r="G31" s="507"/>
      <c r="H31" s="507"/>
      <c r="I31" s="70"/>
      <c r="J31" s="513"/>
      <c r="K31" s="71">
        <v>2</v>
      </c>
      <c r="L31" s="507"/>
      <c r="M31" s="507"/>
    </row>
    <row r="32" spans="2:253" ht="21.75" hidden="1" customHeight="1" x14ac:dyDescent="0.2">
      <c r="B32" s="506"/>
      <c r="C32" s="506"/>
      <c r="D32" s="506"/>
      <c r="E32" s="506"/>
      <c r="F32" s="506"/>
      <c r="G32" s="507"/>
      <c r="H32" s="507"/>
      <c r="I32" s="70"/>
      <c r="J32" s="514"/>
      <c r="K32" s="71"/>
      <c r="L32" s="507"/>
      <c r="M32" s="507"/>
    </row>
    <row r="33" spans="2:20" ht="6.75" hidden="1" customHeight="1" x14ac:dyDescent="0.2"/>
    <row r="34" spans="2:20" ht="36" hidden="1" customHeight="1" x14ac:dyDescent="0.2">
      <c r="B34" s="505" t="s">
        <v>126</v>
      </c>
      <c r="C34" s="505"/>
      <c r="D34" s="505"/>
      <c r="E34" s="505" t="s">
        <v>127</v>
      </c>
      <c r="F34" s="505"/>
      <c r="G34" s="505"/>
      <c r="H34" s="68" t="s">
        <v>128</v>
      </c>
      <c r="I34" s="505" t="s">
        <v>129</v>
      </c>
      <c r="J34" s="505"/>
      <c r="K34" s="68" t="s">
        <v>130</v>
      </c>
      <c r="L34" s="508" t="s">
        <v>131</v>
      </c>
      <c r="M34" s="509"/>
    </row>
    <row r="35" spans="2:20" ht="41.25" hidden="1" customHeight="1" x14ac:dyDescent="0.2">
      <c r="B35" s="507" t="s">
        <v>132</v>
      </c>
      <c r="C35" s="507"/>
      <c r="D35" s="507"/>
      <c r="E35" s="72" t="s">
        <v>133</v>
      </c>
      <c r="F35" s="507" t="s">
        <v>134</v>
      </c>
      <c r="G35" s="507"/>
      <c r="H35" s="73" t="s">
        <v>135</v>
      </c>
      <c r="I35" s="506" t="s">
        <v>136</v>
      </c>
      <c r="J35" s="515"/>
      <c r="K35" s="74" t="s">
        <v>137</v>
      </c>
      <c r="L35" s="516">
        <v>684000</v>
      </c>
      <c r="M35" s="517"/>
      <c r="R35" s="21" t="s">
        <v>138</v>
      </c>
    </row>
    <row r="36" spans="2:20" ht="15" hidden="1" x14ac:dyDescent="0.2">
      <c r="B36" s="507"/>
      <c r="C36" s="507"/>
      <c r="D36" s="507"/>
      <c r="E36" s="72"/>
      <c r="F36" s="507"/>
      <c r="G36" s="507"/>
      <c r="H36" s="73"/>
      <c r="I36" s="506"/>
      <c r="J36" s="515"/>
      <c r="K36" s="74"/>
      <c r="L36" s="516"/>
      <c r="M36" s="517"/>
      <c r="R36" s="21" t="s">
        <v>133</v>
      </c>
    </row>
    <row r="37" spans="2:20" ht="15" hidden="1" x14ac:dyDescent="0.2">
      <c r="B37" s="507"/>
      <c r="C37" s="507"/>
      <c r="D37" s="507"/>
      <c r="E37" s="72"/>
      <c r="F37" s="507"/>
      <c r="G37" s="507"/>
      <c r="H37" s="73"/>
      <c r="I37" s="506"/>
      <c r="J37" s="515"/>
      <c r="K37" s="74"/>
      <c r="L37" s="516"/>
      <c r="M37" s="517"/>
      <c r="R37" s="21" t="s">
        <v>139</v>
      </c>
    </row>
    <row r="38" spans="2:20" ht="15" hidden="1" x14ac:dyDescent="0.2">
      <c r="B38" s="507"/>
      <c r="C38" s="507"/>
      <c r="D38" s="507"/>
      <c r="E38" s="72"/>
      <c r="F38" s="507"/>
      <c r="G38" s="507"/>
      <c r="H38" s="73"/>
      <c r="I38" s="506"/>
      <c r="J38" s="515"/>
      <c r="K38" s="74"/>
      <c r="L38" s="516"/>
      <c r="M38" s="517"/>
      <c r="R38" s="21" t="s">
        <v>140</v>
      </c>
    </row>
    <row r="39" spans="2:20" ht="15" hidden="1" x14ac:dyDescent="0.2">
      <c r="B39" s="507"/>
      <c r="C39" s="507"/>
      <c r="D39" s="507"/>
      <c r="E39" s="72"/>
      <c r="F39" s="507"/>
      <c r="G39" s="507"/>
      <c r="H39" s="73"/>
      <c r="I39" s="506"/>
      <c r="J39" s="515"/>
      <c r="K39" s="74"/>
      <c r="L39" s="516"/>
      <c r="M39" s="517"/>
      <c r="R39" s="21"/>
      <c r="T39" s="75" t="s">
        <v>134</v>
      </c>
    </row>
    <row r="40" spans="2:20" ht="15" hidden="1" x14ac:dyDescent="0.2">
      <c r="B40" s="507"/>
      <c r="C40" s="507"/>
      <c r="D40" s="507"/>
      <c r="E40" s="72"/>
      <c r="F40" s="507"/>
      <c r="G40" s="507"/>
      <c r="H40" s="73"/>
      <c r="I40" s="506"/>
      <c r="J40" s="515"/>
      <c r="K40" s="74"/>
      <c r="L40" s="516"/>
      <c r="M40" s="517"/>
      <c r="R40" s="21"/>
      <c r="T40" s="75" t="s">
        <v>141</v>
      </c>
    </row>
    <row r="41" spans="2:20" ht="15" hidden="1" x14ac:dyDescent="0.2">
      <c r="B41" s="507"/>
      <c r="C41" s="507"/>
      <c r="D41" s="507"/>
      <c r="E41" s="72"/>
      <c r="F41" s="507"/>
      <c r="G41" s="507"/>
      <c r="H41" s="73"/>
      <c r="I41" s="506"/>
      <c r="J41" s="515"/>
      <c r="K41" s="74"/>
      <c r="L41" s="516"/>
      <c r="M41" s="517"/>
      <c r="R41" s="21"/>
      <c r="T41" s="75" t="s">
        <v>142</v>
      </c>
    </row>
    <row r="42" spans="2:20" hidden="1" x14ac:dyDescent="0.2">
      <c r="B42" s="76"/>
      <c r="C42" s="76"/>
      <c r="D42" s="76"/>
      <c r="K42" s="77" t="s">
        <v>109</v>
      </c>
      <c r="L42" s="518">
        <f>SUM(L35:L41)</f>
        <v>684000</v>
      </c>
      <c r="M42" s="519"/>
      <c r="T42" s="75" t="s">
        <v>143</v>
      </c>
    </row>
    <row r="43" spans="2:20" s="81" customFormat="1" hidden="1" x14ac:dyDescent="0.2">
      <c r="B43" s="78"/>
      <c r="C43" s="78"/>
      <c r="D43" s="78"/>
      <c r="E43" s="69"/>
      <c r="F43" s="69"/>
      <c r="G43" s="69"/>
      <c r="H43" s="69"/>
      <c r="I43" s="69"/>
      <c r="J43" s="69"/>
      <c r="K43" s="79"/>
      <c r="L43" s="80"/>
      <c r="M43" s="80"/>
      <c r="T43" s="75" t="s">
        <v>144</v>
      </c>
    </row>
    <row r="44" spans="2:20" hidden="1" x14ac:dyDescent="0.2">
      <c r="B44" s="520" t="s">
        <v>145</v>
      </c>
      <c r="C44" s="521"/>
      <c r="D44" s="521"/>
      <c r="E44" s="82" t="str">
        <f>IF(B47=0,"НЕТ","Следующие:")</f>
        <v>Следующие:</v>
      </c>
      <c r="F44" s="81"/>
      <c r="G44" s="81"/>
      <c r="H44" s="81"/>
      <c r="I44" s="81"/>
      <c r="J44" s="81"/>
      <c r="K44" s="83"/>
      <c r="L44" s="84"/>
      <c r="M44" s="84"/>
      <c r="T44" s="75" t="s">
        <v>146</v>
      </c>
    </row>
    <row r="45" spans="2:20" ht="20.25" hidden="1" customHeight="1" x14ac:dyDescent="0.2">
      <c r="B45" s="526" t="s">
        <v>147</v>
      </c>
      <c r="C45" s="527"/>
      <c r="D45" s="505" t="s">
        <v>148</v>
      </c>
      <c r="E45" s="523" t="s">
        <v>149</v>
      </c>
      <c r="F45" s="523" t="s">
        <v>150</v>
      </c>
      <c r="G45" s="522" t="s">
        <v>151</v>
      </c>
      <c r="H45" s="522" t="s">
        <v>152</v>
      </c>
      <c r="I45" s="508" t="s">
        <v>153</v>
      </c>
      <c r="J45" s="509"/>
      <c r="K45" s="522" t="s">
        <v>154</v>
      </c>
      <c r="L45" s="522" t="s">
        <v>155</v>
      </c>
      <c r="M45" s="524" t="s">
        <v>156</v>
      </c>
      <c r="T45" s="85" t="s">
        <v>157</v>
      </c>
    </row>
    <row r="46" spans="2:20" ht="41.25" hidden="1" customHeight="1" x14ac:dyDescent="0.2">
      <c r="B46" s="528"/>
      <c r="C46" s="529"/>
      <c r="D46" s="505"/>
      <c r="E46" s="505"/>
      <c r="F46" s="530"/>
      <c r="G46" s="523"/>
      <c r="H46" s="523"/>
      <c r="I46" s="68" t="s">
        <v>158</v>
      </c>
      <c r="J46" s="86" t="s">
        <v>159</v>
      </c>
      <c r="K46" s="523"/>
      <c r="L46" s="523"/>
      <c r="M46" s="523"/>
      <c r="T46" s="85" t="s">
        <v>160</v>
      </c>
    </row>
    <row r="47" spans="2:20" ht="63" hidden="1" customHeight="1" x14ac:dyDescent="0.2">
      <c r="B47" s="525" t="s">
        <v>161</v>
      </c>
      <c r="C47" s="525"/>
      <c r="D47" s="87">
        <v>500000</v>
      </c>
      <c r="E47" s="88">
        <v>0.22</v>
      </c>
      <c r="F47" s="89" t="s">
        <v>162</v>
      </c>
      <c r="G47" s="89" t="s">
        <v>120</v>
      </c>
      <c r="H47" s="90" t="s">
        <v>163</v>
      </c>
      <c r="I47" s="90" t="s">
        <v>164</v>
      </c>
      <c r="J47" s="90" t="s">
        <v>165</v>
      </c>
      <c r="K47" s="91" t="s">
        <v>166</v>
      </c>
      <c r="L47" s="87">
        <v>43010</v>
      </c>
      <c r="M47" s="91" t="s">
        <v>167</v>
      </c>
      <c r="T47" s="85" t="s">
        <v>168</v>
      </c>
    </row>
    <row r="48" spans="2:20" ht="69.75" hidden="1" customHeight="1" x14ac:dyDescent="0.2">
      <c r="B48" s="525" t="s">
        <v>169</v>
      </c>
      <c r="C48" s="525"/>
      <c r="D48" s="87">
        <v>1600000</v>
      </c>
      <c r="E48" s="88">
        <v>0.16</v>
      </c>
      <c r="F48" s="89" t="s">
        <v>170</v>
      </c>
      <c r="G48" s="89" t="s">
        <v>171</v>
      </c>
      <c r="H48" s="90" t="s">
        <v>172</v>
      </c>
      <c r="I48" s="90"/>
      <c r="J48" s="90" t="s">
        <v>173</v>
      </c>
      <c r="K48" s="91" t="s">
        <v>174</v>
      </c>
      <c r="L48" s="87">
        <v>1420300</v>
      </c>
      <c r="M48" s="91" t="s">
        <v>175</v>
      </c>
      <c r="R48" s="92"/>
      <c r="T48" s="85" t="s">
        <v>176</v>
      </c>
    </row>
    <row r="49" spans="2:20" hidden="1" x14ac:dyDescent="0.2">
      <c r="B49" s="525"/>
      <c r="C49" s="525"/>
      <c r="D49" s="87"/>
      <c r="E49" s="88"/>
      <c r="F49" s="89"/>
      <c r="G49" s="89"/>
      <c r="H49" s="90"/>
      <c r="I49" s="90"/>
      <c r="J49" s="90"/>
      <c r="K49" s="91"/>
      <c r="L49" s="87"/>
      <c r="M49" s="91"/>
      <c r="R49" s="92" t="s">
        <v>177</v>
      </c>
      <c r="T49" s="75" t="s">
        <v>178</v>
      </c>
    </row>
    <row r="50" spans="2:20" hidden="1" x14ac:dyDescent="0.2">
      <c r="B50" s="525"/>
      <c r="C50" s="525"/>
      <c r="D50" s="87"/>
      <c r="E50" s="88"/>
      <c r="F50" s="89"/>
      <c r="G50" s="89"/>
      <c r="H50" s="90"/>
      <c r="I50" s="90"/>
      <c r="J50" s="90"/>
      <c r="K50" s="91"/>
      <c r="L50" s="87"/>
      <c r="M50" s="91"/>
      <c r="R50" s="92" t="s">
        <v>179</v>
      </c>
      <c r="T50" s="75" t="s">
        <v>180</v>
      </c>
    </row>
    <row r="51" spans="2:20" hidden="1" x14ac:dyDescent="0.2">
      <c r="B51" s="525"/>
      <c r="C51" s="525"/>
      <c r="D51" s="87"/>
      <c r="E51" s="88"/>
      <c r="F51" s="89"/>
      <c r="G51" s="89"/>
      <c r="H51" s="90"/>
      <c r="I51" s="90"/>
      <c r="J51" s="90"/>
      <c r="K51" s="91"/>
      <c r="L51" s="87"/>
      <c r="M51" s="91"/>
      <c r="R51" s="92" t="s">
        <v>181</v>
      </c>
      <c r="T51" s="75" t="s">
        <v>182</v>
      </c>
    </row>
    <row r="52" spans="2:20" hidden="1" x14ac:dyDescent="0.2">
      <c r="B52" s="525"/>
      <c r="C52" s="525"/>
      <c r="D52" s="87"/>
      <c r="E52" s="88"/>
      <c r="F52" s="89"/>
      <c r="G52" s="89"/>
      <c r="H52" s="90"/>
      <c r="I52" s="90"/>
      <c r="J52" s="90"/>
      <c r="K52" s="91"/>
      <c r="L52" s="87"/>
      <c r="M52" s="91"/>
      <c r="R52" s="92" t="s">
        <v>183</v>
      </c>
      <c r="T52" s="75" t="s">
        <v>184</v>
      </c>
    </row>
    <row r="53" spans="2:20" hidden="1" x14ac:dyDescent="0.2">
      <c r="B53" s="525"/>
      <c r="C53" s="525"/>
      <c r="D53" s="87"/>
      <c r="E53" s="88"/>
      <c r="F53" s="89"/>
      <c r="G53" s="89"/>
      <c r="H53" s="90"/>
      <c r="I53" s="90"/>
      <c r="J53" s="90"/>
      <c r="K53" s="91"/>
      <c r="L53" s="87"/>
      <c r="M53" s="91"/>
      <c r="R53" s="92"/>
      <c r="T53" s="75" t="s">
        <v>185</v>
      </c>
    </row>
    <row r="54" spans="2:20" hidden="1" x14ac:dyDescent="0.2">
      <c r="B54" s="525"/>
      <c r="C54" s="525"/>
      <c r="D54" s="87"/>
      <c r="E54" s="88"/>
      <c r="F54" s="89"/>
      <c r="G54" s="89"/>
      <c r="H54" s="90"/>
      <c r="I54" s="90"/>
      <c r="J54" s="90"/>
      <c r="K54" s="91"/>
      <c r="L54" s="87"/>
      <c r="M54" s="91"/>
      <c r="R54" s="92"/>
      <c r="T54" s="75" t="s">
        <v>186</v>
      </c>
    </row>
    <row r="55" spans="2:20" ht="14.25" hidden="1" customHeight="1" x14ac:dyDescent="0.2">
      <c r="C55" s="93"/>
      <c r="D55" s="93"/>
      <c r="K55" s="77" t="s">
        <v>109</v>
      </c>
      <c r="L55" s="94">
        <f>SUM(L47:L54)</f>
        <v>1463310</v>
      </c>
      <c r="M55" s="93"/>
      <c r="T55" s="75" t="s">
        <v>187</v>
      </c>
    </row>
    <row r="56" spans="2:20" ht="14.25" hidden="1" customHeight="1" x14ac:dyDescent="0.2">
      <c r="B56" s="531" t="s">
        <v>188</v>
      </c>
      <c r="C56" s="531"/>
      <c r="D56" s="531"/>
      <c r="E56" s="531"/>
      <c r="F56" s="531"/>
      <c r="J56" s="79"/>
      <c r="K56" s="93"/>
      <c r="L56" s="79"/>
      <c r="M56" s="79"/>
      <c r="T56" s="75" t="s">
        <v>189</v>
      </c>
    </row>
    <row r="57" spans="2:20" ht="32.25" hidden="1" customHeight="1" x14ac:dyDescent="0.2">
      <c r="B57" s="532" t="s">
        <v>190</v>
      </c>
      <c r="C57" s="533"/>
      <c r="D57" s="533"/>
      <c r="E57" s="533"/>
      <c r="F57" s="533"/>
      <c r="G57" s="533"/>
      <c r="H57" s="533"/>
      <c r="I57" s="533"/>
      <c r="J57" s="533"/>
      <c r="K57" s="533"/>
      <c r="L57" s="533"/>
      <c r="M57" s="534"/>
      <c r="T57" s="95" t="s">
        <v>191</v>
      </c>
    </row>
    <row r="58" spans="2:20" ht="27" hidden="1" customHeight="1" x14ac:dyDescent="0.2">
      <c r="B58" s="535" t="s">
        <v>88</v>
      </c>
      <c r="C58" s="535"/>
      <c r="D58" s="535"/>
      <c r="E58" s="535"/>
      <c r="F58" s="535"/>
      <c r="G58" s="535"/>
      <c r="H58" s="535"/>
      <c r="I58" s="535"/>
      <c r="J58" s="535"/>
      <c r="K58" s="535"/>
      <c r="L58" s="535"/>
      <c r="M58" s="535"/>
      <c r="T58" s="95" t="s">
        <v>192</v>
      </c>
    </row>
    <row r="59" spans="2:20" ht="33" hidden="1" customHeight="1" x14ac:dyDescent="0.2">
      <c r="B59" s="536" t="s">
        <v>193</v>
      </c>
      <c r="C59" s="536"/>
      <c r="D59" s="536"/>
      <c r="E59" s="536"/>
      <c r="F59" s="536"/>
      <c r="G59" s="536"/>
      <c r="H59" s="536"/>
      <c r="I59" s="536"/>
      <c r="J59" s="536"/>
      <c r="K59" s="536"/>
      <c r="L59" s="536"/>
      <c r="M59" s="536"/>
      <c r="T59" s="95" t="s">
        <v>194</v>
      </c>
    </row>
    <row r="60" spans="2:20" ht="27" hidden="1" customHeight="1" x14ac:dyDescent="0.2">
      <c r="B60" s="536" t="s">
        <v>195</v>
      </c>
      <c r="C60" s="536"/>
      <c r="D60" s="536"/>
      <c r="E60" s="536"/>
      <c r="F60" s="536"/>
      <c r="G60" s="536"/>
      <c r="H60" s="536"/>
      <c r="I60" s="536"/>
      <c r="J60" s="536"/>
      <c r="K60" s="536"/>
      <c r="L60" s="536"/>
      <c r="M60" s="536"/>
      <c r="T60" s="95" t="s">
        <v>196</v>
      </c>
    </row>
    <row r="61" spans="2:20" ht="23.25" hidden="1" customHeight="1" x14ac:dyDescent="0.2">
      <c r="B61" s="536" t="s">
        <v>197</v>
      </c>
      <c r="C61" s="536"/>
      <c r="D61" s="536"/>
      <c r="E61" s="536"/>
      <c r="F61" s="536"/>
      <c r="G61" s="536"/>
      <c r="H61" s="536"/>
      <c r="I61" s="536"/>
      <c r="J61" s="536"/>
      <c r="K61" s="536"/>
      <c r="L61" s="536"/>
      <c r="M61" s="536"/>
      <c r="T61" s="95" t="s">
        <v>198</v>
      </c>
    </row>
    <row r="62" spans="2:20" ht="30" hidden="1" customHeight="1" x14ac:dyDescent="0.2">
      <c r="B62" s="537" t="s">
        <v>199</v>
      </c>
      <c r="C62" s="537"/>
      <c r="D62" s="537"/>
      <c r="E62" s="537"/>
      <c r="F62" s="537"/>
      <c r="G62" s="537"/>
      <c r="H62" s="537"/>
      <c r="I62" s="537"/>
      <c r="J62" s="537"/>
      <c r="K62" s="537"/>
      <c r="L62" s="537"/>
      <c r="M62" s="537"/>
      <c r="T62" s="95" t="s">
        <v>200</v>
      </c>
    </row>
    <row r="63" spans="2:20" ht="39" hidden="1" customHeight="1" x14ac:dyDescent="0.2">
      <c r="B63" s="505" t="s">
        <v>201</v>
      </c>
      <c r="C63" s="505"/>
      <c r="D63" s="91">
        <v>49</v>
      </c>
      <c r="E63" s="68" t="s">
        <v>202</v>
      </c>
      <c r="F63" s="91" t="s">
        <v>203</v>
      </c>
      <c r="G63" s="68" t="s">
        <v>204</v>
      </c>
      <c r="H63" s="91">
        <v>2</v>
      </c>
      <c r="I63" s="505" t="s">
        <v>205</v>
      </c>
      <c r="J63" s="505"/>
      <c r="K63" s="91" t="s">
        <v>181</v>
      </c>
      <c r="L63" s="68" t="s">
        <v>206</v>
      </c>
      <c r="M63" s="96">
        <v>0.36</v>
      </c>
      <c r="T63" s="95" t="s">
        <v>207</v>
      </c>
    </row>
    <row r="64" spans="2:20" ht="83.25" hidden="1" customHeight="1" x14ac:dyDescent="0.2">
      <c r="B64" s="97"/>
      <c r="C64" s="98"/>
      <c r="D64" s="98"/>
      <c r="E64" s="98"/>
      <c r="F64" s="538" t="s">
        <v>208</v>
      </c>
      <c r="G64" s="538"/>
      <c r="H64" s="538"/>
      <c r="I64" s="538"/>
      <c r="J64" s="538"/>
      <c r="K64" s="538"/>
      <c r="L64" s="538"/>
      <c r="M64" s="538"/>
      <c r="T64" s="95" t="s">
        <v>209</v>
      </c>
    </row>
    <row r="65" spans="2:253" ht="40.5" hidden="1" customHeight="1" x14ac:dyDescent="0.2">
      <c r="B65" s="539"/>
      <c r="C65" s="539"/>
      <c r="D65" s="539"/>
      <c r="E65" s="99"/>
      <c r="F65" s="538"/>
      <c r="G65" s="538"/>
      <c r="H65" s="538"/>
      <c r="I65" s="538"/>
      <c r="J65" s="538"/>
      <c r="K65" s="538"/>
      <c r="L65" s="538"/>
      <c r="M65" s="538"/>
      <c r="T65" s="95" t="s">
        <v>210</v>
      </c>
    </row>
    <row r="66" spans="2:253" ht="14.25" hidden="1" customHeight="1" x14ac:dyDescent="0.2">
      <c r="B66" s="100"/>
      <c r="C66" s="100"/>
      <c r="D66" s="100"/>
      <c r="E66" s="99"/>
      <c r="F66" s="101"/>
      <c r="G66" s="101"/>
      <c r="H66" s="101"/>
      <c r="I66" s="101"/>
      <c r="J66" s="101"/>
      <c r="K66" s="101"/>
      <c r="L66" s="101"/>
      <c r="M66" s="101"/>
      <c r="R66" s="21"/>
      <c r="T66" s="95" t="s">
        <v>211</v>
      </c>
    </row>
    <row r="67" spans="2:253" s="101" customFormat="1" ht="76.5" hidden="1" customHeight="1" x14ac:dyDescent="0.25">
      <c r="B67" s="540" t="s">
        <v>212</v>
      </c>
      <c r="C67" s="541"/>
      <c r="D67" s="542"/>
      <c r="E67" s="102" t="s">
        <v>213</v>
      </c>
      <c r="F67" s="543" t="s">
        <v>214</v>
      </c>
      <c r="G67" s="543"/>
      <c r="H67" s="543" t="s">
        <v>215</v>
      </c>
      <c r="I67" s="543"/>
      <c r="J67" s="543" t="s">
        <v>216</v>
      </c>
      <c r="K67" s="543"/>
      <c r="L67" s="543" t="s">
        <v>217</v>
      </c>
      <c r="M67" s="543"/>
      <c r="R67" s="21" t="s">
        <v>203</v>
      </c>
      <c r="T67" s="95" t="s">
        <v>218</v>
      </c>
    </row>
    <row r="68" spans="2:253" ht="27" hidden="1" customHeight="1" x14ac:dyDescent="0.2">
      <c r="B68" s="553">
        <v>3</v>
      </c>
      <c r="C68" s="553"/>
      <c r="D68" s="553"/>
      <c r="E68" s="48">
        <v>1</v>
      </c>
      <c r="F68" s="554">
        <v>128.6</v>
      </c>
      <c r="G68" s="554"/>
      <c r="H68" s="553">
        <v>0</v>
      </c>
      <c r="I68" s="553"/>
      <c r="J68" s="553">
        <v>80</v>
      </c>
      <c r="K68" s="553"/>
      <c r="L68" s="553">
        <v>2</v>
      </c>
      <c r="M68" s="553"/>
      <c r="R68" s="21" t="s">
        <v>219</v>
      </c>
      <c r="T68" s="95" t="s">
        <v>220</v>
      </c>
    </row>
    <row r="69" spans="2:253" ht="15" hidden="1" x14ac:dyDescent="0.2">
      <c r="R69" s="21" t="s">
        <v>221</v>
      </c>
      <c r="T69" s="95" t="s">
        <v>222</v>
      </c>
    </row>
    <row r="70" spans="2:253" s="104" customFormat="1" ht="19.5" hidden="1" customHeight="1" x14ac:dyDescent="0.2">
      <c r="B70" s="531" t="s">
        <v>223</v>
      </c>
      <c r="C70" s="531"/>
      <c r="D70" s="531"/>
      <c r="E70" s="531"/>
      <c r="F70" s="531"/>
      <c r="G70" s="531"/>
      <c r="H70" s="531"/>
      <c r="I70" s="531"/>
      <c r="J70" s="531"/>
      <c r="K70" s="531"/>
      <c r="L70" s="103"/>
      <c r="R70" s="21" t="s">
        <v>224</v>
      </c>
      <c r="T70" s="95" t="s">
        <v>225</v>
      </c>
    </row>
    <row r="71" spans="2:253" s="22" customFormat="1" ht="16.5" hidden="1" customHeight="1" x14ac:dyDescent="0.25">
      <c r="B71" s="544" t="s">
        <v>226</v>
      </c>
      <c r="C71" s="544"/>
      <c r="D71" s="544"/>
      <c r="E71" s="544"/>
      <c r="F71" s="544"/>
      <c r="G71" s="544"/>
      <c r="H71" s="544"/>
      <c r="I71" s="545" t="s">
        <v>227</v>
      </c>
      <c r="J71" s="546"/>
      <c r="K71" s="545" t="s">
        <v>228</v>
      </c>
      <c r="L71" s="546"/>
      <c r="M71" s="105" t="s">
        <v>229</v>
      </c>
      <c r="N71" s="21"/>
      <c r="O71" s="21"/>
      <c r="P71" s="21"/>
      <c r="Q71" s="21"/>
      <c r="R71" s="25" t="s">
        <v>230</v>
      </c>
      <c r="S71" s="21"/>
      <c r="T71" s="95" t="s">
        <v>231</v>
      </c>
      <c r="U71" s="21"/>
      <c r="V71" s="21"/>
      <c r="W71" s="21"/>
      <c r="X71" s="21"/>
      <c r="Y71" s="21"/>
      <c r="Z71" s="21"/>
      <c r="AA71" s="21"/>
      <c r="AB71" s="21"/>
      <c r="AC71" s="21"/>
      <c r="AD71" s="21"/>
      <c r="AE71" s="21"/>
      <c r="AF71" s="21"/>
      <c r="AG71" s="21"/>
      <c r="AH71" s="21"/>
      <c r="AI71" s="21"/>
      <c r="AJ71" s="21"/>
      <c r="AK71" s="21"/>
      <c r="AL71" s="21"/>
      <c r="AM71" s="21"/>
      <c r="AN71" s="21"/>
      <c r="AO71" s="21"/>
      <c r="AP71" s="21"/>
      <c r="AQ71" s="21"/>
      <c r="AR71" s="21"/>
      <c r="AS71" s="21"/>
      <c r="AT71" s="21"/>
      <c r="AU71" s="21"/>
      <c r="AV71" s="21"/>
      <c r="AW71" s="21"/>
      <c r="AX71" s="21"/>
      <c r="AY71" s="21"/>
      <c r="AZ71" s="21"/>
      <c r="BA71" s="21"/>
      <c r="BB71" s="21"/>
      <c r="BC71" s="21"/>
      <c r="BD71" s="21"/>
      <c r="BE71" s="21"/>
      <c r="BF71" s="21"/>
      <c r="BG71" s="21"/>
      <c r="BH71" s="21"/>
      <c r="BI71" s="21"/>
      <c r="BJ71" s="21"/>
      <c r="BK71" s="21"/>
      <c r="BL71" s="21"/>
      <c r="BM71" s="21"/>
      <c r="BN71" s="21"/>
      <c r="BO71" s="21"/>
      <c r="BP71" s="21"/>
      <c r="BQ71" s="21"/>
      <c r="BR71" s="21"/>
      <c r="BS71" s="21"/>
      <c r="BT71" s="21"/>
      <c r="BU71" s="21"/>
      <c r="BV71" s="21"/>
      <c r="BW71" s="21"/>
      <c r="BX71" s="21"/>
      <c r="BY71" s="21"/>
      <c r="BZ71" s="21"/>
      <c r="CA71" s="21"/>
      <c r="CB71" s="21"/>
      <c r="CC71" s="21"/>
      <c r="CD71" s="21"/>
      <c r="CE71" s="21"/>
      <c r="CF71" s="21"/>
      <c r="CG71" s="21"/>
      <c r="CH71" s="21"/>
      <c r="CI71" s="21"/>
      <c r="CJ71" s="21"/>
      <c r="CK71" s="21"/>
      <c r="CL71" s="21"/>
      <c r="CM71" s="21"/>
      <c r="CN71" s="21"/>
      <c r="CO71" s="21"/>
      <c r="CP71" s="21"/>
      <c r="CQ71" s="21"/>
      <c r="CR71" s="21"/>
      <c r="CS71" s="21"/>
      <c r="CT71" s="21"/>
      <c r="CU71" s="21"/>
      <c r="CV71" s="21"/>
      <c r="CW71" s="21"/>
      <c r="CX71" s="21"/>
      <c r="CY71" s="21"/>
      <c r="CZ71" s="21"/>
      <c r="DA71" s="21"/>
      <c r="DB71" s="21"/>
      <c r="DC71" s="21"/>
      <c r="DD71" s="21"/>
      <c r="DE71" s="21"/>
      <c r="DF71" s="21"/>
      <c r="DG71" s="21"/>
      <c r="DH71" s="21"/>
      <c r="DI71" s="21"/>
      <c r="DJ71" s="21"/>
      <c r="DK71" s="21"/>
      <c r="DL71" s="21"/>
      <c r="DM71" s="21"/>
      <c r="DN71" s="21"/>
      <c r="DO71" s="21"/>
      <c r="DP71" s="21"/>
      <c r="DQ71" s="21"/>
      <c r="DR71" s="21"/>
      <c r="DS71" s="21"/>
      <c r="DT71" s="21"/>
      <c r="DU71" s="21"/>
      <c r="DV71" s="21"/>
      <c r="DW71" s="21"/>
      <c r="DX71" s="21"/>
      <c r="DY71" s="21"/>
      <c r="DZ71" s="21"/>
      <c r="EA71" s="21"/>
      <c r="EB71" s="21"/>
      <c r="EC71" s="21"/>
      <c r="ED71" s="21"/>
      <c r="EE71" s="21"/>
      <c r="EF71" s="21"/>
      <c r="EG71" s="21"/>
      <c r="EH71" s="21"/>
      <c r="EI71" s="21"/>
      <c r="EJ71" s="21"/>
      <c r="EK71" s="21"/>
      <c r="EL71" s="21"/>
      <c r="EM71" s="21"/>
      <c r="EN71" s="21"/>
      <c r="EO71" s="21"/>
      <c r="EP71" s="21"/>
      <c r="EQ71" s="21"/>
      <c r="ER71" s="21"/>
      <c r="ES71" s="21"/>
      <c r="ET71" s="21"/>
      <c r="EU71" s="21"/>
      <c r="EV71" s="21"/>
      <c r="EW71" s="21"/>
      <c r="EX71" s="21"/>
      <c r="EY71" s="21"/>
      <c r="EZ71" s="21"/>
      <c r="FA71" s="21"/>
      <c r="FB71" s="21"/>
      <c r="FC71" s="21"/>
      <c r="FD71" s="21"/>
      <c r="FE71" s="21"/>
      <c r="FF71" s="21"/>
      <c r="FG71" s="21"/>
      <c r="FH71" s="21"/>
      <c r="FI71" s="21"/>
      <c r="FJ71" s="21"/>
      <c r="FK71" s="21"/>
      <c r="FL71" s="21"/>
      <c r="FM71" s="21"/>
      <c r="FN71" s="21"/>
      <c r="FO71" s="21"/>
      <c r="FP71" s="21"/>
      <c r="FQ71" s="21"/>
      <c r="FR71" s="21"/>
      <c r="FS71" s="21"/>
      <c r="FT71" s="21"/>
      <c r="FU71" s="21"/>
      <c r="FV71" s="21"/>
      <c r="FW71" s="21"/>
      <c r="FX71" s="21"/>
      <c r="FY71" s="21"/>
      <c r="FZ71" s="21"/>
      <c r="GA71" s="21"/>
      <c r="GB71" s="21"/>
      <c r="GC71" s="21"/>
      <c r="GD71" s="21"/>
      <c r="GE71" s="21"/>
      <c r="GF71" s="21"/>
      <c r="GG71" s="21"/>
      <c r="GH71" s="21"/>
      <c r="GI71" s="21"/>
      <c r="GJ71" s="21"/>
      <c r="GK71" s="21"/>
      <c r="GL71" s="21"/>
      <c r="GM71" s="21"/>
      <c r="GN71" s="21"/>
      <c r="GO71" s="21"/>
      <c r="GP71" s="21"/>
      <c r="GQ71" s="21"/>
      <c r="GR71" s="21"/>
      <c r="GS71" s="21"/>
      <c r="GT71" s="21"/>
      <c r="GU71" s="21"/>
      <c r="GV71" s="21"/>
      <c r="GW71" s="21"/>
      <c r="GX71" s="21"/>
      <c r="GY71" s="21"/>
      <c r="GZ71" s="21"/>
      <c r="HA71" s="21"/>
      <c r="HB71" s="21"/>
      <c r="HC71" s="21"/>
      <c r="HD71" s="21"/>
      <c r="HE71" s="21"/>
      <c r="HF71" s="21"/>
      <c r="HG71" s="21"/>
      <c r="HH71" s="21"/>
      <c r="HI71" s="21"/>
      <c r="HJ71" s="21"/>
      <c r="HK71" s="21"/>
      <c r="HL71" s="21"/>
      <c r="HM71" s="21"/>
      <c r="HN71" s="21"/>
      <c r="HO71" s="21"/>
      <c r="HP71" s="21"/>
      <c r="HQ71" s="21"/>
      <c r="HR71" s="21"/>
      <c r="HS71" s="21"/>
      <c r="HT71" s="21"/>
      <c r="HU71" s="21"/>
      <c r="HV71" s="21"/>
      <c r="HW71" s="21"/>
      <c r="HX71" s="21"/>
      <c r="HY71" s="21"/>
      <c r="HZ71" s="21"/>
      <c r="IA71" s="21"/>
      <c r="IB71" s="21"/>
      <c r="IC71" s="21"/>
      <c r="ID71" s="21"/>
      <c r="IE71" s="21"/>
      <c r="IF71" s="21"/>
      <c r="IG71" s="21"/>
      <c r="IH71" s="21"/>
      <c r="II71" s="21"/>
      <c r="IJ71" s="21"/>
      <c r="IK71" s="21"/>
      <c r="IL71" s="21"/>
      <c r="IM71" s="21"/>
      <c r="IN71" s="21"/>
      <c r="IO71" s="21"/>
      <c r="IP71" s="21"/>
      <c r="IQ71" s="21"/>
      <c r="IR71" s="21"/>
      <c r="IS71" s="21"/>
    </row>
    <row r="72" spans="2:253" s="22" customFormat="1" ht="27.75" hidden="1" customHeight="1" x14ac:dyDescent="0.25">
      <c r="B72" s="547" t="s">
        <v>232</v>
      </c>
      <c r="C72" s="548"/>
      <c r="D72" s="548"/>
      <c r="E72" s="548"/>
      <c r="F72" s="548"/>
      <c r="G72" s="548"/>
      <c r="H72" s="549"/>
      <c r="I72" s="550">
        <v>5</v>
      </c>
      <c r="J72" s="551"/>
      <c r="K72" s="552" t="s">
        <v>233</v>
      </c>
      <c r="L72" s="549"/>
      <c r="M72" s="106" t="s">
        <v>234</v>
      </c>
      <c r="N72" s="21"/>
      <c r="O72" s="21"/>
      <c r="P72" s="21"/>
      <c r="Q72" s="21"/>
      <c r="R72" s="21"/>
      <c r="S72" s="21"/>
      <c r="T72" s="95" t="s">
        <v>235</v>
      </c>
      <c r="U72" s="21"/>
      <c r="V72" s="21"/>
      <c r="W72" s="21"/>
      <c r="X72" s="21"/>
      <c r="Y72" s="21"/>
      <c r="Z72" s="21"/>
      <c r="AA72" s="21"/>
      <c r="AB72" s="21"/>
      <c r="AC72" s="21"/>
      <c r="AD72" s="21"/>
      <c r="AE72" s="21"/>
      <c r="AF72" s="21"/>
      <c r="AG72" s="21"/>
      <c r="AH72" s="21"/>
      <c r="AI72" s="21"/>
      <c r="AJ72" s="21"/>
      <c r="AK72" s="21"/>
      <c r="AL72" s="21"/>
      <c r="AM72" s="21"/>
      <c r="AN72" s="21"/>
      <c r="AO72" s="21"/>
      <c r="AP72" s="21"/>
      <c r="AQ72" s="21"/>
      <c r="AR72" s="21"/>
      <c r="AS72" s="21"/>
      <c r="AT72" s="21"/>
      <c r="AU72" s="21"/>
      <c r="AV72" s="21"/>
      <c r="AW72" s="21"/>
      <c r="AX72" s="21"/>
      <c r="AY72" s="21"/>
      <c r="AZ72" s="21"/>
      <c r="BA72" s="21"/>
      <c r="BB72" s="21"/>
      <c r="BC72" s="21"/>
      <c r="BD72" s="21"/>
      <c r="BE72" s="21"/>
      <c r="BF72" s="21"/>
      <c r="BG72" s="21"/>
      <c r="BH72" s="21"/>
      <c r="BI72" s="21"/>
      <c r="BJ72" s="21"/>
      <c r="BK72" s="21"/>
      <c r="BL72" s="21"/>
      <c r="BM72" s="21"/>
      <c r="BN72" s="21"/>
      <c r="BO72" s="21"/>
      <c r="BP72" s="21"/>
      <c r="BQ72" s="21"/>
      <c r="BR72" s="21"/>
      <c r="BS72" s="21"/>
      <c r="BT72" s="21"/>
      <c r="BU72" s="21"/>
      <c r="BV72" s="21"/>
      <c r="BW72" s="21"/>
      <c r="BX72" s="21"/>
      <c r="BY72" s="21"/>
      <c r="BZ72" s="21"/>
      <c r="CA72" s="21"/>
      <c r="CB72" s="21"/>
      <c r="CC72" s="21"/>
      <c r="CD72" s="21"/>
      <c r="CE72" s="21"/>
      <c r="CF72" s="21"/>
      <c r="CG72" s="21"/>
      <c r="CH72" s="21"/>
      <c r="CI72" s="21"/>
      <c r="CJ72" s="21"/>
      <c r="CK72" s="21"/>
      <c r="CL72" s="21"/>
      <c r="CM72" s="21"/>
      <c r="CN72" s="21"/>
      <c r="CO72" s="21"/>
      <c r="CP72" s="21"/>
      <c r="CQ72" s="21"/>
      <c r="CR72" s="21"/>
      <c r="CS72" s="21"/>
      <c r="CT72" s="21"/>
      <c r="CU72" s="21"/>
      <c r="CV72" s="21"/>
      <c r="CW72" s="21"/>
      <c r="CX72" s="21"/>
      <c r="CY72" s="21"/>
      <c r="CZ72" s="21"/>
      <c r="DA72" s="21"/>
      <c r="DB72" s="21"/>
      <c r="DC72" s="21"/>
      <c r="DD72" s="21"/>
      <c r="DE72" s="21"/>
      <c r="DF72" s="21"/>
      <c r="DG72" s="21"/>
      <c r="DH72" s="21"/>
      <c r="DI72" s="21"/>
      <c r="DJ72" s="21"/>
      <c r="DK72" s="21"/>
      <c r="DL72" s="21"/>
      <c r="DM72" s="21"/>
      <c r="DN72" s="21"/>
      <c r="DO72" s="21"/>
      <c r="DP72" s="21"/>
      <c r="DQ72" s="21"/>
      <c r="DR72" s="21"/>
      <c r="DS72" s="21"/>
      <c r="DT72" s="21"/>
      <c r="DU72" s="21"/>
      <c r="DV72" s="21"/>
      <c r="DW72" s="21"/>
      <c r="DX72" s="21"/>
      <c r="DY72" s="21"/>
      <c r="DZ72" s="21"/>
      <c r="EA72" s="21"/>
      <c r="EB72" s="21"/>
      <c r="EC72" s="21"/>
      <c r="ED72" s="21"/>
      <c r="EE72" s="21"/>
      <c r="EF72" s="21"/>
      <c r="EG72" s="21"/>
      <c r="EH72" s="21"/>
      <c r="EI72" s="21"/>
      <c r="EJ72" s="21"/>
      <c r="EK72" s="21"/>
      <c r="EL72" s="21"/>
      <c r="EM72" s="21"/>
      <c r="EN72" s="21"/>
      <c r="EO72" s="21"/>
      <c r="EP72" s="21"/>
      <c r="EQ72" s="21"/>
      <c r="ER72" s="21"/>
      <c r="ES72" s="21"/>
      <c r="ET72" s="21"/>
      <c r="EU72" s="21"/>
      <c r="EV72" s="21"/>
      <c r="EW72" s="21"/>
      <c r="EX72" s="21"/>
      <c r="EY72" s="21"/>
      <c r="EZ72" s="21"/>
      <c r="FA72" s="21"/>
      <c r="FB72" s="21"/>
      <c r="FC72" s="21"/>
      <c r="FD72" s="21"/>
      <c r="FE72" s="21"/>
      <c r="FF72" s="21"/>
      <c r="FG72" s="21"/>
      <c r="FH72" s="21"/>
      <c r="FI72" s="21"/>
      <c r="FJ72" s="21"/>
      <c r="FK72" s="21"/>
      <c r="FL72" s="21"/>
      <c r="FM72" s="21"/>
      <c r="FN72" s="21"/>
      <c r="FO72" s="21"/>
      <c r="FP72" s="21"/>
      <c r="FQ72" s="21"/>
      <c r="FR72" s="21"/>
      <c r="FS72" s="21"/>
      <c r="FT72" s="21"/>
      <c r="FU72" s="21"/>
      <c r="FV72" s="21"/>
      <c r="FW72" s="21"/>
      <c r="FX72" s="21"/>
      <c r="FY72" s="21"/>
      <c r="FZ72" s="21"/>
      <c r="GA72" s="21"/>
      <c r="GB72" s="21"/>
      <c r="GC72" s="21"/>
      <c r="GD72" s="21"/>
      <c r="GE72" s="21"/>
      <c r="GF72" s="21"/>
      <c r="GG72" s="21"/>
      <c r="GH72" s="21"/>
      <c r="GI72" s="21"/>
      <c r="GJ72" s="21"/>
      <c r="GK72" s="21"/>
      <c r="GL72" s="21"/>
      <c r="GM72" s="21"/>
      <c r="GN72" s="21"/>
      <c r="GO72" s="21"/>
      <c r="GP72" s="21"/>
      <c r="GQ72" s="21"/>
      <c r="GR72" s="21"/>
      <c r="GS72" s="21"/>
      <c r="GT72" s="21"/>
      <c r="GU72" s="21"/>
      <c r="GV72" s="21"/>
      <c r="GW72" s="21"/>
      <c r="GX72" s="21"/>
      <c r="GY72" s="21"/>
      <c r="GZ72" s="21"/>
      <c r="HA72" s="21"/>
      <c r="HB72" s="21"/>
      <c r="HC72" s="21"/>
      <c r="HD72" s="21"/>
      <c r="HE72" s="21"/>
      <c r="HF72" s="21"/>
      <c r="HG72" s="21"/>
      <c r="HH72" s="21"/>
      <c r="HI72" s="21"/>
      <c r="HJ72" s="21"/>
      <c r="HK72" s="21"/>
      <c r="HL72" s="21"/>
      <c r="HM72" s="21"/>
      <c r="HN72" s="21"/>
      <c r="HO72" s="21"/>
      <c r="HP72" s="21"/>
      <c r="HQ72" s="21"/>
      <c r="HR72" s="21"/>
      <c r="HS72" s="21"/>
      <c r="HT72" s="21"/>
      <c r="HU72" s="21"/>
      <c r="HV72" s="21"/>
      <c r="HW72" s="21"/>
      <c r="HX72" s="21"/>
      <c r="HY72" s="21"/>
      <c r="HZ72" s="21"/>
      <c r="IA72" s="21"/>
      <c r="IB72" s="21"/>
      <c r="IC72" s="21"/>
      <c r="ID72" s="21"/>
      <c r="IE72" s="21"/>
      <c r="IF72" s="21"/>
      <c r="IG72" s="21"/>
      <c r="IH72" s="21"/>
      <c r="II72" s="21"/>
      <c r="IJ72" s="21"/>
      <c r="IK72" s="21"/>
      <c r="IL72" s="21"/>
      <c r="IM72" s="21"/>
      <c r="IN72" s="21"/>
      <c r="IO72" s="21"/>
      <c r="IP72" s="21"/>
      <c r="IQ72" s="21"/>
      <c r="IR72" s="21"/>
      <c r="IS72" s="21"/>
    </row>
    <row r="73" spans="2:253" s="22" customFormat="1" ht="15.75" hidden="1" customHeight="1" x14ac:dyDescent="0.25">
      <c r="B73" s="555" t="s">
        <v>236</v>
      </c>
      <c r="C73" s="556"/>
      <c r="D73" s="556"/>
      <c r="E73" s="556"/>
      <c r="F73" s="557"/>
      <c r="G73" s="564" t="s">
        <v>237</v>
      </c>
      <c r="H73" s="565"/>
      <c r="I73" s="566">
        <v>1100000</v>
      </c>
      <c r="J73" s="567"/>
      <c r="K73" s="568" t="s">
        <v>238</v>
      </c>
      <c r="L73" s="569"/>
      <c r="M73" s="574" t="s">
        <v>234</v>
      </c>
      <c r="N73" s="21"/>
      <c r="O73" s="21"/>
      <c r="P73" s="21"/>
      <c r="Q73" s="21"/>
      <c r="R73" s="21"/>
      <c r="S73" s="21"/>
      <c r="T73" s="107" t="s">
        <v>239</v>
      </c>
      <c r="U73" s="21"/>
      <c r="V73" s="21"/>
      <c r="W73" s="21"/>
      <c r="X73" s="21"/>
      <c r="Y73" s="21"/>
      <c r="Z73" s="21"/>
      <c r="AA73" s="21"/>
      <c r="AB73" s="21"/>
      <c r="AC73" s="21"/>
      <c r="AD73" s="21"/>
      <c r="AE73" s="21"/>
      <c r="AF73" s="21"/>
      <c r="AG73" s="21"/>
      <c r="AH73" s="21"/>
      <c r="AI73" s="21"/>
      <c r="AJ73" s="21"/>
      <c r="AK73" s="21"/>
      <c r="AL73" s="21"/>
      <c r="AM73" s="21"/>
      <c r="AN73" s="21"/>
      <c r="AO73" s="21"/>
      <c r="AP73" s="21"/>
      <c r="AQ73" s="21"/>
      <c r="AR73" s="21"/>
      <c r="AS73" s="21"/>
      <c r="AT73" s="21"/>
      <c r="AU73" s="21"/>
      <c r="AV73" s="21"/>
      <c r="AW73" s="21"/>
      <c r="AX73" s="21"/>
      <c r="AY73" s="21"/>
      <c r="AZ73" s="21"/>
      <c r="BA73" s="21"/>
      <c r="BB73" s="21"/>
      <c r="BC73" s="21"/>
      <c r="BD73" s="21"/>
      <c r="BE73" s="21"/>
      <c r="BF73" s="21"/>
      <c r="BG73" s="21"/>
      <c r="BH73" s="21"/>
      <c r="BI73" s="21"/>
      <c r="BJ73" s="21"/>
      <c r="BK73" s="21"/>
      <c r="BL73" s="21"/>
      <c r="BM73" s="21"/>
      <c r="BN73" s="21"/>
      <c r="BO73" s="21"/>
      <c r="BP73" s="21"/>
      <c r="BQ73" s="21"/>
      <c r="BR73" s="21"/>
      <c r="BS73" s="21"/>
      <c r="BT73" s="21"/>
      <c r="BU73" s="21"/>
      <c r="BV73" s="21"/>
      <c r="BW73" s="21"/>
      <c r="BX73" s="21"/>
      <c r="BY73" s="21"/>
      <c r="BZ73" s="21"/>
      <c r="CA73" s="21"/>
      <c r="CB73" s="21"/>
      <c r="CC73" s="21"/>
      <c r="CD73" s="21"/>
      <c r="CE73" s="21"/>
      <c r="CF73" s="21"/>
      <c r="CG73" s="21"/>
      <c r="CH73" s="21"/>
      <c r="CI73" s="21"/>
      <c r="CJ73" s="21"/>
      <c r="CK73" s="21"/>
      <c r="CL73" s="21"/>
      <c r="CM73" s="21"/>
      <c r="CN73" s="21"/>
      <c r="CO73" s="21"/>
      <c r="CP73" s="21"/>
      <c r="CQ73" s="21"/>
      <c r="CR73" s="21"/>
      <c r="CS73" s="21"/>
      <c r="CT73" s="21"/>
      <c r="CU73" s="21"/>
      <c r="CV73" s="21"/>
      <c r="CW73" s="21"/>
      <c r="CX73" s="21"/>
      <c r="CY73" s="21"/>
      <c r="CZ73" s="21"/>
      <c r="DA73" s="21"/>
      <c r="DB73" s="21"/>
      <c r="DC73" s="21"/>
      <c r="DD73" s="21"/>
      <c r="DE73" s="21"/>
      <c r="DF73" s="21"/>
      <c r="DG73" s="21"/>
      <c r="DH73" s="21"/>
      <c r="DI73" s="21"/>
      <c r="DJ73" s="21"/>
      <c r="DK73" s="21"/>
      <c r="DL73" s="21"/>
      <c r="DM73" s="21"/>
      <c r="DN73" s="21"/>
      <c r="DO73" s="21"/>
      <c r="DP73" s="21"/>
      <c r="DQ73" s="21"/>
      <c r="DR73" s="21"/>
      <c r="DS73" s="21"/>
      <c r="DT73" s="21"/>
      <c r="DU73" s="21"/>
      <c r="DV73" s="21"/>
      <c r="DW73" s="21"/>
      <c r="DX73" s="21"/>
      <c r="DY73" s="21"/>
      <c r="DZ73" s="21"/>
      <c r="EA73" s="21"/>
      <c r="EB73" s="21"/>
      <c r="EC73" s="21"/>
      <c r="ED73" s="21"/>
      <c r="EE73" s="21"/>
      <c r="EF73" s="21"/>
      <c r="EG73" s="21"/>
      <c r="EH73" s="21"/>
      <c r="EI73" s="21"/>
      <c r="EJ73" s="21"/>
      <c r="EK73" s="21"/>
      <c r="EL73" s="21"/>
      <c r="EM73" s="21"/>
      <c r="EN73" s="21"/>
      <c r="EO73" s="21"/>
      <c r="EP73" s="21"/>
      <c r="EQ73" s="21"/>
      <c r="ER73" s="21"/>
      <c r="ES73" s="21"/>
      <c r="ET73" s="21"/>
      <c r="EU73" s="21"/>
      <c r="EV73" s="21"/>
      <c r="EW73" s="21"/>
      <c r="EX73" s="21"/>
      <c r="EY73" s="21"/>
      <c r="EZ73" s="21"/>
      <c r="FA73" s="21"/>
      <c r="FB73" s="21"/>
      <c r="FC73" s="21"/>
      <c r="FD73" s="21"/>
      <c r="FE73" s="21"/>
      <c r="FF73" s="21"/>
      <c r="FG73" s="21"/>
      <c r="FH73" s="21"/>
      <c r="FI73" s="21"/>
      <c r="FJ73" s="21"/>
      <c r="FK73" s="21"/>
      <c r="FL73" s="21"/>
      <c r="FM73" s="21"/>
      <c r="FN73" s="21"/>
      <c r="FO73" s="21"/>
      <c r="FP73" s="21"/>
      <c r="FQ73" s="21"/>
      <c r="FR73" s="21"/>
      <c r="FS73" s="21"/>
      <c r="FT73" s="21"/>
      <c r="FU73" s="21"/>
      <c r="FV73" s="21"/>
      <c r="FW73" s="21"/>
      <c r="FX73" s="21"/>
      <c r="FY73" s="21"/>
      <c r="FZ73" s="21"/>
      <c r="GA73" s="21"/>
      <c r="GB73" s="21"/>
      <c r="GC73" s="21"/>
      <c r="GD73" s="21"/>
      <c r="GE73" s="21"/>
      <c r="GF73" s="21"/>
      <c r="GG73" s="21"/>
      <c r="GH73" s="21"/>
      <c r="GI73" s="21"/>
      <c r="GJ73" s="21"/>
      <c r="GK73" s="21"/>
      <c r="GL73" s="21"/>
      <c r="GM73" s="21"/>
      <c r="GN73" s="21"/>
      <c r="GO73" s="21"/>
      <c r="GP73" s="21"/>
      <c r="GQ73" s="21"/>
      <c r="GR73" s="21"/>
      <c r="GS73" s="21"/>
      <c r="GT73" s="21"/>
      <c r="GU73" s="21"/>
      <c r="GV73" s="21"/>
      <c r="GW73" s="21"/>
      <c r="GX73" s="21"/>
      <c r="GY73" s="21"/>
      <c r="GZ73" s="21"/>
      <c r="HA73" s="21"/>
      <c r="HB73" s="21"/>
      <c r="HC73" s="21"/>
      <c r="HD73" s="21"/>
      <c r="HE73" s="21"/>
      <c r="HF73" s="21"/>
      <c r="HG73" s="21"/>
      <c r="HH73" s="21"/>
      <c r="HI73" s="21"/>
      <c r="HJ73" s="21"/>
      <c r="HK73" s="21"/>
      <c r="HL73" s="21"/>
      <c r="HM73" s="21"/>
      <c r="HN73" s="21"/>
      <c r="HO73" s="21"/>
      <c r="HP73" s="21"/>
      <c r="HQ73" s="21"/>
      <c r="HR73" s="21"/>
      <c r="HS73" s="21"/>
      <c r="HT73" s="21"/>
      <c r="HU73" s="21"/>
      <c r="HV73" s="21"/>
      <c r="HW73" s="21"/>
      <c r="HX73" s="21"/>
      <c r="HY73" s="21"/>
      <c r="HZ73" s="21"/>
      <c r="IA73" s="21"/>
      <c r="IB73" s="21"/>
      <c r="IC73" s="21"/>
      <c r="ID73" s="21"/>
      <c r="IE73" s="21"/>
      <c r="IF73" s="21"/>
      <c r="IG73" s="21"/>
      <c r="IH73" s="21"/>
      <c r="II73" s="21"/>
      <c r="IJ73" s="21"/>
      <c r="IK73" s="21"/>
      <c r="IL73" s="21"/>
      <c r="IM73" s="21"/>
      <c r="IN73" s="21"/>
      <c r="IO73" s="21"/>
      <c r="IP73" s="21"/>
      <c r="IQ73" s="21"/>
      <c r="IR73" s="21"/>
      <c r="IS73" s="21"/>
    </row>
    <row r="74" spans="2:253" s="22" customFormat="1" ht="15" hidden="1" x14ac:dyDescent="0.25">
      <c r="B74" s="558"/>
      <c r="C74" s="559"/>
      <c r="D74" s="559"/>
      <c r="E74" s="559"/>
      <c r="F74" s="560"/>
      <c r="G74" s="577" t="s">
        <v>240</v>
      </c>
      <c r="H74" s="578"/>
      <c r="I74" s="579">
        <v>1100000</v>
      </c>
      <c r="J74" s="580"/>
      <c r="K74" s="570"/>
      <c r="L74" s="571"/>
      <c r="M74" s="575"/>
      <c r="N74" s="21"/>
      <c r="O74" s="21"/>
      <c r="P74" s="21"/>
      <c r="Q74" s="21"/>
      <c r="R74" s="21"/>
      <c r="S74" s="21"/>
      <c r="T74" s="107" t="s">
        <v>241</v>
      </c>
      <c r="U74" s="21"/>
      <c r="V74" s="21"/>
      <c r="W74" s="21"/>
      <c r="X74" s="21"/>
      <c r="Y74" s="21"/>
      <c r="Z74" s="21"/>
      <c r="AA74" s="21"/>
      <c r="AB74" s="21"/>
      <c r="AC74" s="21"/>
      <c r="AD74" s="21"/>
      <c r="AE74" s="21"/>
      <c r="AF74" s="21"/>
      <c r="AG74" s="21"/>
      <c r="AH74" s="21"/>
      <c r="AI74" s="21"/>
      <c r="AJ74" s="21"/>
      <c r="AK74" s="21"/>
      <c r="AL74" s="21"/>
      <c r="AM74" s="21"/>
      <c r="AN74" s="21"/>
      <c r="AO74" s="21"/>
      <c r="AP74" s="21"/>
      <c r="AQ74" s="21"/>
      <c r="AR74" s="21"/>
      <c r="AS74" s="21"/>
      <c r="AT74" s="21"/>
      <c r="AU74" s="21"/>
      <c r="AV74" s="21"/>
      <c r="AW74" s="21"/>
      <c r="AX74" s="21"/>
      <c r="AY74" s="21"/>
      <c r="AZ74" s="21"/>
      <c r="BA74" s="21"/>
      <c r="BB74" s="21"/>
      <c r="BC74" s="21"/>
      <c r="BD74" s="21"/>
      <c r="BE74" s="21"/>
      <c r="BF74" s="21"/>
      <c r="BG74" s="21"/>
      <c r="BH74" s="21"/>
      <c r="BI74" s="21"/>
      <c r="BJ74" s="21"/>
      <c r="BK74" s="21"/>
      <c r="BL74" s="21"/>
      <c r="BM74" s="21"/>
      <c r="BN74" s="21"/>
      <c r="BO74" s="21"/>
      <c r="BP74" s="21"/>
      <c r="BQ74" s="21"/>
      <c r="BR74" s="21"/>
      <c r="BS74" s="21"/>
      <c r="BT74" s="21"/>
      <c r="BU74" s="21"/>
      <c r="BV74" s="21"/>
      <c r="BW74" s="21"/>
      <c r="BX74" s="21"/>
      <c r="BY74" s="21"/>
      <c r="BZ74" s="21"/>
      <c r="CA74" s="21"/>
      <c r="CB74" s="21"/>
      <c r="CC74" s="21"/>
      <c r="CD74" s="21"/>
      <c r="CE74" s="21"/>
      <c r="CF74" s="21"/>
      <c r="CG74" s="21"/>
      <c r="CH74" s="21"/>
      <c r="CI74" s="21"/>
      <c r="CJ74" s="21"/>
      <c r="CK74" s="21"/>
      <c r="CL74" s="21"/>
      <c r="CM74" s="21"/>
      <c r="CN74" s="21"/>
      <c r="CO74" s="21"/>
      <c r="CP74" s="21"/>
      <c r="CQ74" s="21"/>
      <c r="CR74" s="21"/>
      <c r="CS74" s="21"/>
      <c r="CT74" s="21"/>
      <c r="CU74" s="21"/>
      <c r="CV74" s="21"/>
      <c r="CW74" s="21"/>
      <c r="CX74" s="21"/>
      <c r="CY74" s="21"/>
      <c r="CZ74" s="21"/>
      <c r="DA74" s="21"/>
      <c r="DB74" s="21"/>
      <c r="DC74" s="21"/>
      <c r="DD74" s="21"/>
      <c r="DE74" s="21"/>
      <c r="DF74" s="21"/>
      <c r="DG74" s="21"/>
      <c r="DH74" s="21"/>
      <c r="DI74" s="21"/>
      <c r="DJ74" s="21"/>
      <c r="DK74" s="21"/>
      <c r="DL74" s="21"/>
      <c r="DM74" s="21"/>
      <c r="DN74" s="21"/>
      <c r="DO74" s="21"/>
      <c r="DP74" s="21"/>
      <c r="DQ74" s="21"/>
      <c r="DR74" s="21"/>
      <c r="DS74" s="21"/>
      <c r="DT74" s="21"/>
      <c r="DU74" s="21"/>
      <c r="DV74" s="21"/>
      <c r="DW74" s="21"/>
      <c r="DX74" s="21"/>
      <c r="DY74" s="21"/>
      <c r="DZ74" s="21"/>
      <c r="EA74" s="21"/>
      <c r="EB74" s="21"/>
      <c r="EC74" s="21"/>
      <c r="ED74" s="21"/>
      <c r="EE74" s="21"/>
      <c r="EF74" s="21"/>
      <c r="EG74" s="21"/>
      <c r="EH74" s="21"/>
      <c r="EI74" s="21"/>
      <c r="EJ74" s="21"/>
      <c r="EK74" s="21"/>
      <c r="EL74" s="21"/>
      <c r="EM74" s="21"/>
      <c r="EN74" s="21"/>
      <c r="EO74" s="21"/>
      <c r="EP74" s="21"/>
      <c r="EQ74" s="21"/>
      <c r="ER74" s="21"/>
      <c r="ES74" s="21"/>
      <c r="ET74" s="21"/>
      <c r="EU74" s="21"/>
      <c r="EV74" s="21"/>
      <c r="EW74" s="21"/>
      <c r="EX74" s="21"/>
      <c r="EY74" s="21"/>
      <c r="EZ74" s="21"/>
      <c r="FA74" s="21"/>
      <c r="FB74" s="21"/>
      <c r="FC74" s="21"/>
      <c r="FD74" s="21"/>
      <c r="FE74" s="21"/>
      <c r="FF74" s="21"/>
      <c r="FG74" s="21"/>
      <c r="FH74" s="21"/>
      <c r="FI74" s="21"/>
      <c r="FJ74" s="21"/>
      <c r="FK74" s="21"/>
      <c r="FL74" s="21"/>
      <c r="FM74" s="21"/>
      <c r="FN74" s="21"/>
      <c r="FO74" s="21"/>
      <c r="FP74" s="21"/>
      <c r="FQ74" s="21"/>
      <c r="FR74" s="21"/>
      <c r="FS74" s="21"/>
      <c r="FT74" s="21"/>
      <c r="FU74" s="21"/>
      <c r="FV74" s="21"/>
      <c r="FW74" s="21"/>
      <c r="FX74" s="21"/>
      <c r="FY74" s="21"/>
      <c r="FZ74" s="21"/>
      <c r="GA74" s="21"/>
      <c r="GB74" s="21"/>
      <c r="GC74" s="21"/>
      <c r="GD74" s="21"/>
      <c r="GE74" s="21"/>
      <c r="GF74" s="21"/>
      <c r="GG74" s="21"/>
      <c r="GH74" s="21"/>
      <c r="GI74" s="21"/>
      <c r="GJ74" s="21"/>
      <c r="GK74" s="21"/>
      <c r="GL74" s="21"/>
      <c r="GM74" s="21"/>
      <c r="GN74" s="21"/>
      <c r="GO74" s="21"/>
      <c r="GP74" s="21"/>
      <c r="GQ74" s="21"/>
      <c r="GR74" s="21"/>
      <c r="GS74" s="21"/>
      <c r="GT74" s="21"/>
      <c r="GU74" s="21"/>
      <c r="GV74" s="21"/>
      <c r="GW74" s="21"/>
      <c r="GX74" s="21"/>
      <c r="GY74" s="21"/>
      <c r="GZ74" s="21"/>
      <c r="HA74" s="21"/>
      <c r="HB74" s="21"/>
      <c r="HC74" s="21"/>
      <c r="HD74" s="21"/>
      <c r="HE74" s="21"/>
      <c r="HF74" s="21"/>
      <c r="HG74" s="21"/>
      <c r="HH74" s="21"/>
      <c r="HI74" s="21"/>
      <c r="HJ74" s="21"/>
      <c r="HK74" s="21"/>
      <c r="HL74" s="21"/>
      <c r="HM74" s="21"/>
      <c r="HN74" s="21"/>
      <c r="HO74" s="21"/>
      <c r="HP74" s="21"/>
      <c r="HQ74" s="21"/>
      <c r="HR74" s="21"/>
      <c r="HS74" s="21"/>
      <c r="HT74" s="21"/>
      <c r="HU74" s="21"/>
      <c r="HV74" s="21"/>
      <c r="HW74" s="21"/>
      <c r="HX74" s="21"/>
      <c r="HY74" s="21"/>
      <c r="HZ74" s="21"/>
      <c r="IA74" s="21"/>
      <c r="IB74" s="21"/>
      <c r="IC74" s="21"/>
      <c r="ID74" s="21"/>
      <c r="IE74" s="21"/>
      <c r="IF74" s="21"/>
      <c r="IG74" s="21"/>
      <c r="IH74" s="21"/>
      <c r="II74" s="21"/>
      <c r="IJ74" s="21"/>
      <c r="IK74" s="21"/>
      <c r="IL74" s="21"/>
      <c r="IM74" s="21"/>
      <c r="IN74" s="21"/>
      <c r="IO74" s="21"/>
      <c r="IP74" s="21"/>
      <c r="IQ74" s="21"/>
      <c r="IR74" s="21"/>
      <c r="IS74" s="21"/>
    </row>
    <row r="75" spans="2:253" s="22" customFormat="1" ht="15.75" hidden="1" thickBot="1" x14ac:dyDescent="0.3">
      <c r="B75" s="561"/>
      <c r="C75" s="562"/>
      <c r="D75" s="562"/>
      <c r="E75" s="562"/>
      <c r="F75" s="563"/>
      <c r="G75" s="581" t="s">
        <v>242</v>
      </c>
      <c r="H75" s="582"/>
      <c r="I75" s="583">
        <v>800000</v>
      </c>
      <c r="J75" s="584"/>
      <c r="K75" s="572"/>
      <c r="L75" s="573"/>
      <c r="M75" s="576"/>
      <c r="N75" s="21"/>
      <c r="O75" s="21"/>
      <c r="P75" s="21"/>
      <c r="Q75" s="21"/>
      <c r="R75" s="21"/>
      <c r="S75" s="21"/>
      <c r="T75" s="107" t="s">
        <v>243</v>
      </c>
      <c r="U75" s="21"/>
      <c r="V75" s="21"/>
      <c r="W75" s="21"/>
      <c r="X75" s="21"/>
      <c r="Y75" s="21"/>
      <c r="Z75" s="21"/>
      <c r="AA75" s="21"/>
      <c r="AB75" s="21"/>
      <c r="AC75" s="21"/>
      <c r="AD75" s="21"/>
      <c r="AE75" s="21"/>
      <c r="AF75" s="21"/>
      <c r="AG75" s="21"/>
      <c r="AH75" s="21"/>
      <c r="AI75" s="21"/>
      <c r="AJ75" s="21"/>
      <c r="AK75" s="21"/>
      <c r="AL75" s="21"/>
      <c r="AM75" s="21"/>
      <c r="AN75" s="21"/>
      <c r="AO75" s="21"/>
      <c r="AP75" s="21"/>
      <c r="AQ75" s="21"/>
      <c r="AR75" s="21"/>
      <c r="AS75" s="21"/>
      <c r="AT75" s="21"/>
      <c r="AU75" s="21"/>
      <c r="AV75" s="21"/>
      <c r="AW75" s="21"/>
      <c r="AX75" s="21"/>
      <c r="AY75" s="21"/>
      <c r="AZ75" s="21"/>
      <c r="BA75" s="21"/>
      <c r="BB75" s="21"/>
      <c r="BC75" s="21"/>
      <c r="BD75" s="21"/>
      <c r="BE75" s="21"/>
      <c r="BF75" s="21"/>
      <c r="BG75" s="21"/>
      <c r="BH75" s="21"/>
      <c r="BI75" s="21"/>
      <c r="BJ75" s="21"/>
      <c r="BK75" s="21"/>
      <c r="BL75" s="21"/>
      <c r="BM75" s="21"/>
      <c r="BN75" s="21"/>
      <c r="BO75" s="21"/>
      <c r="BP75" s="21"/>
      <c r="BQ75" s="21"/>
      <c r="BR75" s="21"/>
      <c r="BS75" s="21"/>
      <c r="BT75" s="21"/>
      <c r="BU75" s="21"/>
      <c r="BV75" s="21"/>
      <c r="BW75" s="21"/>
      <c r="BX75" s="21"/>
      <c r="BY75" s="21"/>
      <c r="BZ75" s="21"/>
      <c r="CA75" s="21"/>
      <c r="CB75" s="21"/>
      <c r="CC75" s="21"/>
      <c r="CD75" s="21"/>
      <c r="CE75" s="21"/>
      <c r="CF75" s="21"/>
      <c r="CG75" s="21"/>
      <c r="CH75" s="21"/>
      <c r="CI75" s="21"/>
      <c r="CJ75" s="21"/>
      <c r="CK75" s="21"/>
      <c r="CL75" s="21"/>
      <c r="CM75" s="21"/>
      <c r="CN75" s="21"/>
      <c r="CO75" s="21"/>
      <c r="CP75" s="21"/>
      <c r="CQ75" s="21"/>
      <c r="CR75" s="21"/>
      <c r="CS75" s="21"/>
      <c r="CT75" s="21"/>
      <c r="CU75" s="21"/>
      <c r="CV75" s="21"/>
      <c r="CW75" s="21"/>
      <c r="CX75" s="21"/>
      <c r="CY75" s="21"/>
      <c r="CZ75" s="21"/>
      <c r="DA75" s="21"/>
      <c r="DB75" s="21"/>
      <c r="DC75" s="21"/>
      <c r="DD75" s="21"/>
      <c r="DE75" s="21"/>
      <c r="DF75" s="21"/>
      <c r="DG75" s="21"/>
      <c r="DH75" s="21"/>
      <c r="DI75" s="21"/>
      <c r="DJ75" s="21"/>
      <c r="DK75" s="21"/>
      <c r="DL75" s="21"/>
      <c r="DM75" s="21"/>
      <c r="DN75" s="21"/>
      <c r="DO75" s="21"/>
      <c r="DP75" s="21"/>
      <c r="DQ75" s="21"/>
      <c r="DR75" s="21"/>
      <c r="DS75" s="21"/>
      <c r="DT75" s="21"/>
      <c r="DU75" s="21"/>
      <c r="DV75" s="21"/>
      <c r="DW75" s="21"/>
      <c r="DX75" s="21"/>
      <c r="DY75" s="21"/>
      <c r="DZ75" s="21"/>
      <c r="EA75" s="21"/>
      <c r="EB75" s="21"/>
      <c r="EC75" s="21"/>
      <c r="ED75" s="21"/>
      <c r="EE75" s="21"/>
      <c r="EF75" s="21"/>
      <c r="EG75" s="21"/>
      <c r="EH75" s="21"/>
      <c r="EI75" s="21"/>
      <c r="EJ75" s="21"/>
      <c r="EK75" s="21"/>
      <c r="EL75" s="21"/>
      <c r="EM75" s="21"/>
      <c r="EN75" s="21"/>
      <c r="EO75" s="21"/>
      <c r="EP75" s="21"/>
      <c r="EQ75" s="21"/>
      <c r="ER75" s="21"/>
      <c r="ES75" s="21"/>
      <c r="ET75" s="21"/>
      <c r="EU75" s="21"/>
      <c r="EV75" s="21"/>
      <c r="EW75" s="21"/>
      <c r="EX75" s="21"/>
      <c r="EY75" s="21"/>
      <c r="EZ75" s="21"/>
      <c r="FA75" s="21"/>
      <c r="FB75" s="21"/>
      <c r="FC75" s="21"/>
      <c r="FD75" s="21"/>
      <c r="FE75" s="21"/>
      <c r="FF75" s="21"/>
      <c r="FG75" s="21"/>
      <c r="FH75" s="21"/>
      <c r="FI75" s="21"/>
      <c r="FJ75" s="21"/>
      <c r="FK75" s="21"/>
      <c r="FL75" s="21"/>
      <c r="FM75" s="21"/>
      <c r="FN75" s="21"/>
      <c r="FO75" s="21"/>
      <c r="FP75" s="21"/>
      <c r="FQ75" s="21"/>
      <c r="FR75" s="21"/>
      <c r="FS75" s="21"/>
      <c r="FT75" s="21"/>
      <c r="FU75" s="21"/>
      <c r="FV75" s="21"/>
      <c r="FW75" s="21"/>
      <c r="FX75" s="21"/>
      <c r="FY75" s="21"/>
      <c r="FZ75" s="21"/>
      <c r="GA75" s="21"/>
      <c r="GB75" s="21"/>
      <c r="GC75" s="21"/>
      <c r="GD75" s="21"/>
      <c r="GE75" s="21"/>
      <c r="GF75" s="21"/>
      <c r="GG75" s="21"/>
      <c r="GH75" s="21"/>
      <c r="GI75" s="21"/>
      <c r="GJ75" s="21"/>
      <c r="GK75" s="21"/>
      <c r="GL75" s="21"/>
      <c r="GM75" s="21"/>
      <c r="GN75" s="21"/>
      <c r="GO75" s="21"/>
      <c r="GP75" s="21"/>
      <c r="GQ75" s="21"/>
      <c r="GR75" s="21"/>
      <c r="GS75" s="21"/>
      <c r="GT75" s="21"/>
      <c r="GU75" s="21"/>
      <c r="GV75" s="21"/>
      <c r="GW75" s="21"/>
      <c r="GX75" s="21"/>
      <c r="GY75" s="21"/>
      <c r="GZ75" s="21"/>
      <c r="HA75" s="21"/>
      <c r="HB75" s="21"/>
      <c r="HC75" s="21"/>
      <c r="HD75" s="21"/>
      <c r="HE75" s="21"/>
      <c r="HF75" s="21"/>
      <c r="HG75" s="21"/>
      <c r="HH75" s="21"/>
      <c r="HI75" s="21"/>
      <c r="HJ75" s="21"/>
      <c r="HK75" s="21"/>
      <c r="HL75" s="21"/>
      <c r="HM75" s="21"/>
      <c r="HN75" s="21"/>
      <c r="HO75" s="21"/>
      <c r="HP75" s="21"/>
      <c r="HQ75" s="21"/>
      <c r="HR75" s="21"/>
      <c r="HS75" s="21"/>
      <c r="HT75" s="21"/>
      <c r="HU75" s="21"/>
      <c r="HV75" s="21"/>
      <c r="HW75" s="21"/>
      <c r="HX75" s="21"/>
      <c r="HY75" s="21"/>
      <c r="HZ75" s="21"/>
      <c r="IA75" s="21"/>
      <c r="IB75" s="21"/>
      <c r="IC75" s="21"/>
      <c r="ID75" s="21"/>
      <c r="IE75" s="21"/>
      <c r="IF75" s="21"/>
      <c r="IG75" s="21"/>
      <c r="IH75" s="21"/>
      <c r="II75" s="21"/>
      <c r="IJ75" s="21"/>
      <c r="IK75" s="21"/>
      <c r="IL75" s="21"/>
      <c r="IM75" s="21"/>
      <c r="IN75" s="21"/>
      <c r="IO75" s="21"/>
      <c r="IP75" s="21"/>
      <c r="IQ75" s="21"/>
      <c r="IR75" s="21"/>
      <c r="IS75" s="21"/>
    </row>
    <row r="76" spans="2:253" s="22" customFormat="1" ht="12.75" hidden="1" customHeight="1" x14ac:dyDescent="0.25">
      <c r="B76" s="555" t="s">
        <v>244</v>
      </c>
      <c r="C76" s="556"/>
      <c r="D76" s="556"/>
      <c r="E76" s="556"/>
      <c r="F76" s="557"/>
      <c r="G76" s="564" t="s">
        <v>245</v>
      </c>
      <c r="H76" s="565"/>
      <c r="I76" s="566">
        <v>4</v>
      </c>
      <c r="J76" s="567"/>
      <c r="K76" s="568" t="s">
        <v>246</v>
      </c>
      <c r="L76" s="569"/>
      <c r="M76" s="574" t="s">
        <v>234</v>
      </c>
      <c r="N76" s="21"/>
      <c r="O76" s="21"/>
      <c r="P76" s="21"/>
      <c r="Q76" s="21"/>
      <c r="R76" s="21"/>
      <c r="S76" s="21"/>
      <c r="T76" s="107"/>
      <c r="U76" s="21"/>
      <c r="V76" s="21"/>
      <c r="W76" s="21"/>
      <c r="X76" s="21"/>
      <c r="Y76" s="21"/>
      <c r="Z76" s="21"/>
      <c r="AA76" s="21"/>
      <c r="AB76" s="21"/>
      <c r="AC76" s="21"/>
      <c r="AD76" s="21"/>
      <c r="AE76" s="21"/>
      <c r="AF76" s="21"/>
      <c r="AG76" s="21"/>
      <c r="AH76" s="21"/>
      <c r="AI76" s="21"/>
      <c r="AJ76" s="21"/>
      <c r="AK76" s="21"/>
      <c r="AL76" s="21"/>
      <c r="AM76" s="21"/>
      <c r="AN76" s="21"/>
      <c r="AO76" s="21"/>
      <c r="AP76" s="21"/>
      <c r="AQ76" s="21"/>
      <c r="AR76" s="21"/>
      <c r="AS76" s="21"/>
      <c r="AT76" s="21"/>
      <c r="AU76" s="21"/>
      <c r="AV76" s="21"/>
      <c r="AW76" s="21"/>
      <c r="AX76" s="21"/>
      <c r="AY76" s="21"/>
      <c r="AZ76" s="21"/>
      <c r="BA76" s="21"/>
      <c r="BB76" s="21"/>
      <c r="BC76" s="21"/>
      <c r="BD76" s="21"/>
      <c r="BE76" s="21"/>
      <c r="BF76" s="21"/>
      <c r="BG76" s="21"/>
      <c r="BH76" s="21"/>
      <c r="BI76" s="21"/>
      <c r="BJ76" s="21"/>
      <c r="BK76" s="21"/>
      <c r="BL76" s="21"/>
      <c r="BM76" s="21"/>
      <c r="BN76" s="21"/>
      <c r="BO76" s="21"/>
      <c r="BP76" s="21"/>
      <c r="BQ76" s="21"/>
      <c r="BR76" s="21"/>
      <c r="BS76" s="21"/>
      <c r="BT76" s="21"/>
      <c r="BU76" s="21"/>
      <c r="BV76" s="21"/>
      <c r="BW76" s="21"/>
      <c r="BX76" s="21"/>
      <c r="BY76" s="21"/>
      <c r="BZ76" s="21"/>
      <c r="CA76" s="21"/>
      <c r="CB76" s="21"/>
      <c r="CC76" s="21"/>
      <c r="CD76" s="21"/>
      <c r="CE76" s="21"/>
      <c r="CF76" s="21"/>
      <c r="CG76" s="21"/>
      <c r="CH76" s="21"/>
      <c r="CI76" s="21"/>
      <c r="CJ76" s="21"/>
      <c r="CK76" s="21"/>
      <c r="CL76" s="21"/>
      <c r="CM76" s="21"/>
      <c r="CN76" s="21"/>
      <c r="CO76" s="21"/>
      <c r="CP76" s="21"/>
      <c r="CQ76" s="21"/>
      <c r="CR76" s="21"/>
      <c r="CS76" s="21"/>
      <c r="CT76" s="21"/>
      <c r="CU76" s="21"/>
      <c r="CV76" s="21"/>
      <c r="CW76" s="21"/>
      <c r="CX76" s="21"/>
      <c r="CY76" s="21"/>
      <c r="CZ76" s="21"/>
      <c r="DA76" s="21"/>
      <c r="DB76" s="21"/>
      <c r="DC76" s="21"/>
      <c r="DD76" s="21"/>
      <c r="DE76" s="21"/>
      <c r="DF76" s="21"/>
      <c r="DG76" s="21"/>
      <c r="DH76" s="21"/>
      <c r="DI76" s="21"/>
      <c r="DJ76" s="21"/>
      <c r="DK76" s="21"/>
      <c r="DL76" s="21"/>
      <c r="DM76" s="21"/>
      <c r="DN76" s="21"/>
      <c r="DO76" s="21"/>
      <c r="DP76" s="21"/>
      <c r="DQ76" s="21"/>
      <c r="DR76" s="21"/>
      <c r="DS76" s="21"/>
      <c r="DT76" s="21"/>
      <c r="DU76" s="21"/>
      <c r="DV76" s="21"/>
      <c r="DW76" s="21"/>
      <c r="DX76" s="21"/>
      <c r="DY76" s="21"/>
      <c r="DZ76" s="21"/>
      <c r="EA76" s="21"/>
      <c r="EB76" s="21"/>
      <c r="EC76" s="21"/>
      <c r="ED76" s="21"/>
      <c r="EE76" s="21"/>
      <c r="EF76" s="21"/>
      <c r="EG76" s="21"/>
      <c r="EH76" s="21"/>
      <c r="EI76" s="21"/>
      <c r="EJ76" s="21"/>
      <c r="EK76" s="21"/>
      <c r="EL76" s="21"/>
      <c r="EM76" s="21"/>
      <c r="EN76" s="21"/>
      <c r="EO76" s="21"/>
      <c r="EP76" s="21"/>
      <c r="EQ76" s="21"/>
      <c r="ER76" s="21"/>
      <c r="ES76" s="21"/>
      <c r="ET76" s="21"/>
      <c r="EU76" s="21"/>
      <c r="EV76" s="21"/>
      <c r="EW76" s="21"/>
      <c r="EX76" s="21"/>
      <c r="EY76" s="21"/>
      <c r="EZ76" s="21"/>
      <c r="FA76" s="21"/>
      <c r="FB76" s="21"/>
      <c r="FC76" s="21"/>
      <c r="FD76" s="21"/>
      <c r="FE76" s="21"/>
      <c r="FF76" s="21"/>
      <c r="FG76" s="21"/>
      <c r="FH76" s="21"/>
      <c r="FI76" s="21"/>
      <c r="FJ76" s="21"/>
      <c r="FK76" s="21"/>
      <c r="FL76" s="21"/>
      <c r="FM76" s="21"/>
      <c r="FN76" s="21"/>
      <c r="FO76" s="21"/>
      <c r="FP76" s="21"/>
      <c r="FQ76" s="21"/>
      <c r="FR76" s="21"/>
      <c r="FS76" s="21"/>
      <c r="FT76" s="21"/>
      <c r="FU76" s="21"/>
      <c r="FV76" s="21"/>
      <c r="FW76" s="21"/>
      <c r="FX76" s="21"/>
      <c r="FY76" s="21"/>
      <c r="FZ76" s="21"/>
      <c r="GA76" s="21"/>
      <c r="GB76" s="21"/>
      <c r="GC76" s="21"/>
      <c r="GD76" s="21"/>
      <c r="GE76" s="21"/>
      <c r="GF76" s="21"/>
      <c r="GG76" s="21"/>
      <c r="GH76" s="21"/>
      <c r="GI76" s="21"/>
      <c r="GJ76" s="21"/>
      <c r="GK76" s="21"/>
      <c r="GL76" s="21"/>
      <c r="GM76" s="21"/>
      <c r="GN76" s="21"/>
      <c r="GO76" s="21"/>
      <c r="GP76" s="21"/>
      <c r="GQ76" s="21"/>
      <c r="GR76" s="21"/>
      <c r="GS76" s="21"/>
      <c r="GT76" s="21"/>
      <c r="GU76" s="21"/>
      <c r="GV76" s="21"/>
      <c r="GW76" s="21"/>
      <c r="GX76" s="21"/>
      <c r="GY76" s="21"/>
      <c r="GZ76" s="21"/>
      <c r="HA76" s="21"/>
      <c r="HB76" s="21"/>
      <c r="HC76" s="21"/>
      <c r="HD76" s="21"/>
      <c r="HE76" s="21"/>
      <c r="HF76" s="21"/>
      <c r="HG76" s="21"/>
      <c r="HH76" s="21"/>
      <c r="HI76" s="21"/>
      <c r="HJ76" s="21"/>
      <c r="HK76" s="21"/>
      <c r="HL76" s="21"/>
      <c r="HM76" s="21"/>
      <c r="HN76" s="21"/>
      <c r="HO76" s="21"/>
      <c r="HP76" s="21"/>
      <c r="HQ76" s="21"/>
      <c r="HR76" s="21"/>
      <c r="HS76" s="21"/>
      <c r="HT76" s="21"/>
      <c r="HU76" s="21"/>
      <c r="HV76" s="21"/>
      <c r="HW76" s="21"/>
      <c r="HX76" s="21"/>
      <c r="HY76" s="21"/>
      <c r="HZ76" s="21"/>
      <c r="IA76" s="21"/>
      <c r="IB76" s="21"/>
      <c r="IC76" s="21"/>
      <c r="ID76" s="21"/>
      <c r="IE76" s="21"/>
      <c r="IF76" s="21"/>
      <c r="IG76" s="21"/>
      <c r="IH76" s="21"/>
      <c r="II76" s="21"/>
      <c r="IJ76" s="21"/>
      <c r="IK76" s="21"/>
      <c r="IL76" s="21"/>
      <c r="IM76" s="21"/>
      <c r="IN76" s="21"/>
      <c r="IO76" s="21"/>
      <c r="IP76" s="21"/>
      <c r="IQ76" s="21"/>
      <c r="IR76" s="21"/>
      <c r="IS76" s="21"/>
    </row>
    <row r="77" spans="2:253" s="22" customFormat="1" ht="15" hidden="1" x14ac:dyDescent="0.25">
      <c r="B77" s="558"/>
      <c r="C77" s="559"/>
      <c r="D77" s="559"/>
      <c r="E77" s="559"/>
      <c r="F77" s="560"/>
      <c r="G77" s="577" t="s">
        <v>240</v>
      </c>
      <c r="H77" s="578"/>
      <c r="I77" s="579">
        <v>4</v>
      </c>
      <c r="J77" s="580"/>
      <c r="K77" s="570"/>
      <c r="L77" s="571"/>
      <c r="M77" s="575"/>
      <c r="N77" s="21"/>
      <c r="O77" s="21"/>
      <c r="P77" s="21"/>
      <c r="Q77" s="21"/>
      <c r="R77" s="21"/>
      <c r="S77" s="21"/>
      <c r="T77" s="21"/>
      <c r="U77" s="21"/>
      <c r="V77" s="21"/>
      <c r="W77" s="21"/>
      <c r="X77" s="21"/>
      <c r="Y77" s="21"/>
      <c r="Z77" s="21"/>
      <c r="AA77" s="21"/>
      <c r="AB77" s="21"/>
      <c r="AC77" s="21"/>
      <c r="AD77" s="21"/>
      <c r="AE77" s="21"/>
      <c r="AF77" s="21"/>
      <c r="AG77" s="21"/>
      <c r="AH77" s="21"/>
      <c r="AI77" s="21"/>
      <c r="AJ77" s="21"/>
      <c r="AK77" s="21"/>
      <c r="AL77" s="21"/>
      <c r="AM77" s="21"/>
      <c r="AN77" s="21"/>
      <c r="AO77" s="21"/>
      <c r="AP77" s="21"/>
      <c r="AQ77" s="21"/>
      <c r="AR77" s="21"/>
      <c r="AS77" s="21"/>
      <c r="AT77" s="21"/>
      <c r="AU77" s="21"/>
      <c r="AV77" s="21"/>
      <c r="AW77" s="21"/>
      <c r="AX77" s="21"/>
      <c r="AY77" s="21"/>
      <c r="AZ77" s="21"/>
      <c r="BA77" s="21"/>
      <c r="BB77" s="21"/>
      <c r="BC77" s="21"/>
      <c r="BD77" s="21"/>
      <c r="BE77" s="21"/>
      <c r="BF77" s="21"/>
      <c r="BG77" s="21"/>
      <c r="BH77" s="21"/>
      <c r="BI77" s="21"/>
      <c r="BJ77" s="21"/>
      <c r="BK77" s="21"/>
      <c r="BL77" s="21"/>
      <c r="BM77" s="21"/>
      <c r="BN77" s="21"/>
      <c r="BO77" s="21"/>
      <c r="BP77" s="21"/>
      <c r="BQ77" s="21"/>
      <c r="BR77" s="21"/>
      <c r="BS77" s="21"/>
      <c r="BT77" s="21"/>
      <c r="BU77" s="21"/>
      <c r="BV77" s="21"/>
      <c r="BW77" s="21"/>
      <c r="BX77" s="21"/>
      <c r="BY77" s="21"/>
      <c r="BZ77" s="21"/>
      <c r="CA77" s="21"/>
      <c r="CB77" s="21"/>
      <c r="CC77" s="21"/>
      <c r="CD77" s="21"/>
      <c r="CE77" s="21"/>
      <c r="CF77" s="21"/>
      <c r="CG77" s="21"/>
      <c r="CH77" s="21"/>
      <c r="CI77" s="21"/>
      <c r="CJ77" s="21"/>
      <c r="CK77" s="21"/>
      <c r="CL77" s="21"/>
      <c r="CM77" s="21"/>
      <c r="CN77" s="21"/>
      <c r="CO77" s="21"/>
      <c r="CP77" s="21"/>
      <c r="CQ77" s="21"/>
      <c r="CR77" s="21"/>
      <c r="CS77" s="21"/>
      <c r="CT77" s="21"/>
      <c r="CU77" s="21"/>
      <c r="CV77" s="21"/>
      <c r="CW77" s="21"/>
      <c r="CX77" s="21"/>
      <c r="CY77" s="21"/>
      <c r="CZ77" s="21"/>
      <c r="DA77" s="21"/>
      <c r="DB77" s="21"/>
      <c r="DC77" s="21"/>
      <c r="DD77" s="21"/>
      <c r="DE77" s="21"/>
      <c r="DF77" s="21"/>
      <c r="DG77" s="21"/>
      <c r="DH77" s="21"/>
      <c r="DI77" s="21"/>
      <c r="DJ77" s="21"/>
      <c r="DK77" s="21"/>
      <c r="DL77" s="21"/>
      <c r="DM77" s="21"/>
      <c r="DN77" s="21"/>
      <c r="DO77" s="21"/>
      <c r="DP77" s="21"/>
      <c r="DQ77" s="21"/>
      <c r="DR77" s="21"/>
      <c r="DS77" s="21"/>
      <c r="DT77" s="21"/>
      <c r="DU77" s="21"/>
      <c r="DV77" s="21"/>
      <c r="DW77" s="21"/>
      <c r="DX77" s="21"/>
      <c r="DY77" s="21"/>
      <c r="DZ77" s="21"/>
      <c r="EA77" s="21"/>
      <c r="EB77" s="21"/>
      <c r="EC77" s="21"/>
      <c r="ED77" s="21"/>
      <c r="EE77" s="21"/>
      <c r="EF77" s="21"/>
      <c r="EG77" s="21"/>
      <c r="EH77" s="21"/>
      <c r="EI77" s="21"/>
      <c r="EJ77" s="21"/>
      <c r="EK77" s="21"/>
      <c r="EL77" s="21"/>
      <c r="EM77" s="21"/>
      <c r="EN77" s="21"/>
      <c r="EO77" s="21"/>
      <c r="EP77" s="21"/>
      <c r="EQ77" s="21"/>
      <c r="ER77" s="21"/>
      <c r="ES77" s="21"/>
      <c r="ET77" s="21"/>
      <c r="EU77" s="21"/>
      <c r="EV77" s="21"/>
      <c r="EW77" s="21"/>
      <c r="EX77" s="21"/>
      <c r="EY77" s="21"/>
      <c r="EZ77" s="21"/>
      <c r="FA77" s="21"/>
      <c r="FB77" s="21"/>
      <c r="FC77" s="21"/>
      <c r="FD77" s="21"/>
      <c r="FE77" s="21"/>
      <c r="FF77" s="21"/>
      <c r="FG77" s="21"/>
      <c r="FH77" s="21"/>
      <c r="FI77" s="21"/>
      <c r="FJ77" s="21"/>
      <c r="FK77" s="21"/>
      <c r="FL77" s="21"/>
      <c r="FM77" s="21"/>
      <c r="FN77" s="21"/>
      <c r="FO77" s="21"/>
      <c r="FP77" s="21"/>
      <c r="FQ77" s="21"/>
      <c r="FR77" s="21"/>
      <c r="FS77" s="21"/>
      <c r="FT77" s="21"/>
      <c r="FU77" s="21"/>
      <c r="FV77" s="21"/>
      <c r="FW77" s="21"/>
      <c r="FX77" s="21"/>
      <c r="FY77" s="21"/>
      <c r="FZ77" s="21"/>
      <c r="GA77" s="21"/>
      <c r="GB77" s="21"/>
      <c r="GC77" s="21"/>
      <c r="GD77" s="21"/>
      <c r="GE77" s="21"/>
      <c r="GF77" s="21"/>
      <c r="GG77" s="21"/>
      <c r="GH77" s="21"/>
      <c r="GI77" s="21"/>
      <c r="GJ77" s="21"/>
      <c r="GK77" s="21"/>
      <c r="GL77" s="21"/>
      <c r="GM77" s="21"/>
      <c r="GN77" s="21"/>
      <c r="GO77" s="21"/>
      <c r="GP77" s="21"/>
      <c r="GQ77" s="21"/>
      <c r="GR77" s="21"/>
      <c r="GS77" s="21"/>
      <c r="GT77" s="21"/>
      <c r="GU77" s="21"/>
      <c r="GV77" s="21"/>
      <c r="GW77" s="21"/>
      <c r="GX77" s="21"/>
      <c r="GY77" s="21"/>
      <c r="GZ77" s="21"/>
      <c r="HA77" s="21"/>
      <c r="HB77" s="21"/>
      <c r="HC77" s="21"/>
      <c r="HD77" s="21"/>
      <c r="HE77" s="21"/>
      <c r="HF77" s="21"/>
      <c r="HG77" s="21"/>
      <c r="HH77" s="21"/>
      <c r="HI77" s="21"/>
      <c r="HJ77" s="21"/>
      <c r="HK77" s="21"/>
      <c r="HL77" s="21"/>
      <c r="HM77" s="21"/>
      <c r="HN77" s="21"/>
      <c r="HO77" s="21"/>
      <c r="HP77" s="21"/>
      <c r="HQ77" s="21"/>
      <c r="HR77" s="21"/>
      <c r="HS77" s="21"/>
      <c r="HT77" s="21"/>
      <c r="HU77" s="21"/>
      <c r="HV77" s="21"/>
      <c r="HW77" s="21"/>
      <c r="HX77" s="21"/>
      <c r="HY77" s="21"/>
      <c r="HZ77" s="21"/>
      <c r="IA77" s="21"/>
      <c r="IB77" s="21"/>
      <c r="IC77" s="21"/>
      <c r="ID77" s="21"/>
      <c r="IE77" s="21"/>
      <c r="IF77" s="21"/>
      <c r="IG77" s="21"/>
      <c r="IH77" s="21"/>
      <c r="II77" s="21"/>
      <c r="IJ77" s="21"/>
      <c r="IK77" s="21"/>
      <c r="IL77" s="21"/>
      <c r="IM77" s="21"/>
      <c r="IN77" s="21"/>
      <c r="IO77" s="21"/>
      <c r="IP77" s="21"/>
      <c r="IQ77" s="21"/>
      <c r="IR77" s="21"/>
      <c r="IS77" s="21"/>
    </row>
    <row r="78" spans="2:253" s="22" customFormat="1" ht="15.75" hidden="1" thickBot="1" x14ac:dyDescent="0.3">
      <c r="B78" s="561"/>
      <c r="C78" s="562"/>
      <c r="D78" s="562"/>
      <c r="E78" s="562"/>
      <c r="F78" s="563"/>
      <c r="G78" s="581" t="s">
        <v>242</v>
      </c>
      <c r="H78" s="582"/>
      <c r="I78" s="583">
        <v>5</v>
      </c>
      <c r="J78" s="584"/>
      <c r="K78" s="572"/>
      <c r="L78" s="573"/>
      <c r="M78" s="576"/>
      <c r="N78" s="21"/>
      <c r="O78" s="21"/>
      <c r="P78" s="21"/>
      <c r="Q78" s="21"/>
      <c r="R78" s="21"/>
      <c r="S78" s="21"/>
      <c r="T78" s="21"/>
      <c r="U78" s="21"/>
      <c r="V78" s="21"/>
      <c r="W78" s="21"/>
      <c r="X78" s="21"/>
      <c r="Y78" s="21"/>
      <c r="Z78" s="21"/>
      <c r="AA78" s="21"/>
      <c r="AB78" s="21"/>
      <c r="AC78" s="21"/>
      <c r="AD78" s="21"/>
      <c r="AE78" s="21"/>
      <c r="AF78" s="21"/>
      <c r="AG78" s="21"/>
      <c r="AH78" s="21"/>
      <c r="AI78" s="21"/>
      <c r="AJ78" s="21"/>
      <c r="AK78" s="21"/>
      <c r="AL78" s="21"/>
      <c r="AM78" s="21"/>
      <c r="AN78" s="21"/>
      <c r="AO78" s="21"/>
      <c r="AP78" s="21"/>
      <c r="AQ78" s="21"/>
      <c r="AR78" s="21"/>
      <c r="AS78" s="21"/>
      <c r="AT78" s="21"/>
      <c r="AU78" s="21"/>
      <c r="AV78" s="21"/>
      <c r="AW78" s="21"/>
      <c r="AX78" s="21"/>
      <c r="AY78" s="21"/>
      <c r="AZ78" s="21"/>
      <c r="BA78" s="21"/>
      <c r="BB78" s="21"/>
      <c r="BC78" s="21"/>
      <c r="BD78" s="21"/>
      <c r="BE78" s="21"/>
      <c r="BF78" s="21"/>
      <c r="BG78" s="21"/>
      <c r="BH78" s="21"/>
      <c r="BI78" s="21"/>
      <c r="BJ78" s="21"/>
      <c r="BK78" s="21"/>
      <c r="BL78" s="21"/>
      <c r="BM78" s="21"/>
      <c r="BN78" s="21"/>
      <c r="BO78" s="21"/>
      <c r="BP78" s="21"/>
      <c r="BQ78" s="21"/>
      <c r="BR78" s="21"/>
      <c r="BS78" s="21"/>
      <c r="BT78" s="21"/>
      <c r="BU78" s="21"/>
      <c r="BV78" s="21"/>
      <c r="BW78" s="21"/>
      <c r="BX78" s="21"/>
      <c r="BY78" s="21"/>
      <c r="BZ78" s="21"/>
      <c r="CA78" s="21"/>
      <c r="CB78" s="21"/>
      <c r="CC78" s="21"/>
      <c r="CD78" s="21"/>
      <c r="CE78" s="21"/>
      <c r="CF78" s="21"/>
      <c r="CG78" s="21"/>
      <c r="CH78" s="21"/>
      <c r="CI78" s="21"/>
      <c r="CJ78" s="21"/>
      <c r="CK78" s="21"/>
      <c r="CL78" s="21"/>
      <c r="CM78" s="21"/>
      <c r="CN78" s="21"/>
      <c r="CO78" s="21"/>
      <c r="CP78" s="21"/>
      <c r="CQ78" s="21"/>
      <c r="CR78" s="21"/>
      <c r="CS78" s="21"/>
      <c r="CT78" s="21"/>
      <c r="CU78" s="21"/>
      <c r="CV78" s="21"/>
      <c r="CW78" s="21"/>
      <c r="CX78" s="21"/>
      <c r="CY78" s="21"/>
      <c r="CZ78" s="21"/>
      <c r="DA78" s="21"/>
      <c r="DB78" s="21"/>
      <c r="DC78" s="21"/>
      <c r="DD78" s="21"/>
      <c r="DE78" s="21"/>
      <c r="DF78" s="21"/>
      <c r="DG78" s="21"/>
      <c r="DH78" s="21"/>
      <c r="DI78" s="21"/>
      <c r="DJ78" s="21"/>
      <c r="DK78" s="21"/>
      <c r="DL78" s="21"/>
      <c r="DM78" s="21"/>
      <c r="DN78" s="21"/>
      <c r="DO78" s="21"/>
      <c r="DP78" s="21"/>
      <c r="DQ78" s="21"/>
      <c r="DR78" s="21"/>
      <c r="DS78" s="21"/>
      <c r="DT78" s="21"/>
      <c r="DU78" s="21"/>
      <c r="DV78" s="21"/>
      <c r="DW78" s="21"/>
      <c r="DX78" s="21"/>
      <c r="DY78" s="21"/>
      <c r="DZ78" s="21"/>
      <c r="EA78" s="21"/>
      <c r="EB78" s="21"/>
      <c r="EC78" s="21"/>
      <c r="ED78" s="21"/>
      <c r="EE78" s="21"/>
      <c r="EF78" s="21"/>
      <c r="EG78" s="21"/>
      <c r="EH78" s="21"/>
      <c r="EI78" s="21"/>
      <c r="EJ78" s="21"/>
      <c r="EK78" s="21"/>
      <c r="EL78" s="21"/>
      <c r="EM78" s="21"/>
      <c r="EN78" s="21"/>
      <c r="EO78" s="21"/>
      <c r="EP78" s="21"/>
      <c r="EQ78" s="21"/>
      <c r="ER78" s="21"/>
      <c r="ES78" s="21"/>
      <c r="ET78" s="21"/>
      <c r="EU78" s="21"/>
      <c r="EV78" s="21"/>
      <c r="EW78" s="21"/>
      <c r="EX78" s="21"/>
      <c r="EY78" s="21"/>
      <c r="EZ78" s="21"/>
      <c r="FA78" s="21"/>
      <c r="FB78" s="21"/>
      <c r="FC78" s="21"/>
      <c r="FD78" s="21"/>
      <c r="FE78" s="21"/>
      <c r="FF78" s="21"/>
      <c r="FG78" s="21"/>
      <c r="FH78" s="21"/>
      <c r="FI78" s="21"/>
      <c r="FJ78" s="21"/>
      <c r="FK78" s="21"/>
      <c r="FL78" s="21"/>
      <c r="FM78" s="21"/>
      <c r="FN78" s="21"/>
      <c r="FO78" s="21"/>
      <c r="FP78" s="21"/>
      <c r="FQ78" s="21"/>
      <c r="FR78" s="21"/>
      <c r="FS78" s="21"/>
      <c r="FT78" s="21"/>
      <c r="FU78" s="21"/>
      <c r="FV78" s="21"/>
      <c r="FW78" s="21"/>
      <c r="FX78" s="21"/>
      <c r="FY78" s="21"/>
      <c r="FZ78" s="21"/>
      <c r="GA78" s="21"/>
      <c r="GB78" s="21"/>
      <c r="GC78" s="21"/>
      <c r="GD78" s="21"/>
      <c r="GE78" s="21"/>
      <c r="GF78" s="21"/>
      <c r="GG78" s="21"/>
      <c r="GH78" s="21"/>
      <c r="GI78" s="21"/>
      <c r="GJ78" s="21"/>
      <c r="GK78" s="21"/>
      <c r="GL78" s="21"/>
      <c r="GM78" s="21"/>
      <c r="GN78" s="21"/>
      <c r="GO78" s="21"/>
      <c r="GP78" s="21"/>
      <c r="GQ78" s="21"/>
      <c r="GR78" s="21"/>
      <c r="GS78" s="21"/>
      <c r="GT78" s="21"/>
      <c r="GU78" s="21"/>
      <c r="GV78" s="21"/>
      <c r="GW78" s="21"/>
      <c r="GX78" s="21"/>
      <c r="GY78" s="21"/>
      <c r="GZ78" s="21"/>
      <c r="HA78" s="21"/>
      <c r="HB78" s="21"/>
      <c r="HC78" s="21"/>
      <c r="HD78" s="21"/>
      <c r="HE78" s="21"/>
      <c r="HF78" s="21"/>
      <c r="HG78" s="21"/>
      <c r="HH78" s="21"/>
      <c r="HI78" s="21"/>
      <c r="HJ78" s="21"/>
      <c r="HK78" s="21"/>
      <c r="HL78" s="21"/>
      <c r="HM78" s="21"/>
      <c r="HN78" s="21"/>
      <c r="HO78" s="21"/>
      <c r="HP78" s="21"/>
      <c r="HQ78" s="21"/>
      <c r="HR78" s="21"/>
      <c r="HS78" s="21"/>
      <c r="HT78" s="21"/>
      <c r="HU78" s="21"/>
      <c r="HV78" s="21"/>
      <c r="HW78" s="21"/>
      <c r="HX78" s="21"/>
      <c r="HY78" s="21"/>
      <c r="HZ78" s="21"/>
      <c r="IA78" s="21"/>
      <c r="IB78" s="21"/>
      <c r="IC78" s="21"/>
      <c r="ID78" s="21"/>
      <c r="IE78" s="21"/>
      <c r="IF78" s="21"/>
      <c r="IG78" s="21"/>
      <c r="IH78" s="21"/>
      <c r="II78" s="21"/>
      <c r="IJ78" s="21"/>
      <c r="IK78" s="21"/>
      <c r="IL78" s="21"/>
      <c r="IM78" s="21"/>
      <c r="IN78" s="21"/>
      <c r="IO78" s="21"/>
      <c r="IP78" s="21"/>
      <c r="IQ78" s="21"/>
      <c r="IR78" s="21"/>
      <c r="IS78" s="21"/>
    </row>
    <row r="79" spans="2:253" s="22" customFormat="1" ht="15" hidden="1" x14ac:dyDescent="0.25">
      <c r="B79" s="555" t="s">
        <v>247</v>
      </c>
      <c r="C79" s="556"/>
      <c r="D79" s="556"/>
      <c r="E79" s="556"/>
      <c r="F79" s="557"/>
      <c r="G79" s="108" t="s">
        <v>248</v>
      </c>
      <c r="H79" s="108" t="s">
        <v>249</v>
      </c>
      <c r="I79" s="108" t="s">
        <v>250</v>
      </c>
      <c r="J79" s="108" t="s">
        <v>251</v>
      </c>
      <c r="K79" s="585" t="s">
        <v>252</v>
      </c>
      <c r="L79" s="557"/>
      <c r="M79" s="574" t="s">
        <v>234</v>
      </c>
      <c r="N79" s="21"/>
      <c r="O79" s="21"/>
      <c r="P79" s="21"/>
      <c r="Q79" s="21"/>
      <c r="R79" s="21"/>
      <c r="S79" s="21"/>
      <c r="T79" s="21"/>
      <c r="U79" s="21"/>
      <c r="V79" s="21"/>
      <c r="W79" s="21"/>
      <c r="X79" s="21"/>
      <c r="Y79" s="21"/>
      <c r="Z79" s="21"/>
      <c r="AA79" s="21"/>
      <c r="AB79" s="21"/>
      <c r="AC79" s="21"/>
      <c r="AD79" s="21"/>
      <c r="AE79" s="21"/>
      <c r="AF79" s="21"/>
      <c r="AG79" s="21"/>
      <c r="AH79" s="21"/>
      <c r="AI79" s="21"/>
      <c r="AJ79" s="21"/>
      <c r="AK79" s="21"/>
      <c r="AL79" s="21"/>
      <c r="AM79" s="21"/>
      <c r="AN79" s="21"/>
      <c r="AO79" s="21"/>
      <c r="AP79" s="21"/>
      <c r="AQ79" s="21"/>
      <c r="AR79" s="21"/>
      <c r="AS79" s="21"/>
      <c r="AT79" s="21"/>
      <c r="AU79" s="21"/>
      <c r="AV79" s="21"/>
      <c r="AW79" s="21"/>
      <c r="AX79" s="21"/>
      <c r="AY79" s="21"/>
      <c r="AZ79" s="21"/>
      <c r="BA79" s="21"/>
      <c r="BB79" s="21"/>
      <c r="BC79" s="21"/>
      <c r="BD79" s="21"/>
      <c r="BE79" s="21"/>
      <c r="BF79" s="21"/>
      <c r="BG79" s="21"/>
      <c r="BH79" s="21"/>
      <c r="BI79" s="21"/>
      <c r="BJ79" s="21"/>
      <c r="BK79" s="21"/>
      <c r="BL79" s="21"/>
      <c r="BM79" s="21"/>
      <c r="BN79" s="21"/>
      <c r="BO79" s="21"/>
      <c r="BP79" s="21"/>
      <c r="BQ79" s="21"/>
      <c r="BR79" s="21"/>
      <c r="BS79" s="21"/>
      <c r="BT79" s="21"/>
      <c r="BU79" s="21"/>
      <c r="BV79" s="21"/>
      <c r="BW79" s="21"/>
      <c r="BX79" s="21"/>
      <c r="BY79" s="21"/>
      <c r="BZ79" s="21"/>
      <c r="CA79" s="21"/>
      <c r="CB79" s="21"/>
      <c r="CC79" s="21"/>
      <c r="CD79" s="21"/>
      <c r="CE79" s="21"/>
      <c r="CF79" s="21"/>
      <c r="CG79" s="21"/>
      <c r="CH79" s="21"/>
      <c r="CI79" s="21"/>
      <c r="CJ79" s="21"/>
      <c r="CK79" s="21"/>
      <c r="CL79" s="21"/>
      <c r="CM79" s="21"/>
      <c r="CN79" s="21"/>
      <c r="CO79" s="21"/>
      <c r="CP79" s="21"/>
      <c r="CQ79" s="21"/>
      <c r="CR79" s="21"/>
      <c r="CS79" s="21"/>
      <c r="CT79" s="21"/>
      <c r="CU79" s="21"/>
      <c r="CV79" s="21"/>
      <c r="CW79" s="21"/>
      <c r="CX79" s="21"/>
      <c r="CY79" s="21"/>
      <c r="CZ79" s="21"/>
      <c r="DA79" s="21"/>
      <c r="DB79" s="21"/>
      <c r="DC79" s="21"/>
      <c r="DD79" s="21"/>
      <c r="DE79" s="21"/>
      <c r="DF79" s="21"/>
      <c r="DG79" s="21"/>
      <c r="DH79" s="21"/>
      <c r="DI79" s="21"/>
      <c r="DJ79" s="21"/>
      <c r="DK79" s="21"/>
      <c r="DL79" s="21"/>
      <c r="DM79" s="21"/>
      <c r="DN79" s="21"/>
      <c r="DO79" s="21"/>
      <c r="DP79" s="21"/>
      <c r="DQ79" s="21"/>
      <c r="DR79" s="21"/>
      <c r="DS79" s="21"/>
      <c r="DT79" s="21"/>
      <c r="DU79" s="21"/>
      <c r="DV79" s="21"/>
      <c r="DW79" s="21"/>
      <c r="DX79" s="21"/>
      <c r="DY79" s="21"/>
      <c r="DZ79" s="21"/>
      <c r="EA79" s="21"/>
      <c r="EB79" s="21"/>
      <c r="EC79" s="21"/>
      <c r="ED79" s="21"/>
      <c r="EE79" s="21"/>
      <c r="EF79" s="21"/>
      <c r="EG79" s="21"/>
      <c r="EH79" s="21"/>
      <c r="EI79" s="21"/>
      <c r="EJ79" s="21"/>
      <c r="EK79" s="21"/>
      <c r="EL79" s="21"/>
      <c r="EM79" s="21"/>
      <c r="EN79" s="21"/>
      <c r="EO79" s="21"/>
      <c r="EP79" s="21"/>
      <c r="EQ79" s="21"/>
      <c r="ER79" s="21"/>
      <c r="ES79" s="21"/>
      <c r="ET79" s="21"/>
      <c r="EU79" s="21"/>
      <c r="EV79" s="21"/>
      <c r="EW79" s="21"/>
      <c r="EX79" s="21"/>
      <c r="EY79" s="21"/>
      <c r="EZ79" s="21"/>
      <c r="FA79" s="21"/>
      <c r="FB79" s="21"/>
      <c r="FC79" s="21"/>
      <c r="FD79" s="21"/>
      <c r="FE79" s="21"/>
      <c r="FF79" s="21"/>
      <c r="FG79" s="21"/>
      <c r="FH79" s="21"/>
      <c r="FI79" s="21"/>
      <c r="FJ79" s="21"/>
      <c r="FK79" s="21"/>
      <c r="FL79" s="21"/>
      <c r="FM79" s="21"/>
      <c r="FN79" s="21"/>
      <c r="FO79" s="21"/>
      <c r="FP79" s="21"/>
      <c r="FQ79" s="21"/>
      <c r="FR79" s="21"/>
      <c r="FS79" s="21"/>
      <c r="FT79" s="21"/>
      <c r="FU79" s="21"/>
      <c r="FV79" s="21"/>
      <c r="FW79" s="21"/>
      <c r="FX79" s="21"/>
      <c r="FY79" s="21"/>
      <c r="FZ79" s="21"/>
      <c r="GA79" s="21"/>
      <c r="GB79" s="21"/>
      <c r="GC79" s="21"/>
      <c r="GD79" s="21"/>
      <c r="GE79" s="21"/>
      <c r="GF79" s="21"/>
      <c r="GG79" s="21"/>
      <c r="GH79" s="21"/>
      <c r="GI79" s="21"/>
      <c r="GJ79" s="21"/>
      <c r="GK79" s="21"/>
      <c r="GL79" s="21"/>
      <c r="GM79" s="21"/>
      <c r="GN79" s="21"/>
      <c r="GO79" s="21"/>
      <c r="GP79" s="21"/>
      <c r="GQ79" s="21"/>
      <c r="GR79" s="21"/>
      <c r="GS79" s="21"/>
      <c r="GT79" s="21"/>
      <c r="GU79" s="21"/>
      <c r="GV79" s="21"/>
      <c r="GW79" s="21"/>
      <c r="GX79" s="21"/>
      <c r="GY79" s="21"/>
      <c r="GZ79" s="21"/>
      <c r="HA79" s="21"/>
      <c r="HB79" s="21"/>
      <c r="HC79" s="21"/>
      <c r="HD79" s="21"/>
      <c r="HE79" s="21"/>
      <c r="HF79" s="21"/>
      <c r="HG79" s="21"/>
      <c r="HH79" s="21"/>
      <c r="HI79" s="21"/>
      <c r="HJ79" s="21"/>
      <c r="HK79" s="21"/>
      <c r="HL79" s="21"/>
      <c r="HM79" s="21"/>
      <c r="HN79" s="21"/>
      <c r="HO79" s="21"/>
      <c r="HP79" s="21"/>
      <c r="HQ79" s="21"/>
      <c r="HR79" s="21"/>
      <c r="HS79" s="21"/>
      <c r="HT79" s="21"/>
      <c r="HU79" s="21"/>
      <c r="HV79" s="21"/>
      <c r="HW79" s="21"/>
      <c r="HX79" s="21"/>
      <c r="HY79" s="21"/>
      <c r="HZ79" s="21"/>
      <c r="IA79" s="21"/>
      <c r="IB79" s="21"/>
      <c r="IC79" s="21"/>
      <c r="ID79" s="21"/>
      <c r="IE79" s="21"/>
      <c r="IF79" s="21"/>
      <c r="IG79" s="21"/>
      <c r="IH79" s="21"/>
      <c r="II79" s="21"/>
      <c r="IJ79" s="21"/>
      <c r="IK79" s="21"/>
      <c r="IL79" s="21"/>
      <c r="IM79" s="21"/>
      <c r="IN79" s="21"/>
      <c r="IO79" s="21"/>
      <c r="IP79" s="21"/>
      <c r="IQ79" s="21"/>
      <c r="IR79" s="21"/>
      <c r="IS79" s="21"/>
    </row>
    <row r="80" spans="2:253" s="22" customFormat="1" ht="12.75" hidden="1" customHeight="1" x14ac:dyDescent="0.25">
      <c r="B80" s="558"/>
      <c r="C80" s="559"/>
      <c r="D80" s="559"/>
      <c r="E80" s="559"/>
      <c r="F80" s="560"/>
      <c r="G80" s="87" t="s">
        <v>253</v>
      </c>
      <c r="H80" s="87">
        <v>300000</v>
      </c>
      <c r="I80" s="87">
        <v>300000</v>
      </c>
      <c r="J80" s="87">
        <v>200000</v>
      </c>
      <c r="K80" s="586"/>
      <c r="L80" s="560"/>
      <c r="M80" s="575"/>
      <c r="N80" s="109">
        <f>H80/$I$73</f>
        <v>0.27272727272727271</v>
      </c>
      <c r="O80" s="109">
        <f>I80/$I$74</f>
        <v>0.27272727272727271</v>
      </c>
      <c r="P80" s="109">
        <f>J80/$I$75</f>
        <v>0.25</v>
      </c>
      <c r="Q80" s="21"/>
      <c r="R80" s="21"/>
      <c r="S80" s="21"/>
      <c r="T80" s="21"/>
      <c r="U80" s="21"/>
      <c r="V80" s="21"/>
      <c r="W80" s="21"/>
      <c r="X80" s="21"/>
      <c r="Y80" s="21"/>
      <c r="Z80" s="21"/>
      <c r="AA80" s="21"/>
      <c r="AB80" s="21"/>
      <c r="AC80" s="21"/>
      <c r="AD80" s="21"/>
      <c r="AE80" s="21"/>
      <c r="AF80" s="21"/>
      <c r="AG80" s="21"/>
      <c r="AH80" s="21"/>
      <c r="AI80" s="21"/>
      <c r="AJ80" s="21"/>
      <c r="AK80" s="21"/>
      <c r="AL80" s="21"/>
      <c r="AM80" s="21"/>
      <c r="AN80" s="21"/>
      <c r="AO80" s="21"/>
      <c r="AP80" s="21"/>
      <c r="AQ80" s="21"/>
      <c r="AR80" s="21"/>
      <c r="AS80" s="21"/>
      <c r="AT80" s="21"/>
      <c r="AU80" s="21"/>
      <c r="AV80" s="21"/>
      <c r="AW80" s="21"/>
      <c r="AX80" s="21"/>
      <c r="AY80" s="21"/>
      <c r="AZ80" s="21"/>
      <c r="BA80" s="21"/>
      <c r="BB80" s="21"/>
      <c r="BC80" s="21"/>
      <c r="BD80" s="21"/>
      <c r="BE80" s="21"/>
      <c r="BF80" s="21"/>
      <c r="BG80" s="21"/>
      <c r="BH80" s="21"/>
      <c r="BI80" s="21"/>
      <c r="BJ80" s="21"/>
      <c r="BK80" s="21"/>
      <c r="BL80" s="21"/>
      <c r="BM80" s="21"/>
      <c r="BN80" s="21"/>
      <c r="BO80" s="21"/>
      <c r="BP80" s="21"/>
      <c r="BQ80" s="21"/>
      <c r="BR80" s="21"/>
      <c r="BS80" s="21"/>
      <c r="BT80" s="21"/>
      <c r="BU80" s="21"/>
      <c r="BV80" s="21"/>
      <c r="BW80" s="21"/>
      <c r="BX80" s="21"/>
      <c r="BY80" s="21"/>
      <c r="BZ80" s="21"/>
      <c r="CA80" s="21"/>
      <c r="CB80" s="21"/>
      <c r="CC80" s="21"/>
      <c r="CD80" s="21"/>
      <c r="CE80" s="21"/>
      <c r="CF80" s="21"/>
      <c r="CG80" s="21"/>
      <c r="CH80" s="21"/>
      <c r="CI80" s="21"/>
      <c r="CJ80" s="21"/>
      <c r="CK80" s="21"/>
      <c r="CL80" s="21"/>
      <c r="CM80" s="21"/>
      <c r="CN80" s="21"/>
      <c r="CO80" s="21"/>
      <c r="CP80" s="21"/>
      <c r="CQ80" s="21"/>
      <c r="CR80" s="21"/>
      <c r="CS80" s="21"/>
      <c r="CT80" s="21"/>
      <c r="CU80" s="21"/>
      <c r="CV80" s="21"/>
      <c r="CW80" s="21"/>
      <c r="CX80" s="21"/>
      <c r="CY80" s="21"/>
      <c r="CZ80" s="21"/>
      <c r="DA80" s="21"/>
      <c r="DB80" s="21"/>
      <c r="DC80" s="21"/>
      <c r="DD80" s="21"/>
      <c r="DE80" s="21"/>
      <c r="DF80" s="21"/>
      <c r="DG80" s="21"/>
      <c r="DH80" s="21"/>
      <c r="DI80" s="21"/>
      <c r="DJ80" s="21"/>
      <c r="DK80" s="21"/>
      <c r="DL80" s="21"/>
      <c r="DM80" s="21"/>
      <c r="DN80" s="21"/>
      <c r="DO80" s="21"/>
      <c r="DP80" s="21"/>
      <c r="DQ80" s="21"/>
      <c r="DR80" s="21"/>
      <c r="DS80" s="21"/>
      <c r="DT80" s="21"/>
      <c r="DU80" s="21"/>
      <c r="DV80" s="21"/>
      <c r="DW80" s="21"/>
      <c r="DX80" s="21"/>
      <c r="DY80" s="21"/>
      <c r="DZ80" s="21"/>
      <c r="EA80" s="21"/>
      <c r="EB80" s="21"/>
      <c r="EC80" s="21"/>
      <c r="ED80" s="21"/>
      <c r="EE80" s="21"/>
      <c r="EF80" s="21"/>
      <c r="EG80" s="21"/>
      <c r="EH80" s="21"/>
      <c r="EI80" s="21"/>
      <c r="EJ80" s="21"/>
      <c r="EK80" s="21"/>
      <c r="EL80" s="21"/>
      <c r="EM80" s="21"/>
      <c r="EN80" s="21"/>
      <c r="EO80" s="21"/>
      <c r="EP80" s="21"/>
      <c r="EQ80" s="21"/>
      <c r="ER80" s="21"/>
      <c r="ES80" s="21"/>
      <c r="ET80" s="21"/>
      <c r="EU80" s="21"/>
      <c r="EV80" s="21"/>
      <c r="EW80" s="21"/>
      <c r="EX80" s="21"/>
      <c r="EY80" s="21"/>
      <c r="EZ80" s="21"/>
      <c r="FA80" s="21"/>
      <c r="FB80" s="21"/>
      <c r="FC80" s="21"/>
      <c r="FD80" s="21"/>
      <c r="FE80" s="21"/>
      <c r="FF80" s="21"/>
      <c r="FG80" s="21"/>
      <c r="FH80" s="21"/>
      <c r="FI80" s="21"/>
      <c r="FJ80" s="21"/>
      <c r="FK80" s="21"/>
      <c r="FL80" s="21"/>
      <c r="FM80" s="21"/>
      <c r="FN80" s="21"/>
      <c r="FO80" s="21"/>
      <c r="FP80" s="21"/>
      <c r="FQ80" s="21"/>
      <c r="FR80" s="21"/>
      <c r="FS80" s="21"/>
      <c r="FT80" s="21"/>
      <c r="FU80" s="21"/>
      <c r="FV80" s="21"/>
      <c r="FW80" s="21"/>
      <c r="FX80" s="21"/>
      <c r="FY80" s="21"/>
      <c r="FZ80" s="21"/>
      <c r="GA80" s="21"/>
      <c r="GB80" s="21"/>
      <c r="GC80" s="21"/>
      <c r="GD80" s="21"/>
      <c r="GE80" s="21"/>
      <c r="GF80" s="21"/>
      <c r="GG80" s="21"/>
      <c r="GH80" s="21"/>
      <c r="GI80" s="21"/>
      <c r="GJ80" s="21"/>
      <c r="GK80" s="21"/>
      <c r="GL80" s="21"/>
      <c r="GM80" s="21"/>
      <c r="GN80" s="21"/>
      <c r="GO80" s="21"/>
      <c r="GP80" s="21"/>
      <c r="GQ80" s="21"/>
      <c r="GR80" s="21"/>
      <c r="GS80" s="21"/>
      <c r="GT80" s="21"/>
      <c r="GU80" s="21"/>
      <c r="GV80" s="21"/>
      <c r="GW80" s="21"/>
      <c r="GX80" s="21"/>
      <c r="GY80" s="21"/>
      <c r="GZ80" s="21"/>
      <c r="HA80" s="21"/>
      <c r="HB80" s="21"/>
      <c r="HC80" s="21"/>
      <c r="HD80" s="21"/>
      <c r="HE80" s="21"/>
      <c r="HF80" s="21"/>
      <c r="HG80" s="21"/>
      <c r="HH80" s="21"/>
      <c r="HI80" s="21"/>
      <c r="HJ80" s="21"/>
      <c r="HK80" s="21"/>
      <c r="HL80" s="21"/>
      <c r="HM80" s="21"/>
      <c r="HN80" s="21"/>
      <c r="HO80" s="21"/>
      <c r="HP80" s="21"/>
      <c r="HQ80" s="21"/>
      <c r="HR80" s="21"/>
      <c r="HS80" s="21"/>
      <c r="HT80" s="21"/>
      <c r="HU80" s="21"/>
      <c r="HV80" s="21"/>
      <c r="HW80" s="21"/>
      <c r="HX80" s="21"/>
      <c r="HY80" s="21"/>
      <c r="HZ80" s="21"/>
      <c r="IA80" s="21"/>
      <c r="IB80" s="21"/>
      <c r="IC80" s="21"/>
      <c r="ID80" s="21"/>
      <c r="IE80" s="21"/>
      <c r="IF80" s="21"/>
      <c r="IG80" s="21"/>
      <c r="IH80" s="21"/>
      <c r="II80" s="21"/>
      <c r="IJ80" s="21"/>
      <c r="IK80" s="21"/>
      <c r="IL80" s="21"/>
      <c r="IM80" s="21"/>
      <c r="IN80" s="21"/>
      <c r="IO80" s="21"/>
      <c r="IP80" s="21"/>
      <c r="IQ80" s="21"/>
      <c r="IR80" s="21"/>
      <c r="IS80" s="21"/>
    </row>
    <row r="81" spans="2:253" s="22" customFormat="1" ht="15" hidden="1" x14ac:dyDescent="0.25">
      <c r="B81" s="558"/>
      <c r="C81" s="559"/>
      <c r="D81" s="559"/>
      <c r="E81" s="559"/>
      <c r="F81" s="560"/>
      <c r="G81" s="87" t="s">
        <v>254</v>
      </c>
      <c r="H81" s="87">
        <v>300000</v>
      </c>
      <c r="I81" s="87">
        <v>300000</v>
      </c>
      <c r="J81" s="87">
        <v>200000</v>
      </c>
      <c r="K81" s="586"/>
      <c r="L81" s="560"/>
      <c r="M81" s="575"/>
      <c r="N81" s="109">
        <f>H81/$I$73</f>
        <v>0.27272727272727271</v>
      </c>
      <c r="O81" s="109">
        <f>I81/$I$74</f>
        <v>0.27272727272727271</v>
      </c>
      <c r="P81" s="109">
        <f>J81/$I$75</f>
        <v>0.25</v>
      </c>
      <c r="Q81" s="21"/>
      <c r="R81" s="21"/>
      <c r="S81" s="21"/>
      <c r="T81" s="21"/>
      <c r="U81" s="21"/>
      <c r="V81" s="21"/>
      <c r="W81" s="21"/>
      <c r="X81" s="21"/>
      <c r="Y81" s="21"/>
      <c r="Z81" s="21"/>
      <c r="AA81" s="21"/>
      <c r="AB81" s="21"/>
      <c r="AC81" s="21"/>
      <c r="AD81" s="21"/>
      <c r="AE81" s="21"/>
      <c r="AF81" s="21"/>
      <c r="AG81" s="21"/>
      <c r="AH81" s="21"/>
      <c r="AI81" s="21"/>
      <c r="AJ81" s="21"/>
      <c r="AK81" s="21"/>
      <c r="AL81" s="21"/>
      <c r="AM81" s="21"/>
      <c r="AN81" s="21"/>
      <c r="AO81" s="21"/>
      <c r="AP81" s="21"/>
      <c r="AQ81" s="21"/>
      <c r="AR81" s="21"/>
      <c r="AS81" s="21"/>
      <c r="AT81" s="21"/>
      <c r="AU81" s="21"/>
      <c r="AV81" s="21"/>
      <c r="AW81" s="21"/>
      <c r="AX81" s="21"/>
      <c r="AY81" s="21"/>
      <c r="AZ81" s="21"/>
      <c r="BA81" s="21"/>
      <c r="BB81" s="21"/>
      <c r="BC81" s="21"/>
      <c r="BD81" s="21"/>
      <c r="BE81" s="21"/>
      <c r="BF81" s="21"/>
      <c r="BG81" s="21"/>
      <c r="BH81" s="21"/>
      <c r="BI81" s="21"/>
      <c r="BJ81" s="21"/>
      <c r="BK81" s="21"/>
      <c r="BL81" s="21"/>
      <c r="BM81" s="21"/>
      <c r="BN81" s="21"/>
      <c r="BO81" s="21"/>
      <c r="BP81" s="21"/>
      <c r="BQ81" s="21"/>
      <c r="BR81" s="21"/>
      <c r="BS81" s="21"/>
      <c r="BT81" s="21"/>
      <c r="BU81" s="21"/>
      <c r="BV81" s="21"/>
      <c r="BW81" s="21"/>
      <c r="BX81" s="21"/>
      <c r="BY81" s="21"/>
      <c r="BZ81" s="21"/>
      <c r="CA81" s="21"/>
      <c r="CB81" s="21"/>
      <c r="CC81" s="21"/>
      <c r="CD81" s="21"/>
      <c r="CE81" s="21"/>
      <c r="CF81" s="21"/>
      <c r="CG81" s="21"/>
      <c r="CH81" s="21"/>
      <c r="CI81" s="21"/>
      <c r="CJ81" s="21"/>
      <c r="CK81" s="21"/>
      <c r="CL81" s="21"/>
      <c r="CM81" s="21"/>
      <c r="CN81" s="21"/>
      <c r="CO81" s="21"/>
      <c r="CP81" s="21"/>
      <c r="CQ81" s="21"/>
      <c r="CR81" s="21"/>
      <c r="CS81" s="21"/>
      <c r="CT81" s="21"/>
      <c r="CU81" s="21"/>
      <c r="CV81" s="21"/>
      <c r="CW81" s="21"/>
      <c r="CX81" s="21"/>
      <c r="CY81" s="21"/>
      <c r="CZ81" s="21"/>
      <c r="DA81" s="21"/>
      <c r="DB81" s="21"/>
      <c r="DC81" s="21"/>
      <c r="DD81" s="21"/>
      <c r="DE81" s="21"/>
      <c r="DF81" s="21"/>
      <c r="DG81" s="21"/>
      <c r="DH81" s="21"/>
      <c r="DI81" s="21"/>
      <c r="DJ81" s="21"/>
      <c r="DK81" s="21"/>
      <c r="DL81" s="21"/>
      <c r="DM81" s="21"/>
      <c r="DN81" s="21"/>
      <c r="DO81" s="21"/>
      <c r="DP81" s="21"/>
      <c r="DQ81" s="21"/>
      <c r="DR81" s="21"/>
      <c r="DS81" s="21"/>
      <c r="DT81" s="21"/>
      <c r="DU81" s="21"/>
      <c r="DV81" s="21"/>
      <c r="DW81" s="21"/>
      <c r="DX81" s="21"/>
      <c r="DY81" s="21"/>
      <c r="DZ81" s="21"/>
      <c r="EA81" s="21"/>
      <c r="EB81" s="21"/>
      <c r="EC81" s="21"/>
      <c r="ED81" s="21"/>
      <c r="EE81" s="21"/>
      <c r="EF81" s="21"/>
      <c r="EG81" s="21"/>
      <c r="EH81" s="21"/>
      <c r="EI81" s="21"/>
      <c r="EJ81" s="21"/>
      <c r="EK81" s="21"/>
      <c r="EL81" s="21"/>
      <c r="EM81" s="21"/>
      <c r="EN81" s="21"/>
      <c r="EO81" s="21"/>
      <c r="EP81" s="21"/>
      <c r="EQ81" s="21"/>
      <c r="ER81" s="21"/>
      <c r="ES81" s="21"/>
      <c r="ET81" s="21"/>
      <c r="EU81" s="21"/>
      <c r="EV81" s="21"/>
      <c r="EW81" s="21"/>
      <c r="EX81" s="21"/>
      <c r="EY81" s="21"/>
      <c r="EZ81" s="21"/>
      <c r="FA81" s="21"/>
      <c r="FB81" s="21"/>
      <c r="FC81" s="21"/>
      <c r="FD81" s="21"/>
      <c r="FE81" s="21"/>
      <c r="FF81" s="21"/>
      <c r="FG81" s="21"/>
      <c r="FH81" s="21"/>
      <c r="FI81" s="21"/>
      <c r="FJ81" s="21"/>
      <c r="FK81" s="21"/>
      <c r="FL81" s="21"/>
      <c r="FM81" s="21"/>
      <c r="FN81" s="21"/>
      <c r="FO81" s="21"/>
      <c r="FP81" s="21"/>
      <c r="FQ81" s="21"/>
      <c r="FR81" s="21"/>
      <c r="FS81" s="21"/>
      <c r="FT81" s="21"/>
      <c r="FU81" s="21"/>
      <c r="FV81" s="21"/>
      <c r="FW81" s="21"/>
      <c r="FX81" s="21"/>
      <c r="FY81" s="21"/>
      <c r="FZ81" s="21"/>
      <c r="GA81" s="21"/>
      <c r="GB81" s="21"/>
      <c r="GC81" s="21"/>
      <c r="GD81" s="21"/>
      <c r="GE81" s="21"/>
      <c r="GF81" s="21"/>
      <c r="GG81" s="21"/>
      <c r="GH81" s="21"/>
      <c r="GI81" s="21"/>
      <c r="GJ81" s="21"/>
      <c r="GK81" s="21"/>
      <c r="GL81" s="21"/>
      <c r="GM81" s="21"/>
      <c r="GN81" s="21"/>
      <c r="GO81" s="21"/>
      <c r="GP81" s="21"/>
      <c r="GQ81" s="21"/>
      <c r="GR81" s="21"/>
      <c r="GS81" s="21"/>
      <c r="GT81" s="21"/>
      <c r="GU81" s="21"/>
      <c r="GV81" s="21"/>
      <c r="GW81" s="21"/>
      <c r="GX81" s="21"/>
      <c r="GY81" s="21"/>
      <c r="GZ81" s="21"/>
      <c r="HA81" s="21"/>
      <c r="HB81" s="21"/>
      <c r="HC81" s="21"/>
      <c r="HD81" s="21"/>
      <c r="HE81" s="21"/>
      <c r="HF81" s="21"/>
      <c r="HG81" s="21"/>
      <c r="HH81" s="21"/>
      <c r="HI81" s="21"/>
      <c r="HJ81" s="21"/>
      <c r="HK81" s="21"/>
      <c r="HL81" s="21"/>
      <c r="HM81" s="21"/>
      <c r="HN81" s="21"/>
      <c r="HO81" s="21"/>
      <c r="HP81" s="21"/>
      <c r="HQ81" s="21"/>
      <c r="HR81" s="21"/>
      <c r="HS81" s="21"/>
      <c r="HT81" s="21"/>
      <c r="HU81" s="21"/>
      <c r="HV81" s="21"/>
      <c r="HW81" s="21"/>
      <c r="HX81" s="21"/>
      <c r="HY81" s="21"/>
      <c r="HZ81" s="21"/>
      <c r="IA81" s="21"/>
      <c r="IB81" s="21"/>
      <c r="IC81" s="21"/>
      <c r="ID81" s="21"/>
      <c r="IE81" s="21"/>
      <c r="IF81" s="21"/>
      <c r="IG81" s="21"/>
      <c r="IH81" s="21"/>
      <c r="II81" s="21"/>
      <c r="IJ81" s="21"/>
      <c r="IK81" s="21"/>
      <c r="IL81" s="21"/>
      <c r="IM81" s="21"/>
      <c r="IN81" s="21"/>
      <c r="IO81" s="21"/>
      <c r="IP81" s="21"/>
      <c r="IQ81" s="21"/>
      <c r="IR81" s="21"/>
      <c r="IS81" s="21"/>
    </row>
    <row r="82" spans="2:253" s="22" customFormat="1" ht="15" hidden="1" x14ac:dyDescent="0.25">
      <c r="B82" s="558"/>
      <c r="C82" s="559"/>
      <c r="D82" s="559"/>
      <c r="E82" s="559"/>
      <c r="F82" s="560"/>
      <c r="G82" s="87" t="s">
        <v>255</v>
      </c>
      <c r="H82" s="87">
        <v>300000</v>
      </c>
      <c r="I82" s="87">
        <v>300000</v>
      </c>
      <c r="J82" s="87">
        <v>200000</v>
      </c>
      <c r="K82" s="586"/>
      <c r="L82" s="560"/>
      <c r="M82" s="575"/>
      <c r="N82" s="109">
        <f>H82/$I$73</f>
        <v>0.27272727272727271</v>
      </c>
      <c r="O82" s="109">
        <f>I82/$I$74</f>
        <v>0.27272727272727271</v>
      </c>
      <c r="P82" s="109">
        <f>J82/$I$75</f>
        <v>0.25</v>
      </c>
      <c r="Q82" s="21"/>
      <c r="R82" s="21"/>
      <c r="S82" s="21"/>
      <c r="T82" s="21"/>
      <c r="U82" s="21"/>
      <c r="V82" s="21"/>
      <c r="W82" s="21"/>
      <c r="X82" s="21"/>
      <c r="Y82" s="21"/>
      <c r="Z82" s="21"/>
      <c r="AA82" s="21"/>
      <c r="AB82" s="21"/>
      <c r="AC82" s="21"/>
      <c r="AD82" s="21"/>
      <c r="AE82" s="21"/>
      <c r="AF82" s="21"/>
      <c r="AG82" s="21"/>
      <c r="AH82" s="21"/>
      <c r="AI82" s="21"/>
      <c r="AJ82" s="21"/>
      <c r="AK82" s="21"/>
      <c r="AL82" s="21"/>
      <c r="AM82" s="21"/>
      <c r="AN82" s="21"/>
      <c r="AO82" s="21"/>
      <c r="AP82" s="21"/>
      <c r="AQ82" s="21"/>
      <c r="AR82" s="21"/>
      <c r="AS82" s="21"/>
      <c r="AT82" s="21"/>
      <c r="AU82" s="21"/>
      <c r="AV82" s="21"/>
      <c r="AW82" s="21"/>
      <c r="AX82" s="21"/>
      <c r="AY82" s="21"/>
      <c r="AZ82" s="21"/>
      <c r="BA82" s="21"/>
      <c r="BB82" s="21"/>
      <c r="BC82" s="21"/>
      <c r="BD82" s="21"/>
      <c r="BE82" s="21"/>
      <c r="BF82" s="21"/>
      <c r="BG82" s="21"/>
      <c r="BH82" s="21"/>
      <c r="BI82" s="21"/>
      <c r="BJ82" s="21"/>
      <c r="BK82" s="21"/>
      <c r="BL82" s="21"/>
      <c r="BM82" s="21"/>
      <c r="BN82" s="21"/>
      <c r="BO82" s="21"/>
      <c r="BP82" s="21"/>
      <c r="BQ82" s="21"/>
      <c r="BR82" s="21"/>
      <c r="BS82" s="21"/>
      <c r="BT82" s="21"/>
      <c r="BU82" s="21"/>
      <c r="BV82" s="21"/>
      <c r="BW82" s="21"/>
      <c r="BX82" s="21"/>
      <c r="BY82" s="21"/>
      <c r="BZ82" s="21"/>
      <c r="CA82" s="21"/>
      <c r="CB82" s="21"/>
      <c r="CC82" s="21"/>
      <c r="CD82" s="21"/>
      <c r="CE82" s="21"/>
      <c r="CF82" s="21"/>
      <c r="CG82" s="21"/>
      <c r="CH82" s="21"/>
      <c r="CI82" s="21"/>
      <c r="CJ82" s="21"/>
      <c r="CK82" s="21"/>
      <c r="CL82" s="21"/>
      <c r="CM82" s="21"/>
      <c r="CN82" s="21"/>
      <c r="CO82" s="21"/>
      <c r="CP82" s="21"/>
      <c r="CQ82" s="21"/>
      <c r="CR82" s="21"/>
      <c r="CS82" s="21"/>
      <c r="CT82" s="21"/>
      <c r="CU82" s="21"/>
      <c r="CV82" s="21"/>
      <c r="CW82" s="21"/>
      <c r="CX82" s="21"/>
      <c r="CY82" s="21"/>
      <c r="CZ82" s="21"/>
      <c r="DA82" s="21"/>
      <c r="DB82" s="21"/>
      <c r="DC82" s="21"/>
      <c r="DD82" s="21"/>
      <c r="DE82" s="21"/>
      <c r="DF82" s="21"/>
      <c r="DG82" s="21"/>
      <c r="DH82" s="21"/>
      <c r="DI82" s="21"/>
      <c r="DJ82" s="21"/>
      <c r="DK82" s="21"/>
      <c r="DL82" s="21"/>
      <c r="DM82" s="21"/>
      <c r="DN82" s="21"/>
      <c r="DO82" s="21"/>
      <c r="DP82" s="21"/>
      <c r="DQ82" s="21"/>
      <c r="DR82" s="21"/>
      <c r="DS82" s="21"/>
      <c r="DT82" s="21"/>
      <c r="DU82" s="21"/>
      <c r="DV82" s="21"/>
      <c r="DW82" s="21"/>
      <c r="DX82" s="21"/>
      <c r="DY82" s="21"/>
      <c r="DZ82" s="21"/>
      <c r="EA82" s="21"/>
      <c r="EB82" s="21"/>
      <c r="EC82" s="21"/>
      <c r="ED82" s="21"/>
      <c r="EE82" s="21"/>
      <c r="EF82" s="21"/>
      <c r="EG82" s="21"/>
      <c r="EH82" s="21"/>
      <c r="EI82" s="21"/>
      <c r="EJ82" s="21"/>
      <c r="EK82" s="21"/>
      <c r="EL82" s="21"/>
      <c r="EM82" s="21"/>
      <c r="EN82" s="21"/>
      <c r="EO82" s="21"/>
      <c r="EP82" s="21"/>
      <c r="EQ82" s="21"/>
      <c r="ER82" s="21"/>
      <c r="ES82" s="21"/>
      <c r="ET82" s="21"/>
      <c r="EU82" s="21"/>
      <c r="EV82" s="21"/>
      <c r="EW82" s="21"/>
      <c r="EX82" s="21"/>
      <c r="EY82" s="21"/>
      <c r="EZ82" s="21"/>
      <c r="FA82" s="21"/>
      <c r="FB82" s="21"/>
      <c r="FC82" s="21"/>
      <c r="FD82" s="21"/>
      <c r="FE82" s="21"/>
      <c r="FF82" s="21"/>
      <c r="FG82" s="21"/>
      <c r="FH82" s="21"/>
      <c r="FI82" s="21"/>
      <c r="FJ82" s="21"/>
      <c r="FK82" s="21"/>
      <c r="FL82" s="21"/>
      <c r="FM82" s="21"/>
      <c r="FN82" s="21"/>
      <c r="FO82" s="21"/>
      <c r="FP82" s="21"/>
      <c r="FQ82" s="21"/>
      <c r="FR82" s="21"/>
      <c r="FS82" s="21"/>
      <c r="FT82" s="21"/>
      <c r="FU82" s="21"/>
      <c r="FV82" s="21"/>
      <c r="FW82" s="21"/>
      <c r="FX82" s="21"/>
      <c r="FY82" s="21"/>
      <c r="FZ82" s="21"/>
      <c r="GA82" s="21"/>
      <c r="GB82" s="21"/>
      <c r="GC82" s="21"/>
      <c r="GD82" s="21"/>
      <c r="GE82" s="21"/>
      <c r="GF82" s="21"/>
      <c r="GG82" s="21"/>
      <c r="GH82" s="21"/>
      <c r="GI82" s="21"/>
      <c r="GJ82" s="21"/>
      <c r="GK82" s="21"/>
      <c r="GL82" s="21"/>
      <c r="GM82" s="21"/>
      <c r="GN82" s="21"/>
      <c r="GO82" s="21"/>
      <c r="GP82" s="21"/>
      <c r="GQ82" s="21"/>
      <c r="GR82" s="21"/>
      <c r="GS82" s="21"/>
      <c r="GT82" s="21"/>
      <c r="GU82" s="21"/>
      <c r="GV82" s="21"/>
      <c r="GW82" s="21"/>
      <c r="GX82" s="21"/>
      <c r="GY82" s="21"/>
      <c r="GZ82" s="21"/>
      <c r="HA82" s="21"/>
      <c r="HB82" s="21"/>
      <c r="HC82" s="21"/>
      <c r="HD82" s="21"/>
      <c r="HE82" s="21"/>
      <c r="HF82" s="21"/>
      <c r="HG82" s="21"/>
      <c r="HH82" s="21"/>
      <c r="HI82" s="21"/>
      <c r="HJ82" s="21"/>
      <c r="HK82" s="21"/>
      <c r="HL82" s="21"/>
      <c r="HM82" s="21"/>
      <c r="HN82" s="21"/>
      <c r="HO82" s="21"/>
      <c r="HP82" s="21"/>
      <c r="HQ82" s="21"/>
      <c r="HR82" s="21"/>
      <c r="HS82" s="21"/>
      <c r="HT82" s="21"/>
      <c r="HU82" s="21"/>
      <c r="HV82" s="21"/>
      <c r="HW82" s="21"/>
      <c r="HX82" s="21"/>
      <c r="HY82" s="21"/>
      <c r="HZ82" s="21"/>
      <c r="IA82" s="21"/>
      <c r="IB82" s="21"/>
      <c r="IC82" s="21"/>
      <c r="ID82" s="21"/>
      <c r="IE82" s="21"/>
      <c r="IF82" s="21"/>
      <c r="IG82" s="21"/>
      <c r="IH82" s="21"/>
      <c r="II82" s="21"/>
      <c r="IJ82" s="21"/>
      <c r="IK82" s="21"/>
      <c r="IL82" s="21"/>
      <c r="IM82" s="21"/>
      <c r="IN82" s="21"/>
      <c r="IO82" s="21"/>
      <c r="IP82" s="21"/>
      <c r="IQ82" s="21"/>
      <c r="IR82" s="21"/>
      <c r="IS82" s="21"/>
    </row>
    <row r="83" spans="2:253" s="22" customFormat="1" ht="15.75" hidden="1" thickBot="1" x14ac:dyDescent="0.3">
      <c r="B83" s="558"/>
      <c r="C83" s="559"/>
      <c r="D83" s="559"/>
      <c r="E83" s="559"/>
      <c r="F83" s="560"/>
      <c r="G83" s="110" t="s">
        <v>256</v>
      </c>
      <c r="H83" s="110">
        <v>300000</v>
      </c>
      <c r="I83" s="110">
        <v>300000</v>
      </c>
      <c r="J83" s="110">
        <v>100000</v>
      </c>
      <c r="K83" s="586"/>
      <c r="L83" s="560"/>
      <c r="M83" s="576"/>
      <c r="N83" s="109">
        <f>H83/$I$73</f>
        <v>0.27272727272727271</v>
      </c>
      <c r="O83" s="109">
        <f>I83/$I$74</f>
        <v>0.27272727272727271</v>
      </c>
      <c r="P83" s="109">
        <f>J83/$I$75</f>
        <v>0.125</v>
      </c>
      <c r="Q83" s="21"/>
      <c r="R83" s="21"/>
      <c r="S83" s="21"/>
      <c r="T83" s="21"/>
      <c r="U83" s="21"/>
      <c r="V83" s="21"/>
      <c r="W83" s="21"/>
      <c r="X83" s="21"/>
      <c r="Y83" s="21"/>
      <c r="Z83" s="21"/>
      <c r="AA83" s="21"/>
      <c r="AB83" s="21"/>
      <c r="AC83" s="21"/>
      <c r="AD83" s="21"/>
      <c r="AE83" s="21"/>
      <c r="AF83" s="21"/>
      <c r="AG83" s="21"/>
      <c r="AH83" s="21"/>
      <c r="AI83" s="21"/>
      <c r="AJ83" s="21"/>
      <c r="AK83" s="21"/>
      <c r="AL83" s="21"/>
      <c r="AM83" s="21"/>
      <c r="AN83" s="21"/>
      <c r="AO83" s="21"/>
      <c r="AP83" s="21"/>
      <c r="AQ83" s="21"/>
      <c r="AR83" s="21"/>
      <c r="AS83" s="21"/>
      <c r="AT83" s="21"/>
      <c r="AU83" s="21"/>
      <c r="AV83" s="21"/>
      <c r="AW83" s="21"/>
      <c r="AX83" s="21"/>
      <c r="AY83" s="21"/>
      <c r="AZ83" s="21"/>
      <c r="BA83" s="21"/>
      <c r="BB83" s="21"/>
      <c r="BC83" s="21"/>
      <c r="BD83" s="21"/>
      <c r="BE83" s="21"/>
      <c r="BF83" s="21"/>
      <c r="BG83" s="21"/>
      <c r="BH83" s="21"/>
      <c r="BI83" s="21"/>
      <c r="BJ83" s="21"/>
      <c r="BK83" s="21"/>
      <c r="BL83" s="21"/>
      <c r="BM83" s="21"/>
      <c r="BN83" s="21"/>
      <c r="BO83" s="21"/>
      <c r="BP83" s="21"/>
      <c r="BQ83" s="21"/>
      <c r="BR83" s="21"/>
      <c r="BS83" s="21"/>
      <c r="BT83" s="21"/>
      <c r="BU83" s="21"/>
      <c r="BV83" s="21"/>
      <c r="BW83" s="21"/>
      <c r="BX83" s="21"/>
      <c r="BY83" s="21"/>
      <c r="BZ83" s="21"/>
      <c r="CA83" s="21"/>
      <c r="CB83" s="21"/>
      <c r="CC83" s="21"/>
      <c r="CD83" s="21"/>
      <c r="CE83" s="21"/>
      <c r="CF83" s="21"/>
      <c r="CG83" s="21"/>
      <c r="CH83" s="21"/>
      <c r="CI83" s="21"/>
      <c r="CJ83" s="21"/>
      <c r="CK83" s="21"/>
      <c r="CL83" s="21"/>
      <c r="CM83" s="21"/>
      <c r="CN83" s="21"/>
      <c r="CO83" s="21"/>
      <c r="CP83" s="21"/>
      <c r="CQ83" s="21"/>
      <c r="CR83" s="21"/>
      <c r="CS83" s="21"/>
      <c r="CT83" s="21"/>
      <c r="CU83" s="21"/>
      <c r="CV83" s="21"/>
      <c r="CW83" s="21"/>
      <c r="CX83" s="21"/>
      <c r="CY83" s="21"/>
      <c r="CZ83" s="21"/>
      <c r="DA83" s="21"/>
      <c r="DB83" s="21"/>
      <c r="DC83" s="21"/>
      <c r="DD83" s="21"/>
      <c r="DE83" s="21"/>
      <c r="DF83" s="21"/>
      <c r="DG83" s="21"/>
      <c r="DH83" s="21"/>
      <c r="DI83" s="21"/>
      <c r="DJ83" s="21"/>
      <c r="DK83" s="21"/>
      <c r="DL83" s="21"/>
      <c r="DM83" s="21"/>
      <c r="DN83" s="21"/>
      <c r="DO83" s="21"/>
      <c r="DP83" s="21"/>
      <c r="DQ83" s="21"/>
      <c r="DR83" s="21"/>
      <c r="DS83" s="21"/>
      <c r="DT83" s="21"/>
      <c r="DU83" s="21"/>
      <c r="DV83" s="21"/>
      <c r="DW83" s="21"/>
      <c r="DX83" s="21"/>
      <c r="DY83" s="21"/>
      <c r="DZ83" s="21"/>
      <c r="EA83" s="21"/>
      <c r="EB83" s="21"/>
      <c r="EC83" s="21"/>
      <c r="ED83" s="21"/>
      <c r="EE83" s="21"/>
      <c r="EF83" s="21"/>
      <c r="EG83" s="21"/>
      <c r="EH83" s="21"/>
      <c r="EI83" s="21"/>
      <c r="EJ83" s="21"/>
      <c r="EK83" s="21"/>
      <c r="EL83" s="21"/>
      <c r="EM83" s="21"/>
      <c r="EN83" s="21"/>
      <c r="EO83" s="21"/>
      <c r="EP83" s="21"/>
      <c r="EQ83" s="21"/>
      <c r="ER83" s="21"/>
      <c r="ES83" s="21"/>
      <c r="ET83" s="21"/>
      <c r="EU83" s="21"/>
      <c r="EV83" s="21"/>
      <c r="EW83" s="21"/>
      <c r="EX83" s="21"/>
      <c r="EY83" s="21"/>
      <c r="EZ83" s="21"/>
      <c r="FA83" s="21"/>
      <c r="FB83" s="21"/>
      <c r="FC83" s="21"/>
      <c r="FD83" s="21"/>
      <c r="FE83" s="21"/>
      <c r="FF83" s="21"/>
      <c r="FG83" s="21"/>
      <c r="FH83" s="21"/>
      <c r="FI83" s="21"/>
      <c r="FJ83" s="21"/>
      <c r="FK83" s="21"/>
      <c r="FL83" s="21"/>
      <c r="FM83" s="21"/>
      <c r="FN83" s="21"/>
      <c r="FO83" s="21"/>
      <c r="FP83" s="21"/>
      <c r="FQ83" s="21"/>
      <c r="FR83" s="21"/>
      <c r="FS83" s="21"/>
      <c r="FT83" s="21"/>
      <c r="FU83" s="21"/>
      <c r="FV83" s="21"/>
      <c r="FW83" s="21"/>
      <c r="FX83" s="21"/>
      <c r="FY83" s="21"/>
      <c r="FZ83" s="21"/>
      <c r="GA83" s="21"/>
      <c r="GB83" s="21"/>
      <c r="GC83" s="21"/>
      <c r="GD83" s="21"/>
      <c r="GE83" s="21"/>
      <c r="GF83" s="21"/>
      <c r="GG83" s="21"/>
      <c r="GH83" s="21"/>
      <c r="GI83" s="21"/>
      <c r="GJ83" s="21"/>
      <c r="GK83" s="21"/>
      <c r="GL83" s="21"/>
      <c r="GM83" s="21"/>
      <c r="GN83" s="21"/>
      <c r="GO83" s="21"/>
      <c r="GP83" s="21"/>
      <c r="GQ83" s="21"/>
      <c r="GR83" s="21"/>
      <c r="GS83" s="21"/>
      <c r="GT83" s="21"/>
      <c r="GU83" s="21"/>
      <c r="GV83" s="21"/>
      <c r="GW83" s="21"/>
      <c r="GX83" s="21"/>
      <c r="GY83" s="21"/>
      <c r="GZ83" s="21"/>
      <c r="HA83" s="21"/>
      <c r="HB83" s="21"/>
      <c r="HC83" s="21"/>
      <c r="HD83" s="21"/>
      <c r="HE83" s="21"/>
      <c r="HF83" s="21"/>
      <c r="HG83" s="21"/>
      <c r="HH83" s="21"/>
      <c r="HI83" s="21"/>
      <c r="HJ83" s="21"/>
      <c r="HK83" s="21"/>
      <c r="HL83" s="21"/>
      <c r="HM83" s="21"/>
      <c r="HN83" s="21"/>
      <c r="HO83" s="21"/>
      <c r="HP83" s="21"/>
      <c r="HQ83" s="21"/>
      <c r="HR83" s="21"/>
      <c r="HS83" s="21"/>
      <c r="HT83" s="21"/>
      <c r="HU83" s="21"/>
      <c r="HV83" s="21"/>
      <c r="HW83" s="21"/>
      <c r="HX83" s="21"/>
      <c r="HY83" s="21"/>
      <c r="HZ83" s="21"/>
      <c r="IA83" s="21"/>
      <c r="IB83" s="21"/>
      <c r="IC83" s="21"/>
      <c r="ID83" s="21"/>
      <c r="IE83" s="21"/>
      <c r="IF83" s="21"/>
      <c r="IG83" s="21"/>
      <c r="IH83" s="21"/>
      <c r="II83" s="21"/>
      <c r="IJ83" s="21"/>
      <c r="IK83" s="21"/>
      <c r="IL83" s="21"/>
      <c r="IM83" s="21"/>
      <c r="IN83" s="21"/>
      <c r="IO83" s="21"/>
      <c r="IP83" s="21"/>
      <c r="IQ83" s="21"/>
      <c r="IR83" s="21"/>
      <c r="IS83" s="21"/>
    </row>
    <row r="84" spans="2:253" s="22" customFormat="1" ht="12.75" hidden="1" customHeight="1" x14ac:dyDescent="0.25">
      <c r="B84" s="555" t="s">
        <v>257</v>
      </c>
      <c r="C84" s="556"/>
      <c r="D84" s="556"/>
      <c r="E84" s="556"/>
      <c r="F84" s="557"/>
      <c r="G84" s="564" t="s">
        <v>245</v>
      </c>
      <c r="H84" s="565"/>
      <c r="I84" s="587">
        <v>8</v>
      </c>
      <c r="J84" s="587"/>
      <c r="K84" s="568" t="s">
        <v>258</v>
      </c>
      <c r="L84" s="569"/>
      <c r="M84" s="574" t="s">
        <v>234</v>
      </c>
      <c r="N84" s="21"/>
      <c r="O84" s="21"/>
      <c r="P84" s="21"/>
      <c r="Q84" s="21"/>
      <c r="R84" s="21"/>
      <c r="S84" s="21"/>
      <c r="T84" s="21"/>
      <c r="U84" s="21"/>
      <c r="V84" s="21"/>
      <c r="W84" s="21"/>
      <c r="X84" s="21"/>
      <c r="Y84" s="21"/>
      <c r="Z84" s="21"/>
      <c r="AA84" s="21"/>
      <c r="AB84" s="21"/>
      <c r="AC84" s="21"/>
      <c r="AD84" s="21"/>
      <c r="AE84" s="21"/>
      <c r="AF84" s="21"/>
      <c r="AG84" s="21"/>
      <c r="AH84" s="21"/>
      <c r="AI84" s="21"/>
      <c r="AJ84" s="21"/>
      <c r="AK84" s="21"/>
      <c r="AL84" s="21"/>
      <c r="AM84" s="21"/>
      <c r="AN84" s="21"/>
      <c r="AO84" s="21"/>
      <c r="AP84" s="21"/>
      <c r="AQ84" s="21"/>
      <c r="AR84" s="21"/>
      <c r="AS84" s="21"/>
      <c r="AT84" s="21"/>
      <c r="AU84" s="21"/>
      <c r="AV84" s="21"/>
      <c r="AW84" s="21"/>
      <c r="AX84" s="21"/>
      <c r="AY84" s="21"/>
      <c r="AZ84" s="21"/>
      <c r="BA84" s="21"/>
      <c r="BB84" s="21"/>
      <c r="BC84" s="21"/>
      <c r="BD84" s="21"/>
      <c r="BE84" s="21"/>
      <c r="BF84" s="21"/>
      <c r="BG84" s="21"/>
      <c r="BH84" s="21"/>
      <c r="BI84" s="21"/>
      <c r="BJ84" s="21"/>
      <c r="BK84" s="21"/>
      <c r="BL84" s="21"/>
      <c r="BM84" s="21"/>
      <c r="BN84" s="21"/>
      <c r="BO84" s="21"/>
      <c r="BP84" s="21"/>
      <c r="BQ84" s="21"/>
      <c r="BR84" s="21"/>
      <c r="BS84" s="21"/>
      <c r="BT84" s="21"/>
      <c r="BU84" s="21"/>
      <c r="BV84" s="21"/>
      <c r="BW84" s="21"/>
      <c r="BX84" s="21"/>
      <c r="BY84" s="21"/>
      <c r="BZ84" s="21"/>
      <c r="CA84" s="21"/>
      <c r="CB84" s="21"/>
      <c r="CC84" s="21"/>
      <c r="CD84" s="21"/>
      <c r="CE84" s="21"/>
      <c r="CF84" s="21"/>
      <c r="CG84" s="21"/>
      <c r="CH84" s="21"/>
      <c r="CI84" s="21"/>
      <c r="CJ84" s="21"/>
      <c r="CK84" s="21"/>
      <c r="CL84" s="21"/>
      <c r="CM84" s="21"/>
      <c r="CN84" s="21"/>
      <c r="CO84" s="21"/>
      <c r="CP84" s="21"/>
      <c r="CQ84" s="21"/>
      <c r="CR84" s="21"/>
      <c r="CS84" s="21"/>
      <c r="CT84" s="21"/>
      <c r="CU84" s="21"/>
      <c r="CV84" s="21"/>
      <c r="CW84" s="21"/>
      <c r="CX84" s="21"/>
      <c r="CY84" s="21"/>
      <c r="CZ84" s="21"/>
      <c r="DA84" s="21"/>
      <c r="DB84" s="21"/>
      <c r="DC84" s="21"/>
      <c r="DD84" s="21"/>
      <c r="DE84" s="21"/>
      <c r="DF84" s="21"/>
      <c r="DG84" s="21"/>
      <c r="DH84" s="21"/>
      <c r="DI84" s="21"/>
      <c r="DJ84" s="21"/>
      <c r="DK84" s="21"/>
      <c r="DL84" s="21"/>
      <c r="DM84" s="21"/>
      <c r="DN84" s="21"/>
      <c r="DO84" s="21"/>
      <c r="DP84" s="21"/>
      <c r="DQ84" s="21"/>
      <c r="DR84" s="21"/>
      <c r="DS84" s="21"/>
      <c r="DT84" s="21"/>
      <c r="DU84" s="21"/>
      <c r="DV84" s="21"/>
      <c r="DW84" s="21"/>
      <c r="DX84" s="21"/>
      <c r="DY84" s="21"/>
      <c r="DZ84" s="21"/>
      <c r="EA84" s="21"/>
      <c r="EB84" s="21"/>
      <c r="EC84" s="21"/>
      <c r="ED84" s="21"/>
      <c r="EE84" s="21"/>
      <c r="EF84" s="21"/>
      <c r="EG84" s="21"/>
      <c r="EH84" s="21"/>
      <c r="EI84" s="21"/>
      <c r="EJ84" s="21"/>
      <c r="EK84" s="21"/>
      <c r="EL84" s="21"/>
      <c r="EM84" s="21"/>
      <c r="EN84" s="21"/>
      <c r="EO84" s="21"/>
      <c r="EP84" s="21"/>
      <c r="EQ84" s="21"/>
      <c r="ER84" s="21"/>
      <c r="ES84" s="21"/>
      <c r="ET84" s="21"/>
      <c r="EU84" s="21"/>
      <c r="EV84" s="21"/>
      <c r="EW84" s="21"/>
      <c r="EX84" s="21"/>
      <c r="EY84" s="21"/>
      <c r="EZ84" s="21"/>
      <c r="FA84" s="21"/>
      <c r="FB84" s="21"/>
      <c r="FC84" s="21"/>
      <c r="FD84" s="21"/>
      <c r="FE84" s="21"/>
      <c r="FF84" s="21"/>
      <c r="FG84" s="21"/>
      <c r="FH84" s="21"/>
      <c r="FI84" s="21"/>
      <c r="FJ84" s="21"/>
      <c r="FK84" s="21"/>
      <c r="FL84" s="21"/>
      <c r="FM84" s="21"/>
      <c r="FN84" s="21"/>
      <c r="FO84" s="21"/>
      <c r="FP84" s="21"/>
      <c r="FQ84" s="21"/>
      <c r="FR84" s="21"/>
      <c r="FS84" s="21"/>
      <c r="FT84" s="21"/>
      <c r="FU84" s="21"/>
      <c r="FV84" s="21"/>
      <c r="FW84" s="21"/>
      <c r="FX84" s="21"/>
      <c r="FY84" s="21"/>
      <c r="FZ84" s="21"/>
      <c r="GA84" s="21"/>
      <c r="GB84" s="21"/>
      <c r="GC84" s="21"/>
      <c r="GD84" s="21"/>
      <c r="GE84" s="21"/>
      <c r="GF84" s="21"/>
      <c r="GG84" s="21"/>
      <c r="GH84" s="21"/>
      <c r="GI84" s="21"/>
      <c r="GJ84" s="21"/>
      <c r="GK84" s="21"/>
      <c r="GL84" s="21"/>
      <c r="GM84" s="21"/>
      <c r="GN84" s="21"/>
      <c r="GO84" s="21"/>
      <c r="GP84" s="21"/>
      <c r="GQ84" s="21"/>
      <c r="GR84" s="21"/>
      <c r="GS84" s="21"/>
      <c r="GT84" s="21"/>
      <c r="GU84" s="21"/>
      <c r="GV84" s="21"/>
      <c r="GW84" s="21"/>
      <c r="GX84" s="21"/>
      <c r="GY84" s="21"/>
      <c r="GZ84" s="21"/>
      <c r="HA84" s="21"/>
      <c r="HB84" s="21"/>
      <c r="HC84" s="21"/>
      <c r="HD84" s="21"/>
      <c r="HE84" s="21"/>
      <c r="HF84" s="21"/>
      <c r="HG84" s="21"/>
      <c r="HH84" s="21"/>
      <c r="HI84" s="21"/>
      <c r="HJ84" s="21"/>
      <c r="HK84" s="21"/>
      <c r="HL84" s="21"/>
      <c r="HM84" s="21"/>
      <c r="HN84" s="21"/>
      <c r="HO84" s="21"/>
      <c r="HP84" s="21"/>
      <c r="HQ84" s="21"/>
      <c r="HR84" s="21"/>
      <c r="HS84" s="21"/>
      <c r="HT84" s="21"/>
      <c r="HU84" s="21"/>
      <c r="HV84" s="21"/>
      <c r="HW84" s="21"/>
      <c r="HX84" s="21"/>
      <c r="HY84" s="21"/>
      <c r="HZ84" s="21"/>
      <c r="IA84" s="21"/>
      <c r="IB84" s="21"/>
      <c r="IC84" s="21"/>
      <c r="ID84" s="21"/>
      <c r="IE84" s="21"/>
      <c r="IF84" s="21"/>
      <c r="IG84" s="21"/>
      <c r="IH84" s="21"/>
      <c r="II84" s="21"/>
      <c r="IJ84" s="21"/>
      <c r="IK84" s="21"/>
      <c r="IL84" s="21"/>
      <c r="IM84" s="21"/>
      <c r="IN84" s="21"/>
      <c r="IO84" s="21"/>
      <c r="IP84" s="21"/>
      <c r="IQ84" s="21"/>
      <c r="IR84" s="21"/>
      <c r="IS84" s="21"/>
    </row>
    <row r="85" spans="2:253" s="22" customFormat="1" ht="15" hidden="1" x14ac:dyDescent="0.25">
      <c r="B85" s="558"/>
      <c r="C85" s="559"/>
      <c r="D85" s="559"/>
      <c r="E85" s="559"/>
      <c r="F85" s="560"/>
      <c r="G85" s="577" t="s">
        <v>240</v>
      </c>
      <c r="H85" s="578"/>
      <c r="I85" s="588">
        <v>8</v>
      </c>
      <c r="J85" s="588"/>
      <c r="K85" s="570"/>
      <c r="L85" s="571"/>
      <c r="M85" s="575"/>
      <c r="N85" s="21"/>
      <c r="O85" s="21"/>
      <c r="P85" s="21"/>
      <c r="Q85" s="21"/>
      <c r="R85" s="21"/>
      <c r="S85" s="21"/>
      <c r="T85" s="21"/>
      <c r="U85" s="21"/>
      <c r="V85" s="21"/>
      <c r="W85" s="21"/>
      <c r="X85" s="21"/>
      <c r="Y85" s="21"/>
      <c r="Z85" s="21"/>
      <c r="AA85" s="21"/>
      <c r="AB85" s="21"/>
      <c r="AC85" s="21"/>
      <c r="AD85" s="21"/>
      <c r="AE85" s="21"/>
      <c r="AF85" s="21"/>
      <c r="AG85" s="21"/>
      <c r="AH85" s="21"/>
      <c r="AI85" s="21"/>
      <c r="AJ85" s="21"/>
      <c r="AK85" s="21"/>
      <c r="AL85" s="21"/>
      <c r="AM85" s="21"/>
      <c r="AN85" s="21"/>
      <c r="AO85" s="21"/>
      <c r="AP85" s="21"/>
      <c r="AQ85" s="21"/>
      <c r="AR85" s="21"/>
      <c r="AS85" s="21"/>
      <c r="AT85" s="21"/>
      <c r="AU85" s="21"/>
      <c r="AV85" s="21"/>
      <c r="AW85" s="21"/>
      <c r="AX85" s="21"/>
      <c r="AY85" s="21"/>
      <c r="AZ85" s="21"/>
      <c r="BA85" s="21"/>
      <c r="BB85" s="21"/>
      <c r="BC85" s="21"/>
      <c r="BD85" s="21"/>
      <c r="BE85" s="21"/>
      <c r="BF85" s="21"/>
      <c r="BG85" s="21"/>
      <c r="BH85" s="21"/>
      <c r="BI85" s="21"/>
      <c r="BJ85" s="21"/>
      <c r="BK85" s="21"/>
      <c r="BL85" s="21"/>
      <c r="BM85" s="21"/>
      <c r="BN85" s="21"/>
      <c r="BO85" s="21"/>
      <c r="BP85" s="21"/>
      <c r="BQ85" s="21"/>
      <c r="BR85" s="21"/>
      <c r="BS85" s="21"/>
      <c r="BT85" s="21"/>
      <c r="BU85" s="21"/>
      <c r="BV85" s="21"/>
      <c r="BW85" s="21"/>
      <c r="BX85" s="21"/>
      <c r="BY85" s="21"/>
      <c r="BZ85" s="21"/>
      <c r="CA85" s="21"/>
      <c r="CB85" s="21"/>
      <c r="CC85" s="21"/>
      <c r="CD85" s="21"/>
      <c r="CE85" s="21"/>
      <c r="CF85" s="21"/>
      <c r="CG85" s="21"/>
      <c r="CH85" s="21"/>
      <c r="CI85" s="21"/>
      <c r="CJ85" s="21"/>
      <c r="CK85" s="21"/>
      <c r="CL85" s="21"/>
      <c r="CM85" s="21"/>
      <c r="CN85" s="21"/>
      <c r="CO85" s="21"/>
      <c r="CP85" s="21"/>
      <c r="CQ85" s="21"/>
      <c r="CR85" s="21"/>
      <c r="CS85" s="21"/>
      <c r="CT85" s="21"/>
      <c r="CU85" s="21"/>
      <c r="CV85" s="21"/>
      <c r="CW85" s="21"/>
      <c r="CX85" s="21"/>
      <c r="CY85" s="21"/>
      <c r="CZ85" s="21"/>
      <c r="DA85" s="21"/>
      <c r="DB85" s="21"/>
      <c r="DC85" s="21"/>
      <c r="DD85" s="21"/>
      <c r="DE85" s="21"/>
      <c r="DF85" s="21"/>
      <c r="DG85" s="21"/>
      <c r="DH85" s="21"/>
      <c r="DI85" s="21"/>
      <c r="DJ85" s="21"/>
      <c r="DK85" s="21"/>
      <c r="DL85" s="21"/>
      <c r="DM85" s="21"/>
      <c r="DN85" s="21"/>
      <c r="DO85" s="21"/>
      <c r="DP85" s="21"/>
      <c r="DQ85" s="21"/>
      <c r="DR85" s="21"/>
      <c r="DS85" s="21"/>
      <c r="DT85" s="21"/>
      <c r="DU85" s="21"/>
      <c r="DV85" s="21"/>
      <c r="DW85" s="21"/>
      <c r="DX85" s="21"/>
      <c r="DY85" s="21"/>
      <c r="DZ85" s="21"/>
      <c r="EA85" s="21"/>
      <c r="EB85" s="21"/>
      <c r="EC85" s="21"/>
      <c r="ED85" s="21"/>
      <c r="EE85" s="21"/>
      <c r="EF85" s="21"/>
      <c r="EG85" s="21"/>
      <c r="EH85" s="21"/>
      <c r="EI85" s="21"/>
      <c r="EJ85" s="21"/>
      <c r="EK85" s="21"/>
      <c r="EL85" s="21"/>
      <c r="EM85" s="21"/>
      <c r="EN85" s="21"/>
      <c r="EO85" s="21"/>
      <c r="EP85" s="21"/>
      <c r="EQ85" s="21"/>
      <c r="ER85" s="21"/>
      <c r="ES85" s="21"/>
      <c r="ET85" s="21"/>
      <c r="EU85" s="21"/>
      <c r="EV85" s="21"/>
      <c r="EW85" s="21"/>
      <c r="EX85" s="21"/>
      <c r="EY85" s="21"/>
      <c r="EZ85" s="21"/>
      <c r="FA85" s="21"/>
      <c r="FB85" s="21"/>
      <c r="FC85" s="21"/>
      <c r="FD85" s="21"/>
      <c r="FE85" s="21"/>
      <c r="FF85" s="21"/>
      <c r="FG85" s="21"/>
      <c r="FH85" s="21"/>
      <c r="FI85" s="21"/>
      <c r="FJ85" s="21"/>
      <c r="FK85" s="21"/>
      <c r="FL85" s="21"/>
      <c r="FM85" s="21"/>
      <c r="FN85" s="21"/>
      <c r="FO85" s="21"/>
      <c r="FP85" s="21"/>
      <c r="FQ85" s="21"/>
      <c r="FR85" s="21"/>
      <c r="FS85" s="21"/>
      <c r="FT85" s="21"/>
      <c r="FU85" s="21"/>
      <c r="FV85" s="21"/>
      <c r="FW85" s="21"/>
      <c r="FX85" s="21"/>
      <c r="FY85" s="21"/>
      <c r="FZ85" s="21"/>
      <c r="GA85" s="21"/>
      <c r="GB85" s="21"/>
      <c r="GC85" s="21"/>
      <c r="GD85" s="21"/>
      <c r="GE85" s="21"/>
      <c r="GF85" s="21"/>
      <c r="GG85" s="21"/>
      <c r="GH85" s="21"/>
      <c r="GI85" s="21"/>
      <c r="GJ85" s="21"/>
      <c r="GK85" s="21"/>
      <c r="GL85" s="21"/>
      <c r="GM85" s="21"/>
      <c r="GN85" s="21"/>
      <c r="GO85" s="21"/>
      <c r="GP85" s="21"/>
      <c r="GQ85" s="21"/>
      <c r="GR85" s="21"/>
      <c r="GS85" s="21"/>
      <c r="GT85" s="21"/>
      <c r="GU85" s="21"/>
      <c r="GV85" s="21"/>
      <c r="GW85" s="21"/>
      <c r="GX85" s="21"/>
      <c r="GY85" s="21"/>
      <c r="GZ85" s="21"/>
      <c r="HA85" s="21"/>
      <c r="HB85" s="21"/>
      <c r="HC85" s="21"/>
      <c r="HD85" s="21"/>
      <c r="HE85" s="21"/>
      <c r="HF85" s="21"/>
      <c r="HG85" s="21"/>
      <c r="HH85" s="21"/>
      <c r="HI85" s="21"/>
      <c r="HJ85" s="21"/>
      <c r="HK85" s="21"/>
      <c r="HL85" s="21"/>
      <c r="HM85" s="21"/>
      <c r="HN85" s="21"/>
      <c r="HO85" s="21"/>
      <c r="HP85" s="21"/>
      <c r="HQ85" s="21"/>
      <c r="HR85" s="21"/>
      <c r="HS85" s="21"/>
      <c r="HT85" s="21"/>
      <c r="HU85" s="21"/>
      <c r="HV85" s="21"/>
      <c r="HW85" s="21"/>
      <c r="HX85" s="21"/>
      <c r="HY85" s="21"/>
      <c r="HZ85" s="21"/>
      <c r="IA85" s="21"/>
      <c r="IB85" s="21"/>
      <c r="IC85" s="21"/>
      <c r="ID85" s="21"/>
      <c r="IE85" s="21"/>
      <c r="IF85" s="21"/>
      <c r="IG85" s="21"/>
      <c r="IH85" s="21"/>
      <c r="II85" s="21"/>
      <c r="IJ85" s="21"/>
      <c r="IK85" s="21"/>
      <c r="IL85" s="21"/>
      <c r="IM85" s="21"/>
      <c r="IN85" s="21"/>
      <c r="IO85" s="21"/>
      <c r="IP85" s="21"/>
      <c r="IQ85" s="21"/>
      <c r="IR85" s="21"/>
      <c r="IS85" s="21"/>
    </row>
    <row r="86" spans="2:253" s="22" customFormat="1" ht="15.75" hidden="1" thickBot="1" x14ac:dyDescent="0.3">
      <c r="B86" s="561"/>
      <c r="C86" s="562"/>
      <c r="D86" s="562"/>
      <c r="E86" s="562"/>
      <c r="F86" s="563"/>
      <c r="G86" s="581" t="s">
        <v>242</v>
      </c>
      <c r="H86" s="582"/>
      <c r="I86" s="590">
        <v>8</v>
      </c>
      <c r="J86" s="590"/>
      <c r="K86" s="572"/>
      <c r="L86" s="573"/>
      <c r="M86" s="576"/>
      <c r="N86" s="21"/>
      <c r="O86" s="21"/>
      <c r="P86" s="21"/>
      <c r="Q86" s="21"/>
      <c r="R86" s="21"/>
      <c r="S86" s="21"/>
      <c r="T86" s="21"/>
      <c r="U86" s="21"/>
      <c r="V86" s="21"/>
      <c r="W86" s="21"/>
      <c r="X86" s="21"/>
      <c r="Y86" s="21"/>
      <c r="Z86" s="21"/>
      <c r="AA86" s="21"/>
      <c r="AB86" s="21"/>
      <c r="AC86" s="21"/>
      <c r="AD86" s="21"/>
      <c r="AE86" s="21"/>
      <c r="AF86" s="21"/>
      <c r="AG86" s="21"/>
      <c r="AH86" s="21"/>
      <c r="AI86" s="21"/>
      <c r="AJ86" s="21"/>
      <c r="AK86" s="21"/>
      <c r="AL86" s="21"/>
      <c r="AM86" s="21"/>
      <c r="AN86" s="21"/>
      <c r="AO86" s="21"/>
      <c r="AP86" s="21"/>
      <c r="AQ86" s="21"/>
      <c r="AR86" s="21"/>
      <c r="AS86" s="21"/>
      <c r="AT86" s="21"/>
      <c r="AU86" s="21"/>
      <c r="AV86" s="21"/>
      <c r="AW86" s="21"/>
      <c r="AX86" s="21"/>
      <c r="AY86" s="21"/>
      <c r="AZ86" s="21"/>
      <c r="BA86" s="21"/>
      <c r="BB86" s="21"/>
      <c r="BC86" s="21"/>
      <c r="BD86" s="21"/>
      <c r="BE86" s="21"/>
      <c r="BF86" s="21"/>
      <c r="BG86" s="21"/>
      <c r="BH86" s="21"/>
      <c r="BI86" s="21"/>
      <c r="BJ86" s="21"/>
      <c r="BK86" s="21"/>
      <c r="BL86" s="21"/>
      <c r="BM86" s="21"/>
      <c r="BN86" s="21"/>
      <c r="BO86" s="21"/>
      <c r="BP86" s="21"/>
      <c r="BQ86" s="21"/>
      <c r="BR86" s="21"/>
      <c r="BS86" s="21"/>
      <c r="BT86" s="21"/>
      <c r="BU86" s="21"/>
      <c r="BV86" s="21"/>
      <c r="BW86" s="21"/>
      <c r="BX86" s="21"/>
      <c r="BY86" s="21"/>
      <c r="BZ86" s="21"/>
      <c r="CA86" s="21"/>
      <c r="CB86" s="21"/>
      <c r="CC86" s="21"/>
      <c r="CD86" s="21"/>
      <c r="CE86" s="21"/>
      <c r="CF86" s="21"/>
      <c r="CG86" s="21"/>
      <c r="CH86" s="21"/>
      <c r="CI86" s="21"/>
      <c r="CJ86" s="21"/>
      <c r="CK86" s="21"/>
      <c r="CL86" s="21"/>
      <c r="CM86" s="21"/>
      <c r="CN86" s="21"/>
      <c r="CO86" s="21"/>
      <c r="CP86" s="21"/>
      <c r="CQ86" s="21"/>
      <c r="CR86" s="21"/>
      <c r="CS86" s="21"/>
      <c r="CT86" s="21"/>
      <c r="CU86" s="21"/>
      <c r="CV86" s="21"/>
      <c r="CW86" s="21"/>
      <c r="CX86" s="21"/>
      <c r="CY86" s="21"/>
      <c r="CZ86" s="21"/>
      <c r="DA86" s="21"/>
      <c r="DB86" s="21"/>
      <c r="DC86" s="21"/>
      <c r="DD86" s="21"/>
      <c r="DE86" s="21"/>
      <c r="DF86" s="21"/>
      <c r="DG86" s="21"/>
      <c r="DH86" s="21"/>
      <c r="DI86" s="21"/>
      <c r="DJ86" s="21"/>
      <c r="DK86" s="21"/>
      <c r="DL86" s="21"/>
      <c r="DM86" s="21"/>
      <c r="DN86" s="21"/>
      <c r="DO86" s="21"/>
      <c r="DP86" s="21"/>
      <c r="DQ86" s="21"/>
      <c r="DR86" s="21"/>
      <c r="DS86" s="21"/>
      <c r="DT86" s="21"/>
      <c r="DU86" s="21"/>
      <c r="DV86" s="21"/>
      <c r="DW86" s="21"/>
      <c r="DX86" s="21"/>
      <c r="DY86" s="21"/>
      <c r="DZ86" s="21"/>
      <c r="EA86" s="21"/>
      <c r="EB86" s="21"/>
      <c r="EC86" s="21"/>
      <c r="ED86" s="21"/>
      <c r="EE86" s="21"/>
      <c r="EF86" s="21"/>
      <c r="EG86" s="21"/>
      <c r="EH86" s="21"/>
      <c r="EI86" s="21"/>
      <c r="EJ86" s="21"/>
      <c r="EK86" s="21"/>
      <c r="EL86" s="21"/>
      <c r="EM86" s="21"/>
      <c r="EN86" s="21"/>
      <c r="EO86" s="21"/>
      <c r="EP86" s="21"/>
      <c r="EQ86" s="21"/>
      <c r="ER86" s="21"/>
      <c r="ES86" s="21"/>
      <c r="ET86" s="21"/>
      <c r="EU86" s="21"/>
      <c r="EV86" s="21"/>
      <c r="EW86" s="21"/>
      <c r="EX86" s="21"/>
      <c r="EY86" s="21"/>
      <c r="EZ86" s="21"/>
      <c r="FA86" s="21"/>
      <c r="FB86" s="21"/>
      <c r="FC86" s="21"/>
      <c r="FD86" s="21"/>
      <c r="FE86" s="21"/>
      <c r="FF86" s="21"/>
      <c r="FG86" s="21"/>
      <c r="FH86" s="21"/>
      <c r="FI86" s="21"/>
      <c r="FJ86" s="21"/>
      <c r="FK86" s="21"/>
      <c r="FL86" s="21"/>
      <c r="FM86" s="21"/>
      <c r="FN86" s="21"/>
      <c r="FO86" s="21"/>
      <c r="FP86" s="21"/>
      <c r="FQ86" s="21"/>
      <c r="FR86" s="21"/>
      <c r="FS86" s="21"/>
      <c r="FT86" s="21"/>
      <c r="FU86" s="21"/>
      <c r="FV86" s="21"/>
      <c r="FW86" s="21"/>
      <c r="FX86" s="21"/>
      <c r="FY86" s="21"/>
      <c r="FZ86" s="21"/>
      <c r="GA86" s="21"/>
      <c r="GB86" s="21"/>
      <c r="GC86" s="21"/>
      <c r="GD86" s="21"/>
      <c r="GE86" s="21"/>
      <c r="GF86" s="21"/>
      <c r="GG86" s="21"/>
      <c r="GH86" s="21"/>
      <c r="GI86" s="21"/>
      <c r="GJ86" s="21"/>
      <c r="GK86" s="21"/>
      <c r="GL86" s="21"/>
      <c r="GM86" s="21"/>
      <c r="GN86" s="21"/>
      <c r="GO86" s="21"/>
      <c r="GP86" s="21"/>
      <c r="GQ86" s="21"/>
      <c r="GR86" s="21"/>
      <c r="GS86" s="21"/>
      <c r="GT86" s="21"/>
      <c r="GU86" s="21"/>
      <c r="GV86" s="21"/>
      <c r="GW86" s="21"/>
      <c r="GX86" s="21"/>
      <c r="GY86" s="21"/>
      <c r="GZ86" s="21"/>
      <c r="HA86" s="21"/>
      <c r="HB86" s="21"/>
      <c r="HC86" s="21"/>
      <c r="HD86" s="21"/>
      <c r="HE86" s="21"/>
      <c r="HF86" s="21"/>
      <c r="HG86" s="21"/>
      <c r="HH86" s="21"/>
      <c r="HI86" s="21"/>
      <c r="HJ86" s="21"/>
      <c r="HK86" s="21"/>
      <c r="HL86" s="21"/>
      <c r="HM86" s="21"/>
      <c r="HN86" s="21"/>
      <c r="HO86" s="21"/>
      <c r="HP86" s="21"/>
      <c r="HQ86" s="21"/>
      <c r="HR86" s="21"/>
      <c r="HS86" s="21"/>
      <c r="HT86" s="21"/>
      <c r="HU86" s="21"/>
      <c r="HV86" s="21"/>
      <c r="HW86" s="21"/>
      <c r="HX86" s="21"/>
      <c r="HY86" s="21"/>
      <c r="HZ86" s="21"/>
      <c r="IA86" s="21"/>
      <c r="IB86" s="21"/>
      <c r="IC86" s="21"/>
      <c r="ID86" s="21"/>
      <c r="IE86" s="21"/>
      <c r="IF86" s="21"/>
      <c r="IG86" s="21"/>
      <c r="IH86" s="21"/>
      <c r="II86" s="21"/>
      <c r="IJ86" s="21"/>
      <c r="IK86" s="21"/>
      <c r="IL86" s="21"/>
      <c r="IM86" s="21"/>
      <c r="IN86" s="21"/>
      <c r="IO86" s="21"/>
      <c r="IP86" s="21"/>
      <c r="IQ86" s="21"/>
      <c r="IR86" s="21"/>
      <c r="IS86" s="21"/>
    </row>
    <row r="87" spans="2:253" s="22" customFormat="1" ht="27.75" hidden="1" customHeight="1" x14ac:dyDescent="0.25">
      <c r="B87" s="591" t="s">
        <v>259</v>
      </c>
      <c r="C87" s="592"/>
      <c r="D87" s="592"/>
      <c r="E87" s="592"/>
      <c r="F87" s="592"/>
      <c r="G87" s="592"/>
      <c r="H87" s="571"/>
      <c r="I87" s="593">
        <v>700000</v>
      </c>
      <c r="J87" s="594"/>
      <c r="K87" s="586" t="s">
        <v>260</v>
      </c>
      <c r="L87" s="560" t="s">
        <v>261</v>
      </c>
      <c r="M87" s="111" t="s">
        <v>234</v>
      </c>
      <c r="N87" s="21"/>
      <c r="O87" s="21"/>
      <c r="P87" s="21"/>
      <c r="Q87" s="21"/>
      <c r="R87" s="21"/>
      <c r="S87" s="21"/>
      <c r="T87" s="21"/>
      <c r="U87" s="21"/>
      <c r="V87" s="21"/>
      <c r="W87" s="21"/>
      <c r="X87" s="21"/>
      <c r="Y87" s="21"/>
      <c r="Z87" s="21"/>
      <c r="AA87" s="21"/>
      <c r="AB87" s="21"/>
      <c r="AC87" s="21"/>
      <c r="AD87" s="21"/>
      <c r="AE87" s="21"/>
      <c r="AF87" s="21"/>
      <c r="AG87" s="21"/>
      <c r="AH87" s="21"/>
      <c r="AI87" s="21"/>
      <c r="AJ87" s="21"/>
      <c r="AK87" s="21"/>
      <c r="AL87" s="21"/>
      <c r="AM87" s="21"/>
      <c r="AN87" s="21"/>
      <c r="AO87" s="21"/>
      <c r="AP87" s="21"/>
      <c r="AQ87" s="21"/>
      <c r="AR87" s="21"/>
      <c r="AS87" s="21"/>
      <c r="AT87" s="21"/>
      <c r="AU87" s="21"/>
      <c r="AV87" s="21"/>
      <c r="AW87" s="21"/>
      <c r="AX87" s="21"/>
      <c r="AY87" s="21"/>
      <c r="AZ87" s="21"/>
      <c r="BA87" s="21"/>
      <c r="BB87" s="21"/>
      <c r="BC87" s="21"/>
      <c r="BD87" s="21"/>
      <c r="BE87" s="21"/>
      <c r="BF87" s="21"/>
      <c r="BG87" s="21"/>
      <c r="BH87" s="21"/>
      <c r="BI87" s="21"/>
      <c r="BJ87" s="21"/>
      <c r="BK87" s="21"/>
      <c r="BL87" s="21"/>
      <c r="BM87" s="21"/>
      <c r="BN87" s="21"/>
      <c r="BO87" s="21"/>
      <c r="BP87" s="21"/>
      <c r="BQ87" s="21"/>
      <c r="BR87" s="21"/>
      <c r="BS87" s="21"/>
      <c r="BT87" s="21"/>
      <c r="BU87" s="21"/>
      <c r="BV87" s="21"/>
      <c r="BW87" s="21"/>
      <c r="BX87" s="21"/>
      <c r="BY87" s="21"/>
      <c r="BZ87" s="21"/>
      <c r="CA87" s="21"/>
      <c r="CB87" s="21"/>
      <c r="CC87" s="21"/>
      <c r="CD87" s="21"/>
      <c r="CE87" s="21"/>
      <c r="CF87" s="21"/>
      <c r="CG87" s="21"/>
      <c r="CH87" s="21"/>
      <c r="CI87" s="21"/>
      <c r="CJ87" s="21"/>
      <c r="CK87" s="21"/>
      <c r="CL87" s="21"/>
      <c r="CM87" s="21"/>
      <c r="CN87" s="21"/>
      <c r="CO87" s="21"/>
      <c r="CP87" s="21"/>
      <c r="CQ87" s="21"/>
      <c r="CR87" s="21"/>
      <c r="CS87" s="21"/>
      <c r="CT87" s="21"/>
      <c r="CU87" s="21"/>
      <c r="CV87" s="21"/>
      <c r="CW87" s="21"/>
      <c r="CX87" s="21"/>
      <c r="CY87" s="21"/>
      <c r="CZ87" s="21"/>
      <c r="DA87" s="21"/>
      <c r="DB87" s="21"/>
      <c r="DC87" s="21"/>
      <c r="DD87" s="21"/>
      <c r="DE87" s="21"/>
      <c r="DF87" s="21"/>
      <c r="DG87" s="21"/>
      <c r="DH87" s="21"/>
      <c r="DI87" s="21"/>
      <c r="DJ87" s="21"/>
      <c r="DK87" s="21"/>
      <c r="DL87" s="21"/>
      <c r="DM87" s="21"/>
      <c r="DN87" s="21"/>
      <c r="DO87" s="21"/>
      <c r="DP87" s="21"/>
      <c r="DQ87" s="21"/>
      <c r="DR87" s="21"/>
      <c r="DS87" s="21"/>
      <c r="DT87" s="21"/>
      <c r="DU87" s="21"/>
      <c r="DV87" s="21"/>
      <c r="DW87" s="21"/>
      <c r="DX87" s="21"/>
      <c r="DY87" s="21"/>
      <c r="DZ87" s="21"/>
      <c r="EA87" s="21"/>
      <c r="EB87" s="21"/>
      <c r="EC87" s="21"/>
      <c r="ED87" s="21"/>
      <c r="EE87" s="21"/>
      <c r="EF87" s="21"/>
      <c r="EG87" s="21"/>
      <c r="EH87" s="21"/>
      <c r="EI87" s="21"/>
      <c r="EJ87" s="21"/>
      <c r="EK87" s="21"/>
      <c r="EL87" s="21"/>
      <c r="EM87" s="21"/>
      <c r="EN87" s="21"/>
      <c r="EO87" s="21"/>
      <c r="EP87" s="21"/>
      <c r="EQ87" s="21"/>
      <c r="ER87" s="21"/>
      <c r="ES87" s="21"/>
      <c r="ET87" s="21"/>
      <c r="EU87" s="21"/>
      <c r="EV87" s="21"/>
      <c r="EW87" s="21"/>
      <c r="EX87" s="21"/>
      <c r="EY87" s="21"/>
      <c r="EZ87" s="21"/>
      <c r="FA87" s="21"/>
      <c r="FB87" s="21"/>
      <c r="FC87" s="21"/>
      <c r="FD87" s="21"/>
      <c r="FE87" s="21"/>
      <c r="FF87" s="21"/>
      <c r="FG87" s="21"/>
      <c r="FH87" s="21"/>
      <c r="FI87" s="21"/>
      <c r="FJ87" s="21"/>
      <c r="FK87" s="21"/>
      <c r="FL87" s="21"/>
      <c r="FM87" s="21"/>
      <c r="FN87" s="21"/>
      <c r="FO87" s="21"/>
      <c r="FP87" s="21"/>
      <c r="FQ87" s="21"/>
      <c r="FR87" s="21"/>
      <c r="FS87" s="21"/>
      <c r="FT87" s="21"/>
      <c r="FU87" s="21"/>
      <c r="FV87" s="21"/>
      <c r="FW87" s="21"/>
      <c r="FX87" s="21"/>
      <c r="FY87" s="21"/>
      <c r="FZ87" s="21"/>
      <c r="GA87" s="21"/>
      <c r="GB87" s="21"/>
      <c r="GC87" s="21"/>
      <c r="GD87" s="21"/>
      <c r="GE87" s="21"/>
      <c r="GF87" s="21"/>
      <c r="GG87" s="21"/>
      <c r="GH87" s="21"/>
      <c r="GI87" s="21"/>
      <c r="GJ87" s="21"/>
      <c r="GK87" s="21"/>
      <c r="GL87" s="21"/>
      <c r="GM87" s="21"/>
      <c r="GN87" s="21"/>
      <c r="GO87" s="21"/>
      <c r="GP87" s="21"/>
      <c r="GQ87" s="21"/>
      <c r="GR87" s="21"/>
      <c r="GS87" s="21"/>
      <c r="GT87" s="21"/>
      <c r="GU87" s="21"/>
      <c r="GV87" s="21"/>
      <c r="GW87" s="21"/>
      <c r="GX87" s="21"/>
      <c r="GY87" s="21"/>
      <c r="GZ87" s="21"/>
      <c r="HA87" s="21"/>
      <c r="HB87" s="21"/>
      <c r="HC87" s="21"/>
      <c r="HD87" s="21"/>
      <c r="HE87" s="21"/>
      <c r="HF87" s="21"/>
      <c r="HG87" s="21"/>
      <c r="HH87" s="21"/>
      <c r="HI87" s="21"/>
      <c r="HJ87" s="21"/>
      <c r="HK87" s="21"/>
      <c r="HL87" s="21"/>
      <c r="HM87" s="21"/>
      <c r="HN87" s="21"/>
      <c r="HO87" s="21"/>
      <c r="HP87" s="21"/>
      <c r="HQ87" s="21"/>
      <c r="HR87" s="21"/>
      <c r="HS87" s="21"/>
      <c r="HT87" s="21"/>
      <c r="HU87" s="21"/>
      <c r="HV87" s="21"/>
      <c r="HW87" s="21"/>
      <c r="HX87" s="21"/>
      <c r="HY87" s="21"/>
      <c r="HZ87" s="21"/>
      <c r="IA87" s="21"/>
      <c r="IB87" s="21"/>
      <c r="IC87" s="21"/>
      <c r="ID87" s="21"/>
      <c r="IE87" s="21"/>
      <c r="IF87" s="21"/>
      <c r="IG87" s="21"/>
      <c r="IH87" s="21"/>
      <c r="II87" s="21"/>
      <c r="IJ87" s="21"/>
      <c r="IK87" s="21"/>
      <c r="IL87" s="21"/>
      <c r="IM87" s="21"/>
      <c r="IN87" s="21"/>
      <c r="IO87" s="21"/>
      <c r="IP87" s="21"/>
      <c r="IQ87" s="21"/>
      <c r="IR87" s="21"/>
      <c r="IS87" s="21"/>
    </row>
    <row r="88" spans="2:253" s="22" customFormat="1" ht="33.75" hidden="1" customHeight="1" x14ac:dyDescent="0.25">
      <c r="B88" s="595" t="s">
        <v>262</v>
      </c>
      <c r="C88" s="596"/>
      <c r="D88" s="596"/>
      <c r="E88" s="596"/>
      <c r="F88" s="596"/>
      <c r="G88" s="596"/>
      <c r="H88" s="597"/>
      <c r="I88" s="598">
        <v>500000</v>
      </c>
      <c r="J88" s="598"/>
      <c r="K88" s="599" t="s">
        <v>263</v>
      </c>
      <c r="L88" s="600"/>
      <c r="M88" s="112"/>
      <c r="N88" s="21"/>
      <c r="O88" s="21"/>
      <c r="P88" s="21"/>
      <c r="Q88" s="21"/>
      <c r="R88" s="21"/>
      <c r="S88" s="21"/>
      <c r="T88" s="21"/>
      <c r="U88" s="21"/>
      <c r="V88" s="21"/>
      <c r="W88" s="21"/>
      <c r="X88" s="21"/>
      <c r="Y88" s="21"/>
      <c r="Z88" s="21"/>
      <c r="AA88" s="21"/>
      <c r="AB88" s="21"/>
      <c r="AC88" s="21"/>
      <c r="AD88" s="21"/>
      <c r="AE88" s="21"/>
      <c r="AF88" s="21"/>
      <c r="AG88" s="21"/>
      <c r="AH88" s="21"/>
      <c r="AI88" s="21"/>
      <c r="AJ88" s="21"/>
      <c r="AK88" s="21"/>
      <c r="AL88" s="21"/>
      <c r="AM88" s="21"/>
      <c r="AN88" s="21"/>
      <c r="AO88" s="21"/>
      <c r="AP88" s="21"/>
      <c r="AQ88" s="21"/>
      <c r="AR88" s="21"/>
      <c r="AS88" s="21"/>
      <c r="AT88" s="21"/>
      <c r="AU88" s="21"/>
      <c r="AV88" s="21"/>
      <c r="AW88" s="21"/>
      <c r="AX88" s="21"/>
      <c r="AY88" s="21"/>
      <c r="AZ88" s="21"/>
      <c r="BA88" s="21"/>
      <c r="BB88" s="21"/>
      <c r="BC88" s="21"/>
      <c r="BD88" s="21"/>
      <c r="BE88" s="21"/>
      <c r="BF88" s="21"/>
      <c r="BG88" s="21"/>
      <c r="BH88" s="21"/>
      <c r="BI88" s="21"/>
      <c r="BJ88" s="21"/>
      <c r="BK88" s="21"/>
      <c r="BL88" s="21"/>
      <c r="BM88" s="21"/>
      <c r="BN88" s="21"/>
      <c r="BO88" s="21"/>
      <c r="BP88" s="21"/>
      <c r="BQ88" s="21"/>
      <c r="BR88" s="21"/>
      <c r="BS88" s="21"/>
      <c r="BT88" s="21"/>
      <c r="BU88" s="21"/>
      <c r="BV88" s="21"/>
      <c r="BW88" s="21"/>
      <c r="BX88" s="21"/>
      <c r="BY88" s="21"/>
      <c r="BZ88" s="21"/>
      <c r="CA88" s="21"/>
      <c r="CB88" s="21"/>
      <c r="CC88" s="21"/>
      <c r="CD88" s="21"/>
      <c r="CE88" s="21"/>
      <c r="CF88" s="21"/>
      <c r="CG88" s="21"/>
      <c r="CH88" s="21"/>
      <c r="CI88" s="21"/>
      <c r="CJ88" s="21"/>
      <c r="CK88" s="21"/>
      <c r="CL88" s="21"/>
      <c r="CM88" s="21"/>
      <c r="CN88" s="21"/>
      <c r="CO88" s="21"/>
      <c r="CP88" s="21"/>
      <c r="CQ88" s="21"/>
      <c r="CR88" s="21"/>
      <c r="CS88" s="21"/>
      <c r="CT88" s="21"/>
      <c r="CU88" s="21"/>
      <c r="CV88" s="21"/>
      <c r="CW88" s="21"/>
      <c r="CX88" s="21"/>
      <c r="CY88" s="21"/>
      <c r="CZ88" s="21"/>
      <c r="DA88" s="21"/>
      <c r="DB88" s="21"/>
      <c r="DC88" s="21"/>
      <c r="DD88" s="21"/>
      <c r="DE88" s="21"/>
      <c r="DF88" s="21"/>
      <c r="DG88" s="21"/>
      <c r="DH88" s="21"/>
      <c r="DI88" s="21"/>
      <c r="DJ88" s="21"/>
      <c r="DK88" s="21"/>
      <c r="DL88" s="21"/>
      <c r="DM88" s="21"/>
      <c r="DN88" s="21"/>
      <c r="DO88" s="21"/>
      <c r="DP88" s="21"/>
      <c r="DQ88" s="21"/>
      <c r="DR88" s="21"/>
      <c r="DS88" s="21"/>
      <c r="DT88" s="21"/>
      <c r="DU88" s="21"/>
      <c r="DV88" s="21"/>
      <c r="DW88" s="21"/>
      <c r="DX88" s="21"/>
      <c r="DY88" s="21"/>
      <c r="DZ88" s="21"/>
      <c r="EA88" s="21"/>
      <c r="EB88" s="21"/>
      <c r="EC88" s="21"/>
      <c r="ED88" s="21"/>
      <c r="EE88" s="21"/>
      <c r="EF88" s="21"/>
      <c r="EG88" s="21"/>
      <c r="EH88" s="21"/>
      <c r="EI88" s="21"/>
      <c r="EJ88" s="21"/>
      <c r="EK88" s="21"/>
      <c r="EL88" s="21"/>
      <c r="EM88" s="21"/>
      <c r="EN88" s="21"/>
      <c r="EO88" s="21"/>
      <c r="EP88" s="21"/>
      <c r="EQ88" s="21"/>
      <c r="ER88" s="21"/>
      <c r="ES88" s="21"/>
      <c r="ET88" s="21"/>
      <c r="EU88" s="21"/>
      <c r="EV88" s="21"/>
      <c r="EW88" s="21"/>
      <c r="EX88" s="21"/>
      <c r="EY88" s="21"/>
      <c r="EZ88" s="21"/>
      <c r="FA88" s="21"/>
      <c r="FB88" s="21"/>
      <c r="FC88" s="21"/>
      <c r="FD88" s="21"/>
      <c r="FE88" s="21"/>
      <c r="FF88" s="21"/>
      <c r="FG88" s="21"/>
      <c r="FH88" s="21"/>
      <c r="FI88" s="21"/>
      <c r="FJ88" s="21"/>
      <c r="FK88" s="21"/>
      <c r="FL88" s="21"/>
      <c r="FM88" s="21"/>
      <c r="FN88" s="21"/>
      <c r="FO88" s="21"/>
      <c r="FP88" s="21"/>
      <c r="FQ88" s="21"/>
      <c r="FR88" s="21"/>
      <c r="FS88" s="21"/>
      <c r="FT88" s="21"/>
      <c r="FU88" s="21"/>
      <c r="FV88" s="21"/>
      <c r="FW88" s="21"/>
      <c r="FX88" s="21"/>
      <c r="FY88" s="21"/>
      <c r="FZ88" s="21"/>
      <c r="GA88" s="21"/>
      <c r="GB88" s="21"/>
      <c r="GC88" s="21"/>
      <c r="GD88" s="21"/>
      <c r="GE88" s="21"/>
      <c r="GF88" s="21"/>
      <c r="GG88" s="21"/>
      <c r="GH88" s="21"/>
      <c r="GI88" s="21"/>
      <c r="GJ88" s="21"/>
      <c r="GK88" s="21"/>
      <c r="GL88" s="21"/>
      <c r="GM88" s="21"/>
      <c r="GN88" s="21"/>
      <c r="GO88" s="21"/>
      <c r="GP88" s="21"/>
      <c r="GQ88" s="21"/>
      <c r="GR88" s="21"/>
      <c r="GS88" s="21"/>
      <c r="GT88" s="21"/>
      <c r="GU88" s="21"/>
      <c r="GV88" s="21"/>
      <c r="GW88" s="21"/>
      <c r="GX88" s="21"/>
      <c r="GY88" s="21"/>
      <c r="GZ88" s="21"/>
      <c r="HA88" s="21"/>
      <c r="HB88" s="21"/>
      <c r="HC88" s="21"/>
      <c r="HD88" s="21"/>
      <c r="HE88" s="21"/>
      <c r="HF88" s="21"/>
      <c r="HG88" s="21"/>
      <c r="HH88" s="21"/>
      <c r="HI88" s="21"/>
      <c r="HJ88" s="21"/>
      <c r="HK88" s="21"/>
      <c r="HL88" s="21"/>
      <c r="HM88" s="21"/>
      <c r="HN88" s="21"/>
      <c r="HO88" s="21"/>
      <c r="HP88" s="21"/>
      <c r="HQ88" s="21"/>
      <c r="HR88" s="21"/>
      <c r="HS88" s="21"/>
      <c r="HT88" s="21"/>
      <c r="HU88" s="21"/>
      <c r="HV88" s="21"/>
      <c r="HW88" s="21"/>
      <c r="HX88" s="21"/>
      <c r="HY88" s="21"/>
      <c r="HZ88" s="21"/>
      <c r="IA88" s="21"/>
      <c r="IB88" s="21"/>
      <c r="IC88" s="21"/>
      <c r="ID88" s="21"/>
      <c r="IE88" s="21"/>
      <c r="IF88" s="21"/>
      <c r="IG88" s="21"/>
      <c r="IH88" s="21"/>
      <c r="II88" s="21"/>
      <c r="IJ88" s="21"/>
      <c r="IK88" s="21"/>
      <c r="IL88" s="21"/>
      <c r="IM88" s="21"/>
      <c r="IN88" s="21"/>
      <c r="IO88" s="21"/>
      <c r="IP88" s="21"/>
      <c r="IQ88" s="21"/>
      <c r="IR88" s="21"/>
      <c r="IS88" s="21"/>
    </row>
    <row r="89" spans="2:253" s="104" customFormat="1" hidden="1" x14ac:dyDescent="0.2">
      <c r="B89" s="113"/>
      <c r="C89" s="113"/>
      <c r="D89" s="113"/>
      <c r="E89" s="113"/>
      <c r="F89" s="113"/>
      <c r="G89" s="114"/>
      <c r="H89" s="114"/>
      <c r="I89" s="114"/>
      <c r="J89" s="115"/>
      <c r="K89" s="115"/>
      <c r="L89" s="115"/>
      <c r="M89" s="115"/>
    </row>
    <row r="90" spans="2:253" ht="14.25" hidden="1" customHeight="1" x14ac:dyDescent="0.2">
      <c r="B90" s="589" t="s">
        <v>264</v>
      </c>
      <c r="C90" s="589"/>
      <c r="D90" s="589"/>
      <c r="E90" s="589"/>
      <c r="F90" s="589"/>
      <c r="G90" s="589"/>
      <c r="H90" s="589"/>
      <c r="I90" s="116"/>
      <c r="J90" s="116"/>
      <c r="K90" s="116"/>
      <c r="L90" s="116"/>
      <c r="M90" s="117"/>
    </row>
    <row r="91" spans="2:253" ht="54" hidden="1" customHeight="1" x14ac:dyDescent="0.2">
      <c r="B91" s="505" t="s">
        <v>52</v>
      </c>
      <c r="C91" s="505"/>
      <c r="D91" s="508" t="s">
        <v>265</v>
      </c>
      <c r="E91" s="509"/>
      <c r="F91" s="505" t="s">
        <v>266</v>
      </c>
      <c r="G91" s="505"/>
      <c r="H91" s="68" t="s">
        <v>267</v>
      </c>
      <c r="I91" s="68" t="s">
        <v>268</v>
      </c>
      <c r="J91" s="508" t="s">
        <v>269</v>
      </c>
      <c r="K91" s="509"/>
      <c r="L91" s="508" t="s">
        <v>270</v>
      </c>
      <c r="M91" s="509"/>
    </row>
    <row r="92" spans="2:253" s="120" customFormat="1" ht="39" hidden="1" customHeight="1" x14ac:dyDescent="0.2">
      <c r="B92" s="506" t="s">
        <v>271</v>
      </c>
      <c r="C92" s="506"/>
      <c r="D92" s="601" t="s">
        <v>272</v>
      </c>
      <c r="E92" s="602"/>
      <c r="F92" s="510" t="s">
        <v>273</v>
      </c>
      <c r="G92" s="511"/>
      <c r="H92" s="118">
        <v>300000</v>
      </c>
      <c r="I92" s="119">
        <v>1</v>
      </c>
      <c r="J92" s="510" t="s">
        <v>274</v>
      </c>
      <c r="K92" s="511"/>
      <c r="L92" s="603">
        <v>0.4</v>
      </c>
      <c r="M92" s="604"/>
    </row>
    <row r="93" spans="2:253" s="120" customFormat="1" hidden="1" x14ac:dyDescent="0.2">
      <c r="B93" s="506" t="s">
        <v>275</v>
      </c>
      <c r="C93" s="506"/>
      <c r="D93" s="601" t="s">
        <v>276</v>
      </c>
      <c r="E93" s="602"/>
      <c r="F93" s="510" t="s">
        <v>277</v>
      </c>
      <c r="G93" s="511"/>
      <c r="H93" s="118">
        <v>500000</v>
      </c>
      <c r="I93" s="119">
        <v>0.5</v>
      </c>
      <c r="J93" s="510" t="s">
        <v>278</v>
      </c>
      <c r="K93" s="511"/>
      <c r="L93" s="603">
        <v>0.2</v>
      </c>
      <c r="M93" s="604"/>
    </row>
    <row r="94" spans="2:253" s="120" customFormat="1" hidden="1" x14ac:dyDescent="0.2">
      <c r="B94" s="506" t="s">
        <v>279</v>
      </c>
      <c r="C94" s="506"/>
      <c r="D94" s="601"/>
      <c r="E94" s="602"/>
      <c r="F94" s="510" t="s">
        <v>280</v>
      </c>
      <c r="G94" s="511"/>
      <c r="H94" s="118">
        <v>600000</v>
      </c>
      <c r="I94" s="119">
        <v>0.3</v>
      </c>
      <c r="J94" s="510" t="s">
        <v>281</v>
      </c>
      <c r="K94" s="511"/>
      <c r="L94" s="603">
        <v>0.1</v>
      </c>
      <c r="M94" s="604"/>
    </row>
    <row r="95" spans="2:253" s="120" customFormat="1" hidden="1" x14ac:dyDescent="0.2">
      <c r="B95" s="506" t="s">
        <v>282</v>
      </c>
      <c r="C95" s="506"/>
      <c r="D95" s="601"/>
      <c r="E95" s="602"/>
      <c r="F95" s="510" t="s">
        <v>280</v>
      </c>
      <c r="G95" s="511"/>
      <c r="H95" s="118">
        <v>200000</v>
      </c>
      <c r="I95" s="119">
        <v>1</v>
      </c>
      <c r="J95" s="510" t="s">
        <v>283</v>
      </c>
      <c r="K95" s="511"/>
      <c r="L95" s="603">
        <v>0.3</v>
      </c>
      <c r="M95" s="604"/>
    </row>
    <row r="96" spans="2:253" s="120" customFormat="1" hidden="1" x14ac:dyDescent="0.2">
      <c r="B96" s="506"/>
      <c r="C96" s="506"/>
      <c r="D96" s="601"/>
      <c r="E96" s="602"/>
      <c r="F96" s="510"/>
      <c r="G96" s="511"/>
      <c r="H96" s="118"/>
      <c r="I96" s="119"/>
      <c r="J96" s="510"/>
      <c r="K96" s="511"/>
      <c r="L96" s="603"/>
      <c r="M96" s="604"/>
    </row>
    <row r="97" spans="2:13" s="120" customFormat="1" hidden="1" x14ac:dyDescent="0.2">
      <c r="B97" s="506"/>
      <c r="C97" s="506"/>
      <c r="D97" s="601"/>
      <c r="E97" s="602"/>
      <c r="F97" s="510"/>
      <c r="G97" s="511"/>
      <c r="H97" s="118"/>
      <c r="I97" s="119"/>
      <c r="J97" s="510"/>
      <c r="K97" s="511"/>
      <c r="L97" s="603"/>
      <c r="M97" s="604"/>
    </row>
    <row r="98" spans="2:13" s="120" customFormat="1" hidden="1" x14ac:dyDescent="0.2">
      <c r="B98" s="506"/>
      <c r="C98" s="506"/>
      <c r="D98" s="601"/>
      <c r="E98" s="602"/>
      <c r="F98" s="510"/>
      <c r="G98" s="511"/>
      <c r="H98" s="118"/>
      <c r="I98" s="119"/>
      <c r="J98" s="510"/>
      <c r="K98" s="511"/>
      <c r="L98" s="603"/>
      <c r="M98" s="604"/>
    </row>
    <row r="99" spans="2:13" hidden="1" x14ac:dyDescent="0.2">
      <c r="B99" s="121"/>
      <c r="C99" s="121"/>
      <c r="D99" s="121"/>
      <c r="E99" s="122"/>
      <c r="F99" s="99"/>
      <c r="G99" s="123" t="s">
        <v>109</v>
      </c>
      <c r="H99" s="605">
        <f>H92*I92+H93*I93+H94*I94+H95*I95+H96*I96+H97*I97+H98*I98</f>
        <v>930000</v>
      </c>
      <c r="I99" s="605"/>
      <c r="J99" s="124"/>
      <c r="K99" s="125"/>
      <c r="L99" s="93"/>
    </row>
    <row r="100" spans="2:13" ht="18" hidden="1" customHeight="1" x14ac:dyDescent="0.2">
      <c r="B100" s="589" t="s">
        <v>284</v>
      </c>
      <c r="C100" s="589"/>
      <c r="D100" s="589"/>
      <c r="E100" s="589"/>
      <c r="F100" s="589"/>
      <c r="G100" s="589"/>
      <c r="H100" s="589"/>
    </row>
    <row r="101" spans="2:13" ht="51" hidden="1" customHeight="1" x14ac:dyDescent="0.2">
      <c r="B101" s="505" t="s">
        <v>52</v>
      </c>
      <c r="C101" s="505"/>
      <c r="D101" s="508" t="s">
        <v>265</v>
      </c>
      <c r="E101" s="509"/>
      <c r="F101" s="505" t="s">
        <v>285</v>
      </c>
      <c r="G101" s="505"/>
      <c r="H101" s="68" t="s">
        <v>286</v>
      </c>
      <c r="I101" s="68" t="s">
        <v>287</v>
      </c>
      <c r="J101" s="508" t="s">
        <v>269</v>
      </c>
      <c r="K101" s="509"/>
      <c r="L101" s="508" t="s">
        <v>270</v>
      </c>
      <c r="M101" s="509"/>
    </row>
    <row r="102" spans="2:13" s="120" customFormat="1" ht="39" hidden="1" customHeight="1" x14ac:dyDescent="0.2">
      <c r="B102" s="506" t="s">
        <v>288</v>
      </c>
      <c r="C102" s="506"/>
      <c r="D102" s="601" t="s">
        <v>289</v>
      </c>
      <c r="E102" s="602"/>
      <c r="F102" s="510" t="s">
        <v>290</v>
      </c>
      <c r="G102" s="511"/>
      <c r="H102" s="118">
        <v>60000</v>
      </c>
      <c r="I102" s="119">
        <v>30</v>
      </c>
      <c r="J102" s="601" t="s">
        <v>291</v>
      </c>
      <c r="K102" s="602"/>
      <c r="L102" s="603">
        <v>0</v>
      </c>
      <c r="M102" s="604"/>
    </row>
    <row r="103" spans="2:13" s="120" customFormat="1" hidden="1" x14ac:dyDescent="0.2">
      <c r="B103" s="506"/>
      <c r="C103" s="506"/>
      <c r="D103" s="601"/>
      <c r="E103" s="602"/>
      <c r="F103" s="510"/>
      <c r="G103" s="511"/>
      <c r="H103" s="118"/>
      <c r="I103" s="119"/>
      <c r="J103" s="601"/>
      <c r="K103" s="602"/>
      <c r="L103" s="603"/>
      <c r="M103" s="604"/>
    </row>
    <row r="104" spans="2:13" s="120" customFormat="1" hidden="1" x14ac:dyDescent="0.2">
      <c r="B104" s="506"/>
      <c r="C104" s="506"/>
      <c r="D104" s="601"/>
      <c r="E104" s="602"/>
      <c r="F104" s="510"/>
      <c r="G104" s="511"/>
      <c r="H104" s="118"/>
      <c r="I104" s="119"/>
      <c r="J104" s="601"/>
      <c r="K104" s="602"/>
      <c r="L104" s="603"/>
      <c r="M104" s="604"/>
    </row>
    <row r="105" spans="2:13" s="120" customFormat="1" hidden="1" x14ac:dyDescent="0.2">
      <c r="B105" s="506"/>
      <c r="C105" s="506"/>
      <c r="D105" s="601"/>
      <c r="E105" s="602"/>
      <c r="F105" s="510"/>
      <c r="G105" s="511"/>
      <c r="H105" s="118"/>
      <c r="I105" s="119"/>
      <c r="J105" s="601"/>
      <c r="K105" s="602"/>
      <c r="L105" s="603"/>
      <c r="M105" s="604"/>
    </row>
    <row r="106" spans="2:13" s="120" customFormat="1" hidden="1" x14ac:dyDescent="0.2">
      <c r="B106" s="506"/>
      <c r="C106" s="506"/>
      <c r="D106" s="601"/>
      <c r="E106" s="602"/>
      <c r="F106" s="510"/>
      <c r="G106" s="511"/>
      <c r="H106" s="118"/>
      <c r="I106" s="119"/>
      <c r="J106" s="601"/>
      <c r="K106" s="602"/>
      <c r="L106" s="603"/>
      <c r="M106" s="604"/>
    </row>
    <row r="107" spans="2:13" s="120" customFormat="1" hidden="1" x14ac:dyDescent="0.2">
      <c r="B107" s="506"/>
      <c r="C107" s="506"/>
      <c r="D107" s="601"/>
      <c r="E107" s="602"/>
      <c r="F107" s="510"/>
      <c r="G107" s="511"/>
      <c r="H107" s="118"/>
      <c r="I107" s="119"/>
      <c r="J107" s="601"/>
      <c r="K107" s="602"/>
      <c r="L107" s="603"/>
      <c r="M107" s="604"/>
    </row>
    <row r="108" spans="2:13" hidden="1" x14ac:dyDescent="0.2">
      <c r="B108" s="117"/>
      <c r="C108" s="117"/>
      <c r="D108" s="117"/>
      <c r="E108" s="126"/>
      <c r="F108" s="117"/>
      <c r="G108" s="77" t="s">
        <v>109</v>
      </c>
      <c r="H108" s="605">
        <f>H102*I102+H103*I103+H104*I104+H105*I105+H106*I106+H107*I107</f>
        <v>1800000</v>
      </c>
      <c r="I108" s="605"/>
      <c r="J108" s="120"/>
      <c r="K108" s="125"/>
      <c r="L108" s="122"/>
      <c r="M108" s="116"/>
    </row>
    <row r="109" spans="2:13" hidden="1" x14ac:dyDescent="0.2">
      <c r="B109" s="117"/>
      <c r="C109" s="117"/>
      <c r="D109" s="117"/>
      <c r="E109" s="117"/>
      <c r="F109" s="117"/>
      <c r="G109" s="117"/>
      <c r="H109" s="127"/>
      <c r="I109" s="127"/>
      <c r="J109" s="127"/>
      <c r="K109" s="128"/>
      <c r="L109" s="129"/>
      <c r="M109" s="116"/>
    </row>
    <row r="110" spans="2:13" hidden="1" x14ac:dyDescent="0.2">
      <c r="B110" s="609" t="s">
        <v>292</v>
      </c>
      <c r="C110" s="609"/>
      <c r="D110" s="609"/>
      <c r="E110" s="609"/>
      <c r="F110" s="609"/>
      <c r="G110" s="609"/>
      <c r="H110" s="609"/>
      <c r="I110" s="609"/>
      <c r="J110" s="609"/>
      <c r="K110" s="609"/>
      <c r="L110" s="609"/>
      <c r="M110" s="609"/>
    </row>
    <row r="111" spans="2:13" ht="25.5" hidden="1" x14ac:dyDescent="0.2">
      <c r="B111" s="505" t="s">
        <v>52</v>
      </c>
      <c r="C111" s="505"/>
      <c r="D111" s="505"/>
      <c r="E111" s="505"/>
      <c r="F111" s="505" t="s">
        <v>293</v>
      </c>
      <c r="G111" s="505"/>
      <c r="H111" s="505" t="s">
        <v>294</v>
      </c>
      <c r="I111" s="505"/>
      <c r="J111" s="68" t="s">
        <v>295</v>
      </c>
      <c r="K111" s="508" t="s">
        <v>296</v>
      </c>
      <c r="L111" s="509"/>
      <c r="M111" s="102" t="s">
        <v>297</v>
      </c>
    </row>
    <row r="112" spans="2:13" ht="33.75" hidden="1" customHeight="1" x14ac:dyDescent="0.2">
      <c r="B112" s="507" t="s">
        <v>298</v>
      </c>
      <c r="C112" s="507"/>
      <c r="D112" s="507"/>
      <c r="E112" s="507"/>
      <c r="F112" s="606">
        <v>2600000</v>
      </c>
      <c r="G112" s="606"/>
      <c r="H112" s="607" t="s">
        <v>299</v>
      </c>
      <c r="I112" s="608"/>
      <c r="J112" s="130">
        <v>39114</v>
      </c>
      <c r="K112" s="601" t="s">
        <v>300</v>
      </c>
      <c r="L112" s="602"/>
      <c r="M112" s="119" t="s">
        <v>301</v>
      </c>
    </row>
    <row r="113" spans="2:13" hidden="1" x14ac:dyDescent="0.2">
      <c r="B113" s="507" t="s">
        <v>302</v>
      </c>
      <c r="C113" s="507"/>
      <c r="D113" s="507"/>
      <c r="E113" s="507"/>
      <c r="F113" s="606">
        <v>500000</v>
      </c>
      <c r="G113" s="606"/>
      <c r="H113" s="607" t="s">
        <v>299</v>
      </c>
      <c r="I113" s="608"/>
      <c r="J113" s="130">
        <v>40238</v>
      </c>
      <c r="K113" s="601"/>
      <c r="L113" s="602" t="s">
        <v>303</v>
      </c>
      <c r="M113" s="119" t="s">
        <v>304</v>
      </c>
    </row>
    <row r="114" spans="2:13" ht="30" hidden="1" customHeight="1" x14ac:dyDescent="0.2">
      <c r="B114" s="507" t="s">
        <v>305</v>
      </c>
      <c r="C114" s="507"/>
      <c r="D114" s="507"/>
      <c r="E114" s="507"/>
      <c r="F114" s="606">
        <v>260000</v>
      </c>
      <c r="G114" s="606"/>
      <c r="H114" s="607" t="s">
        <v>299</v>
      </c>
      <c r="I114" s="608"/>
      <c r="J114" s="130">
        <v>40118</v>
      </c>
      <c r="K114" s="601"/>
      <c r="L114" s="602" t="s">
        <v>306</v>
      </c>
      <c r="M114" s="119" t="s">
        <v>304</v>
      </c>
    </row>
    <row r="115" spans="2:13" hidden="1" x14ac:dyDescent="0.2">
      <c r="B115" s="507"/>
      <c r="C115" s="507"/>
      <c r="D115" s="507"/>
      <c r="E115" s="507"/>
      <c r="F115" s="606"/>
      <c r="G115" s="606"/>
      <c r="H115" s="607"/>
      <c r="I115" s="608"/>
      <c r="J115" s="130"/>
      <c r="K115" s="601"/>
      <c r="L115" s="602"/>
      <c r="M115" s="119"/>
    </row>
    <row r="116" spans="2:13" hidden="1" x14ac:dyDescent="0.2">
      <c r="B116" s="507"/>
      <c r="C116" s="507"/>
      <c r="D116" s="507"/>
      <c r="E116" s="507"/>
      <c r="F116" s="606"/>
      <c r="G116" s="606"/>
      <c r="H116" s="607"/>
      <c r="I116" s="608"/>
      <c r="J116" s="130"/>
      <c r="K116" s="601"/>
      <c r="L116" s="602"/>
      <c r="M116" s="119"/>
    </row>
    <row r="117" spans="2:13" hidden="1" x14ac:dyDescent="0.2">
      <c r="B117" s="507"/>
      <c r="C117" s="507"/>
      <c r="D117" s="507"/>
      <c r="E117" s="507"/>
      <c r="F117" s="606"/>
      <c r="G117" s="606"/>
      <c r="H117" s="607"/>
      <c r="I117" s="608"/>
      <c r="J117" s="130"/>
      <c r="K117" s="601"/>
      <c r="L117" s="602"/>
      <c r="M117" s="119"/>
    </row>
    <row r="118" spans="2:13" hidden="1" x14ac:dyDescent="0.2">
      <c r="B118" s="507"/>
      <c r="C118" s="507"/>
      <c r="D118" s="507"/>
      <c r="E118" s="507"/>
      <c r="F118" s="606"/>
      <c r="G118" s="606"/>
      <c r="H118" s="607"/>
      <c r="I118" s="608"/>
      <c r="J118" s="130"/>
      <c r="K118" s="601"/>
      <c r="L118" s="602"/>
      <c r="M118" s="119"/>
    </row>
    <row r="119" spans="2:13" hidden="1" x14ac:dyDescent="0.2">
      <c r="B119" s="507"/>
      <c r="C119" s="507"/>
      <c r="D119" s="507"/>
      <c r="E119" s="507"/>
      <c r="F119" s="606"/>
      <c r="G119" s="606"/>
      <c r="H119" s="607"/>
      <c r="I119" s="608"/>
      <c r="J119" s="130"/>
      <c r="K119" s="601"/>
      <c r="L119" s="602"/>
      <c r="M119" s="119"/>
    </row>
    <row r="120" spans="2:13" hidden="1" x14ac:dyDescent="0.2">
      <c r="B120" s="507"/>
      <c r="C120" s="507"/>
      <c r="D120" s="507"/>
      <c r="E120" s="507"/>
      <c r="F120" s="606"/>
      <c r="G120" s="606"/>
      <c r="H120" s="607"/>
      <c r="I120" s="608"/>
      <c r="J120" s="130"/>
      <c r="K120" s="601"/>
      <c r="L120" s="602"/>
      <c r="M120" s="119"/>
    </row>
    <row r="121" spans="2:13" hidden="1" x14ac:dyDescent="0.2">
      <c r="B121" s="507"/>
      <c r="C121" s="507"/>
      <c r="D121" s="507"/>
      <c r="E121" s="507"/>
      <c r="F121" s="606"/>
      <c r="G121" s="606"/>
      <c r="H121" s="607"/>
      <c r="I121" s="608"/>
      <c r="J121" s="130"/>
      <c r="K121" s="601"/>
      <c r="L121" s="602"/>
      <c r="M121" s="119"/>
    </row>
    <row r="122" spans="2:13" hidden="1" x14ac:dyDescent="0.2">
      <c r="B122" s="507"/>
      <c r="C122" s="507"/>
      <c r="D122" s="507"/>
      <c r="E122" s="507"/>
      <c r="F122" s="606"/>
      <c r="G122" s="606"/>
      <c r="H122" s="607"/>
      <c r="I122" s="608"/>
      <c r="J122" s="130"/>
      <c r="K122" s="601"/>
      <c r="L122" s="602"/>
      <c r="M122" s="119"/>
    </row>
    <row r="123" spans="2:13" hidden="1" x14ac:dyDescent="0.2">
      <c r="B123" s="507"/>
      <c r="C123" s="507"/>
      <c r="D123" s="507"/>
      <c r="E123" s="507"/>
      <c r="F123" s="606"/>
      <c r="G123" s="606"/>
      <c r="H123" s="607"/>
      <c r="I123" s="608"/>
      <c r="J123" s="130"/>
      <c r="K123" s="601"/>
      <c r="L123" s="602"/>
      <c r="M123" s="119"/>
    </row>
    <row r="124" spans="2:13" hidden="1" x14ac:dyDescent="0.2">
      <c r="B124" s="507"/>
      <c r="C124" s="507"/>
      <c r="D124" s="507"/>
      <c r="E124" s="507"/>
      <c r="F124" s="606"/>
      <c r="G124" s="606"/>
      <c r="H124" s="607"/>
      <c r="I124" s="608"/>
      <c r="J124" s="130"/>
      <c r="K124" s="601"/>
      <c r="L124" s="602"/>
      <c r="M124" s="119"/>
    </row>
    <row r="125" spans="2:13" hidden="1" x14ac:dyDescent="0.2">
      <c r="B125" s="507"/>
      <c r="C125" s="507"/>
      <c r="D125" s="507"/>
      <c r="E125" s="507"/>
      <c r="F125" s="606"/>
      <c r="G125" s="606"/>
      <c r="H125" s="607"/>
      <c r="I125" s="608"/>
      <c r="J125" s="130"/>
      <c r="K125" s="601"/>
      <c r="L125" s="602"/>
      <c r="M125" s="119"/>
    </row>
    <row r="126" spans="2:13" hidden="1" x14ac:dyDescent="0.2">
      <c r="B126" s="507"/>
      <c r="C126" s="507"/>
      <c r="D126" s="507"/>
      <c r="E126" s="507"/>
      <c r="F126" s="606"/>
      <c r="G126" s="606"/>
      <c r="H126" s="607"/>
      <c r="I126" s="608"/>
      <c r="J126" s="130"/>
      <c r="K126" s="601"/>
      <c r="L126" s="602"/>
      <c r="M126" s="119"/>
    </row>
    <row r="127" spans="2:13" hidden="1" x14ac:dyDescent="0.2">
      <c r="B127" s="507"/>
      <c r="C127" s="507"/>
      <c r="D127" s="507"/>
      <c r="E127" s="507"/>
      <c r="F127" s="606"/>
      <c r="G127" s="606"/>
      <c r="H127" s="607"/>
      <c r="I127" s="608"/>
      <c r="J127" s="130"/>
      <c r="K127" s="601"/>
      <c r="L127" s="602"/>
      <c r="M127" s="119"/>
    </row>
    <row r="128" spans="2:13" hidden="1" x14ac:dyDescent="0.2">
      <c r="E128" s="77" t="s">
        <v>109</v>
      </c>
      <c r="F128" s="610">
        <f>SUM(F112:G127)</f>
        <v>3360000</v>
      </c>
      <c r="G128" s="610"/>
      <c r="H128" s="131"/>
      <c r="I128" s="131"/>
    </row>
    <row r="129" spans="2:13" ht="7.5" hidden="1" customHeight="1" x14ac:dyDescent="0.2">
      <c r="E129" s="79"/>
      <c r="F129" s="80"/>
      <c r="G129" s="80"/>
      <c r="H129" s="131"/>
      <c r="I129" s="131"/>
    </row>
    <row r="130" spans="2:13" hidden="1" x14ac:dyDescent="0.2">
      <c r="B130" s="611" t="s">
        <v>307</v>
      </c>
      <c r="C130" s="611"/>
      <c r="D130" s="611"/>
      <c r="E130" s="611"/>
      <c r="F130" s="611"/>
      <c r="G130" s="611"/>
      <c r="H130" s="611"/>
      <c r="I130" s="611"/>
      <c r="J130" s="611"/>
    </row>
    <row r="131" spans="2:13" ht="25.5" hidden="1" customHeight="1" x14ac:dyDescent="0.2">
      <c r="B131" s="612" t="s">
        <v>52</v>
      </c>
      <c r="C131" s="612"/>
      <c r="D131" s="612"/>
      <c r="E131" s="612"/>
      <c r="F131" s="612"/>
      <c r="G131" s="612"/>
      <c r="H131" s="612" t="s">
        <v>308</v>
      </c>
      <c r="I131" s="612"/>
      <c r="J131" s="505" t="s">
        <v>309</v>
      </c>
      <c r="K131" s="505"/>
      <c r="L131" s="612" t="s">
        <v>310</v>
      </c>
      <c r="M131" s="612"/>
    </row>
    <row r="132" spans="2:13" ht="15.75" hidden="1" customHeight="1" x14ac:dyDescent="0.2">
      <c r="B132" s="506" t="s">
        <v>311</v>
      </c>
      <c r="C132" s="506"/>
      <c r="D132" s="506"/>
      <c r="E132" s="506"/>
      <c r="F132" s="506"/>
      <c r="G132" s="506"/>
      <c r="H132" s="613">
        <v>615000</v>
      </c>
      <c r="I132" s="613"/>
      <c r="J132" s="515" t="s">
        <v>312</v>
      </c>
      <c r="K132" s="515"/>
      <c r="L132" s="614">
        <v>40238</v>
      </c>
      <c r="M132" s="614"/>
    </row>
    <row r="133" spans="2:13" ht="15.75" hidden="1" customHeight="1" x14ac:dyDescent="0.2">
      <c r="B133" s="506" t="s">
        <v>313</v>
      </c>
      <c r="C133" s="506"/>
      <c r="D133" s="506"/>
      <c r="E133" s="506"/>
      <c r="F133" s="506"/>
      <c r="G133" s="506"/>
      <c r="H133" s="613">
        <v>200000</v>
      </c>
      <c r="I133" s="613"/>
      <c r="J133" s="515" t="s">
        <v>312</v>
      </c>
      <c r="K133" s="515"/>
      <c r="L133" s="614">
        <v>40452</v>
      </c>
      <c r="M133" s="614"/>
    </row>
    <row r="134" spans="2:13" ht="15.75" hidden="1" customHeight="1" x14ac:dyDescent="0.2">
      <c r="B134" s="506" t="s">
        <v>314</v>
      </c>
      <c r="C134" s="506"/>
      <c r="D134" s="506"/>
      <c r="E134" s="506"/>
      <c r="F134" s="506"/>
      <c r="G134" s="506"/>
      <c r="H134" s="613">
        <v>350000</v>
      </c>
      <c r="I134" s="613"/>
      <c r="J134" s="515" t="s">
        <v>312</v>
      </c>
      <c r="K134" s="515"/>
      <c r="L134" s="614" t="s">
        <v>315</v>
      </c>
      <c r="M134" s="614"/>
    </row>
    <row r="135" spans="2:13" ht="15.75" hidden="1" customHeight="1" x14ac:dyDescent="0.2">
      <c r="B135" s="506"/>
      <c r="C135" s="506"/>
      <c r="D135" s="506"/>
      <c r="E135" s="506"/>
      <c r="F135" s="506"/>
      <c r="G135" s="506"/>
      <c r="H135" s="613"/>
      <c r="I135" s="613"/>
      <c r="J135" s="515"/>
      <c r="K135" s="515"/>
      <c r="L135" s="614"/>
      <c r="M135" s="614"/>
    </row>
    <row r="136" spans="2:13" ht="15.75" hidden="1" customHeight="1" x14ac:dyDescent="0.2">
      <c r="B136" s="506"/>
      <c r="C136" s="506"/>
      <c r="D136" s="506"/>
      <c r="E136" s="506"/>
      <c r="F136" s="506"/>
      <c r="G136" s="506"/>
      <c r="H136" s="613"/>
      <c r="I136" s="613"/>
      <c r="J136" s="515"/>
      <c r="K136" s="515"/>
      <c r="L136" s="614"/>
      <c r="M136" s="614"/>
    </row>
    <row r="137" spans="2:13" ht="15.75" hidden="1" customHeight="1" x14ac:dyDescent="0.2">
      <c r="B137" s="506"/>
      <c r="C137" s="506"/>
      <c r="D137" s="506"/>
      <c r="E137" s="506"/>
      <c r="F137" s="506"/>
      <c r="G137" s="506"/>
      <c r="H137" s="613"/>
      <c r="I137" s="613"/>
      <c r="J137" s="515"/>
      <c r="K137" s="515"/>
      <c r="L137" s="614"/>
      <c r="M137" s="614"/>
    </row>
    <row r="138" spans="2:13" ht="15.75" hidden="1" customHeight="1" x14ac:dyDescent="0.2">
      <c r="B138" s="506"/>
      <c r="C138" s="506"/>
      <c r="D138" s="506"/>
      <c r="E138" s="506"/>
      <c r="F138" s="506"/>
      <c r="G138" s="506"/>
      <c r="H138" s="613"/>
      <c r="I138" s="613"/>
      <c r="J138" s="515"/>
      <c r="K138" s="515"/>
      <c r="L138" s="614"/>
      <c r="M138" s="614"/>
    </row>
    <row r="139" spans="2:13" ht="15.75" hidden="1" customHeight="1" x14ac:dyDescent="0.2">
      <c r="B139" s="506"/>
      <c r="C139" s="506"/>
      <c r="D139" s="506"/>
      <c r="E139" s="506"/>
      <c r="F139" s="506"/>
      <c r="G139" s="506"/>
      <c r="H139" s="613"/>
      <c r="I139" s="613"/>
      <c r="J139" s="515"/>
      <c r="K139" s="515"/>
      <c r="L139" s="614"/>
      <c r="M139" s="614"/>
    </row>
    <row r="140" spans="2:13" ht="15.75" hidden="1" customHeight="1" x14ac:dyDescent="0.2">
      <c r="B140" s="506"/>
      <c r="C140" s="506"/>
      <c r="D140" s="506"/>
      <c r="E140" s="506"/>
      <c r="F140" s="506"/>
      <c r="G140" s="506"/>
      <c r="H140" s="613"/>
      <c r="I140" s="613"/>
      <c r="J140" s="515"/>
      <c r="K140" s="515"/>
      <c r="L140" s="614"/>
      <c r="M140" s="614"/>
    </row>
    <row r="141" spans="2:13" ht="15.75" hidden="1" customHeight="1" x14ac:dyDescent="0.2">
      <c r="B141" s="506"/>
      <c r="C141" s="506"/>
      <c r="D141" s="506"/>
      <c r="E141" s="506"/>
      <c r="F141" s="506"/>
      <c r="G141" s="506"/>
      <c r="H141" s="613"/>
      <c r="I141" s="613"/>
      <c r="J141" s="515"/>
      <c r="K141" s="515"/>
      <c r="L141" s="614"/>
      <c r="M141" s="614"/>
    </row>
    <row r="142" spans="2:13" hidden="1" x14ac:dyDescent="0.2">
      <c r="H142" s="615">
        <f>SUM(H132:I141)</f>
        <v>1165000</v>
      </c>
      <c r="I142" s="616"/>
    </row>
    <row r="143" spans="2:13" ht="7.5" hidden="1" customHeight="1" x14ac:dyDescent="0.2"/>
    <row r="144" spans="2:13" hidden="1" x14ac:dyDescent="0.2">
      <c r="B144" s="132" t="s">
        <v>316</v>
      </c>
    </row>
    <row r="145" spans="2:13" ht="19.5" hidden="1" customHeight="1" x14ac:dyDescent="0.2">
      <c r="B145" s="617" t="s">
        <v>317</v>
      </c>
      <c r="C145" s="618"/>
      <c r="D145" s="618"/>
      <c r="E145" s="618"/>
      <c r="F145" s="618"/>
      <c r="G145" s="619"/>
      <c r="H145" s="620" t="s">
        <v>318</v>
      </c>
      <c r="I145" s="620"/>
      <c r="J145" s="620"/>
      <c r="K145" s="620"/>
      <c r="L145" s="620"/>
      <c r="M145" s="621"/>
    </row>
    <row r="146" spans="2:13" ht="39" hidden="1" customHeight="1" x14ac:dyDescent="0.2">
      <c r="B146" s="622" t="s">
        <v>319</v>
      </c>
      <c r="C146" s="623"/>
      <c r="D146" s="624"/>
      <c r="E146" s="133" t="s">
        <v>320</v>
      </c>
      <c r="F146" s="133" t="s">
        <v>321</v>
      </c>
      <c r="G146" s="133" t="s">
        <v>322</v>
      </c>
      <c r="H146" s="622" t="s">
        <v>323</v>
      </c>
      <c r="I146" s="623"/>
      <c r="J146" s="624"/>
      <c r="K146" s="133" t="str">
        <f t="shared" ref="K146:M147" si="0">E146</f>
        <v xml:space="preserve"> Дата предыдущего анализа</v>
      </c>
      <c r="L146" s="133" t="str">
        <f t="shared" si="0"/>
        <v>Дата анализа</v>
      </c>
      <c r="M146" s="133" t="str">
        <f t="shared" si="0"/>
        <v>Дата официального баланса</v>
      </c>
    </row>
    <row r="147" spans="2:13" ht="19.5" hidden="1" customHeight="1" x14ac:dyDescent="0.2">
      <c r="B147" s="625"/>
      <c r="C147" s="626"/>
      <c r="D147" s="627"/>
      <c r="E147" s="134"/>
      <c r="F147" s="134">
        <v>40775</v>
      </c>
      <c r="G147" s="134">
        <v>40695</v>
      </c>
      <c r="H147" s="628"/>
      <c r="I147" s="629"/>
      <c r="J147" s="630"/>
      <c r="K147" s="135">
        <f t="shared" si="0"/>
        <v>0</v>
      </c>
      <c r="L147" s="135">
        <f t="shared" si="0"/>
        <v>40775</v>
      </c>
      <c r="M147" s="135">
        <f t="shared" si="0"/>
        <v>40695</v>
      </c>
    </row>
    <row r="148" spans="2:13" ht="19.5" hidden="1" customHeight="1" x14ac:dyDescent="0.2">
      <c r="B148" s="136" t="s">
        <v>324</v>
      </c>
      <c r="C148" s="137"/>
      <c r="D148" s="137"/>
      <c r="E148" s="138"/>
      <c r="F148" s="138">
        <v>15000</v>
      </c>
      <c r="G148" s="139"/>
      <c r="H148" s="609" t="s">
        <v>325</v>
      </c>
      <c r="I148" s="609"/>
      <c r="J148" s="609"/>
      <c r="K148" s="140"/>
      <c r="L148" s="138"/>
      <c r="M148" s="138"/>
    </row>
    <row r="149" spans="2:13" ht="19.5" hidden="1" customHeight="1" x14ac:dyDescent="0.2">
      <c r="B149" s="136" t="s">
        <v>326</v>
      </c>
      <c r="C149" s="137"/>
      <c r="D149" s="137"/>
      <c r="E149" s="138"/>
      <c r="F149" s="138"/>
      <c r="G149" s="139"/>
      <c r="H149" s="609" t="s">
        <v>327</v>
      </c>
      <c r="I149" s="609"/>
      <c r="J149" s="609"/>
      <c r="K149" s="140"/>
      <c r="L149" s="138">
        <v>1000000</v>
      </c>
      <c r="M149" s="138"/>
    </row>
    <row r="150" spans="2:13" ht="19.5" hidden="1" customHeight="1" x14ac:dyDescent="0.2">
      <c r="B150" s="136" t="s">
        <v>328</v>
      </c>
      <c r="C150" s="137"/>
      <c r="D150" s="137"/>
      <c r="E150" s="138"/>
      <c r="F150" s="138"/>
      <c r="G150" s="139"/>
      <c r="H150" s="611" t="s">
        <v>329</v>
      </c>
      <c r="I150" s="611"/>
      <c r="J150" s="611"/>
      <c r="K150" s="140"/>
      <c r="L150" s="138"/>
      <c r="M150" s="138"/>
    </row>
    <row r="151" spans="2:13" ht="19.5" hidden="1" customHeight="1" x14ac:dyDescent="0.2">
      <c r="B151" s="136" t="s">
        <v>330</v>
      </c>
      <c r="C151" s="137"/>
      <c r="D151" s="137"/>
      <c r="E151" s="138"/>
      <c r="F151" s="138">
        <v>1000000</v>
      </c>
      <c r="G151" s="139"/>
      <c r="H151" s="611" t="s">
        <v>331</v>
      </c>
      <c r="I151" s="611"/>
      <c r="J151" s="611"/>
      <c r="K151" s="141">
        <f>SUM(K148:K150)</f>
        <v>0</v>
      </c>
      <c r="L151" s="142">
        <f>SUM(L148:L150)</f>
        <v>1000000</v>
      </c>
      <c r="M151" s="143">
        <f>SUM(M148:M150)</f>
        <v>0</v>
      </c>
    </row>
    <row r="152" spans="2:13" ht="19.5" hidden="1" customHeight="1" x14ac:dyDescent="0.2">
      <c r="B152" s="136" t="s">
        <v>332</v>
      </c>
      <c r="C152" s="137"/>
      <c r="D152" s="137"/>
      <c r="E152" s="138"/>
      <c r="F152" s="138"/>
      <c r="G152" s="139"/>
      <c r="H152" s="611" t="s">
        <v>333</v>
      </c>
      <c r="I152" s="611"/>
      <c r="J152" s="611"/>
      <c r="K152" s="140"/>
      <c r="L152" s="138"/>
      <c r="M152" s="138"/>
    </row>
    <row r="153" spans="2:13" ht="19.5" hidden="1" customHeight="1" x14ac:dyDescent="0.2">
      <c r="B153" s="136" t="s">
        <v>334</v>
      </c>
      <c r="C153" s="137"/>
      <c r="D153" s="137"/>
      <c r="E153" s="138"/>
      <c r="F153" s="138"/>
      <c r="G153" s="139"/>
      <c r="H153" s="611" t="s">
        <v>335</v>
      </c>
      <c r="I153" s="611"/>
      <c r="J153" s="611"/>
      <c r="K153" s="140"/>
      <c r="L153" s="138">
        <v>750000</v>
      </c>
      <c r="M153" s="138"/>
    </row>
    <row r="154" spans="2:13" ht="19.5" hidden="1" customHeight="1" x14ac:dyDescent="0.2">
      <c r="B154" s="136" t="s">
        <v>336</v>
      </c>
      <c r="C154" s="137"/>
      <c r="D154" s="137"/>
      <c r="E154" s="143">
        <f>SUM(E148:E153)</f>
        <v>0</v>
      </c>
      <c r="F154" s="142">
        <f>SUM(F148:F153)</f>
        <v>1015000</v>
      </c>
      <c r="G154" s="144">
        <f>SUM(G148:G153)</f>
        <v>0</v>
      </c>
      <c r="H154" s="611" t="s">
        <v>334</v>
      </c>
      <c r="I154" s="611"/>
      <c r="J154" s="611"/>
      <c r="K154" s="140"/>
      <c r="L154" s="138"/>
      <c r="M154" s="138"/>
    </row>
    <row r="155" spans="2:13" ht="19.5" hidden="1" customHeight="1" x14ac:dyDescent="0.2">
      <c r="B155" s="136" t="s">
        <v>337</v>
      </c>
      <c r="C155" s="137"/>
      <c r="D155" s="137"/>
      <c r="E155" s="138"/>
      <c r="F155" s="138"/>
      <c r="G155" s="139"/>
      <c r="H155" s="611" t="s">
        <v>338</v>
      </c>
      <c r="I155" s="611"/>
      <c r="J155" s="611"/>
      <c r="K155" s="140"/>
      <c r="L155" s="138"/>
      <c r="M155" s="138"/>
    </row>
    <row r="156" spans="2:13" ht="19.5" hidden="1" customHeight="1" x14ac:dyDescent="0.2">
      <c r="B156" s="136" t="s">
        <v>339</v>
      </c>
      <c r="C156" s="137"/>
      <c r="D156" s="137"/>
      <c r="E156" s="138"/>
      <c r="F156" s="138"/>
      <c r="G156" s="139"/>
      <c r="H156" s="611" t="s">
        <v>340</v>
      </c>
      <c r="I156" s="611"/>
      <c r="J156" s="611"/>
      <c r="K156" s="141">
        <f>SUM(K151+K152)</f>
        <v>0</v>
      </c>
      <c r="L156" s="145">
        <f>SUM(L151+L152+L154)</f>
        <v>1000000</v>
      </c>
      <c r="M156" s="141">
        <f>SUM(M151+M152)</f>
        <v>0</v>
      </c>
    </row>
    <row r="157" spans="2:13" ht="19.5" hidden="1" customHeight="1" x14ac:dyDescent="0.2">
      <c r="B157" s="136" t="s">
        <v>341</v>
      </c>
      <c r="C157" s="137"/>
      <c r="D157" s="137"/>
      <c r="E157" s="138"/>
      <c r="F157" s="138">
        <v>500000</v>
      </c>
      <c r="G157" s="139"/>
      <c r="H157" s="611" t="s">
        <v>342</v>
      </c>
      <c r="I157" s="611"/>
      <c r="J157" s="611"/>
      <c r="K157" s="143">
        <f>SUM(K153:K155,K156)</f>
        <v>0</v>
      </c>
      <c r="L157" s="142">
        <f>SUM(L153+L155+L156)</f>
        <v>1750000</v>
      </c>
      <c r="M157" s="143">
        <f>SUM(M153:M155,M156)</f>
        <v>0</v>
      </c>
    </row>
    <row r="158" spans="2:13" ht="19.5" hidden="1" customHeight="1" x14ac:dyDescent="0.2">
      <c r="B158" s="136" t="s">
        <v>343</v>
      </c>
      <c r="C158" s="137"/>
      <c r="D158" s="137"/>
      <c r="E158" s="143">
        <f>SUM(E155:E157)</f>
        <v>0</v>
      </c>
      <c r="F158" s="142">
        <f>SUM(F155:F157)</f>
        <v>500000</v>
      </c>
      <c r="G158" s="144">
        <f>SUM(G155:G157)</f>
        <v>0</v>
      </c>
      <c r="H158" s="633"/>
      <c r="I158" s="633"/>
      <c r="J158" s="633"/>
      <c r="K158" s="146"/>
      <c r="L158" s="146"/>
      <c r="M158" s="146"/>
    </row>
    <row r="159" spans="2:13" ht="19.5" hidden="1" customHeight="1" x14ac:dyDescent="0.2">
      <c r="B159" s="136" t="s">
        <v>344</v>
      </c>
      <c r="C159" s="137"/>
      <c r="D159" s="137"/>
      <c r="E159" s="143">
        <f>E158+E154</f>
        <v>0</v>
      </c>
      <c r="F159" s="142">
        <f>F158+F154</f>
        <v>1515000</v>
      </c>
      <c r="G159" s="144">
        <f>G158+G154</f>
        <v>0</v>
      </c>
      <c r="H159" s="634"/>
      <c r="I159" s="635"/>
      <c r="J159" s="636"/>
      <c r="K159" s="146"/>
      <c r="L159" s="146"/>
      <c r="M159" s="146"/>
    </row>
    <row r="160" spans="2:13" ht="19.5" hidden="1" customHeight="1" x14ac:dyDescent="0.2">
      <c r="B160" s="136" t="s">
        <v>345</v>
      </c>
      <c r="C160" s="137"/>
      <c r="D160" s="137"/>
      <c r="E160" s="138"/>
      <c r="F160" s="138"/>
      <c r="G160" s="139"/>
      <c r="H160" s="634"/>
      <c r="I160" s="635"/>
      <c r="J160" s="636"/>
      <c r="K160" s="146"/>
      <c r="L160" s="147"/>
      <c r="M160" s="146"/>
    </row>
    <row r="161" spans="2:13" ht="19.5" hidden="1" customHeight="1" x14ac:dyDescent="0.2">
      <c r="B161" s="136" t="s">
        <v>346</v>
      </c>
      <c r="C161" s="137"/>
      <c r="D161" s="137"/>
      <c r="E161" s="138"/>
      <c r="F161" s="138"/>
      <c r="G161" s="139"/>
      <c r="H161" s="634"/>
      <c r="I161" s="635"/>
      <c r="J161" s="636"/>
      <c r="K161" s="146"/>
      <c r="L161" s="147"/>
      <c r="M161" s="146"/>
    </row>
    <row r="162" spans="2:13" ht="19.5" hidden="1" customHeight="1" x14ac:dyDescent="0.2">
      <c r="B162" s="136" t="s">
        <v>347</v>
      </c>
      <c r="C162" s="137"/>
      <c r="D162" s="137"/>
      <c r="E162" s="138"/>
      <c r="F162" s="138">
        <v>1500000</v>
      </c>
      <c r="G162" s="139"/>
      <c r="H162" s="634"/>
      <c r="I162" s="635"/>
      <c r="J162" s="636"/>
      <c r="K162" s="146"/>
      <c r="L162" s="146"/>
      <c r="M162" s="146"/>
    </row>
    <row r="163" spans="2:13" ht="19.5" hidden="1" customHeight="1" x14ac:dyDescent="0.2">
      <c r="B163" s="136" t="s">
        <v>348</v>
      </c>
      <c r="C163" s="137"/>
      <c r="D163" s="137"/>
      <c r="E163" s="138"/>
      <c r="F163" s="138"/>
      <c r="G163" s="139"/>
      <c r="H163" s="642" t="s">
        <v>349</v>
      </c>
      <c r="I163" s="643"/>
      <c r="J163" s="644"/>
      <c r="K163" s="632">
        <f>K166-K157</f>
        <v>0</v>
      </c>
      <c r="L163" s="631">
        <f>L166-L157</f>
        <v>1265000</v>
      </c>
      <c r="M163" s="632">
        <f>M166-M157</f>
        <v>0</v>
      </c>
    </row>
    <row r="164" spans="2:13" ht="19.5" hidden="1" customHeight="1" x14ac:dyDescent="0.2">
      <c r="B164" s="136" t="s">
        <v>350</v>
      </c>
      <c r="C164" s="137"/>
      <c r="D164" s="137"/>
      <c r="E164" s="143">
        <f>SUM(E160:E163)</f>
        <v>0</v>
      </c>
      <c r="F164" s="142">
        <f>SUM(F160:F163)</f>
        <v>1500000</v>
      </c>
      <c r="G164" s="144">
        <f>SUM(G160:G163)</f>
        <v>0</v>
      </c>
      <c r="H164" s="645"/>
      <c r="I164" s="646"/>
      <c r="J164" s="647"/>
      <c r="K164" s="632"/>
      <c r="L164" s="631"/>
      <c r="M164" s="632"/>
    </row>
    <row r="165" spans="2:13" ht="22.5" hidden="1" customHeight="1" x14ac:dyDescent="0.2">
      <c r="B165" s="136" t="s">
        <v>351</v>
      </c>
      <c r="C165" s="137"/>
      <c r="D165" s="137"/>
      <c r="E165" s="138"/>
      <c r="F165" s="138"/>
      <c r="G165" s="139"/>
      <c r="H165" s="611" t="s">
        <v>352</v>
      </c>
      <c r="I165" s="611"/>
      <c r="J165" s="611"/>
      <c r="K165" s="141"/>
      <c r="L165" s="142">
        <f>L163-K163</f>
        <v>1265000</v>
      </c>
      <c r="M165" s="143"/>
    </row>
    <row r="166" spans="2:13" ht="24" hidden="1" customHeight="1" x14ac:dyDescent="0.2">
      <c r="B166" s="136" t="s">
        <v>353</v>
      </c>
      <c r="C166" s="137"/>
      <c r="D166" s="137"/>
      <c r="E166" s="143">
        <f>E159+E164+E165</f>
        <v>0</v>
      </c>
      <c r="F166" s="142">
        <f>F159+F164+F165</f>
        <v>3015000</v>
      </c>
      <c r="G166" s="143">
        <f>G159+G164+G165</f>
        <v>0</v>
      </c>
      <c r="H166" s="520" t="s">
        <v>353</v>
      </c>
      <c r="I166" s="521"/>
      <c r="J166" s="637"/>
      <c r="K166" s="143">
        <f>E166</f>
        <v>0</v>
      </c>
      <c r="L166" s="142">
        <f>F166</f>
        <v>3015000</v>
      </c>
      <c r="M166" s="143">
        <f>G166</f>
        <v>0</v>
      </c>
    </row>
    <row r="167" spans="2:13" hidden="1" x14ac:dyDescent="0.2">
      <c r="B167" s="535"/>
      <c r="C167" s="535"/>
      <c r="D167" s="535"/>
      <c r="E167" s="535"/>
      <c r="F167" s="535"/>
      <c r="G167" s="535"/>
    </row>
    <row r="168" spans="2:13" ht="22.5" hidden="1" customHeight="1" x14ac:dyDescent="0.2">
      <c r="B168" s="612" t="s">
        <v>354</v>
      </c>
      <c r="C168" s="612"/>
      <c r="D168" s="612"/>
      <c r="E168" s="612"/>
      <c r="F168" s="86" t="s">
        <v>355</v>
      </c>
      <c r="G168" s="638"/>
      <c r="H168" s="612" t="str">
        <f>B168</f>
        <v>Коэффициент</v>
      </c>
      <c r="I168" s="612"/>
      <c r="J168" s="612"/>
      <c r="K168" s="612"/>
      <c r="L168" s="86" t="s">
        <v>355</v>
      </c>
      <c r="M168" s="638"/>
    </row>
    <row r="169" spans="2:13" ht="32.25" hidden="1" customHeight="1" x14ac:dyDescent="0.2">
      <c r="B169" s="648" t="s">
        <v>356</v>
      </c>
      <c r="C169" s="648"/>
      <c r="D169" s="648"/>
      <c r="E169" s="648"/>
      <c r="F169" s="148">
        <f>F159/(L152+L151+L154)</f>
        <v>1.5149999999999999</v>
      </c>
      <c r="G169" s="639"/>
      <c r="H169" s="543" t="s">
        <v>357</v>
      </c>
      <c r="I169" s="543"/>
      <c r="J169" s="543"/>
      <c r="K169" s="543"/>
      <c r="L169" s="148">
        <f>L163/L166</f>
        <v>0.41956882255389716</v>
      </c>
      <c r="M169" s="639"/>
    </row>
    <row r="170" spans="2:13" ht="33.75" hidden="1" customHeight="1" x14ac:dyDescent="0.2">
      <c r="B170" s="648" t="s">
        <v>358</v>
      </c>
      <c r="C170" s="648"/>
      <c r="D170" s="648"/>
      <c r="E170" s="648"/>
      <c r="F170" s="148">
        <f>F154/L156</f>
        <v>1.0149999999999999</v>
      </c>
      <c r="G170" s="639"/>
      <c r="H170" s="543" t="s">
        <v>359</v>
      </c>
      <c r="I170" s="543"/>
      <c r="J170" s="543"/>
      <c r="K170" s="543"/>
      <c r="L170" s="148">
        <f>L163/L157</f>
        <v>0.72285714285714286</v>
      </c>
      <c r="M170" s="639"/>
    </row>
    <row r="171" spans="2:13" ht="33" hidden="1" customHeight="1" x14ac:dyDescent="0.2">
      <c r="B171" s="648" t="s">
        <v>360</v>
      </c>
      <c r="C171" s="648"/>
      <c r="D171" s="648"/>
      <c r="E171" s="648"/>
      <c r="F171" s="148">
        <v>11.804384485666107</v>
      </c>
      <c r="G171" s="639"/>
      <c r="H171" s="543" t="s">
        <v>361</v>
      </c>
      <c r="I171" s="543"/>
      <c r="J171" s="543"/>
      <c r="K171" s="543"/>
      <c r="L171" s="148">
        <f>F249/L163</f>
        <v>0</v>
      </c>
      <c r="M171" s="639"/>
    </row>
    <row r="172" spans="2:13" ht="27" hidden="1" customHeight="1" x14ac:dyDescent="0.2">
      <c r="B172" s="648" t="s">
        <v>362</v>
      </c>
      <c r="C172" s="648"/>
      <c r="D172" s="648"/>
      <c r="E172" s="648"/>
      <c r="F172" s="148">
        <v>20</v>
      </c>
      <c r="G172" s="639"/>
      <c r="H172" s="543" t="s">
        <v>363</v>
      </c>
      <c r="I172" s="543"/>
      <c r="J172" s="543"/>
      <c r="K172" s="543"/>
      <c r="L172" s="148">
        <v>0.5</v>
      </c>
      <c r="M172" s="639"/>
    </row>
    <row r="173" spans="2:13" ht="27" hidden="1" customHeight="1" x14ac:dyDescent="0.2">
      <c r="B173" s="648" t="s">
        <v>364</v>
      </c>
      <c r="C173" s="648"/>
      <c r="D173" s="648"/>
      <c r="E173" s="648"/>
      <c r="F173" s="148">
        <v>23.608768971332214</v>
      </c>
      <c r="G173" s="640"/>
      <c r="H173" s="641"/>
      <c r="I173" s="641"/>
      <c r="J173" s="641"/>
      <c r="K173" s="641"/>
      <c r="L173" s="149"/>
      <c r="M173" s="640"/>
    </row>
    <row r="174" spans="2:13" ht="6" hidden="1" customHeight="1" x14ac:dyDescent="0.2"/>
    <row r="175" spans="2:13" ht="17.25" hidden="1" customHeight="1" x14ac:dyDescent="0.2">
      <c r="B175" s="535" t="s">
        <v>365</v>
      </c>
      <c r="C175" s="535"/>
      <c r="D175" s="535"/>
      <c r="E175" s="535"/>
      <c r="F175" s="535"/>
      <c r="G175" s="535"/>
    </row>
    <row r="176" spans="2:13" ht="79.5" hidden="1" customHeight="1" x14ac:dyDescent="0.2">
      <c r="B176" s="649" t="str">
        <f t="shared" ref="B176:B181" si="1">B148</f>
        <v>Касса</v>
      </c>
      <c r="C176" s="649"/>
      <c r="D176" s="649"/>
      <c r="E176" s="510" t="s">
        <v>366</v>
      </c>
      <c r="F176" s="650"/>
      <c r="G176" s="511"/>
      <c r="H176" s="520" t="str">
        <f>H148</f>
        <v>Перед бюджетом</v>
      </c>
      <c r="I176" s="637"/>
      <c r="J176" s="507" t="s">
        <v>367</v>
      </c>
      <c r="K176" s="507"/>
      <c r="L176" s="507"/>
      <c r="M176" s="507"/>
    </row>
    <row r="177" spans="2:13" ht="105.75" hidden="1" customHeight="1" x14ac:dyDescent="0.2">
      <c r="B177" s="649" t="str">
        <f t="shared" si="1"/>
        <v>Банковский счет</v>
      </c>
      <c r="C177" s="649"/>
      <c r="D177" s="649"/>
      <c r="E177" s="510" t="s">
        <v>368</v>
      </c>
      <c r="F177" s="650"/>
      <c r="G177" s="511"/>
      <c r="H177" s="520" t="str">
        <f>H149</f>
        <v>Счета к оплате</v>
      </c>
      <c r="I177" s="637"/>
      <c r="J177" s="507" t="s">
        <v>369</v>
      </c>
      <c r="K177" s="507"/>
      <c r="L177" s="507"/>
      <c r="M177" s="507"/>
    </row>
    <row r="178" spans="2:13" ht="93" hidden="1" customHeight="1" x14ac:dyDescent="0.2">
      <c r="B178" s="649" t="str">
        <f t="shared" si="1"/>
        <v>Сбережения</v>
      </c>
      <c r="C178" s="649"/>
      <c r="D178" s="649"/>
      <c r="E178" s="510" t="s">
        <v>370</v>
      </c>
      <c r="F178" s="650"/>
      <c r="G178" s="511"/>
      <c r="H178" s="520" t="str">
        <f>H150</f>
        <v>Предоплата покупателей</v>
      </c>
      <c r="I178" s="637"/>
      <c r="J178" s="507" t="s">
        <v>371</v>
      </c>
      <c r="K178" s="507"/>
      <c r="L178" s="507"/>
      <c r="M178" s="507"/>
    </row>
    <row r="179" spans="2:13" ht="142.5" hidden="1" customHeight="1" x14ac:dyDescent="0.2">
      <c r="B179" s="649" t="str">
        <f t="shared" si="1"/>
        <v>Счета к получению</v>
      </c>
      <c r="C179" s="649"/>
      <c r="D179" s="649"/>
      <c r="E179" s="510" t="s">
        <v>372</v>
      </c>
      <c r="F179" s="650"/>
      <c r="G179" s="511"/>
      <c r="H179" s="520" t="str">
        <f>H152</f>
        <v>Краткосрочный кредит</v>
      </c>
      <c r="I179" s="637"/>
      <c r="J179" s="507" t="s">
        <v>373</v>
      </c>
      <c r="K179" s="507"/>
      <c r="L179" s="507"/>
      <c r="M179" s="507"/>
    </row>
    <row r="180" spans="2:13" ht="106.5" hidden="1" customHeight="1" x14ac:dyDescent="0.2">
      <c r="B180" s="649" t="str">
        <f t="shared" si="1"/>
        <v>Предоплата поставщикам</v>
      </c>
      <c r="C180" s="649"/>
      <c r="D180" s="649"/>
      <c r="E180" s="510" t="s">
        <v>374</v>
      </c>
      <c r="F180" s="650"/>
      <c r="G180" s="511"/>
      <c r="H180" s="520" t="str">
        <f>H153</f>
        <v>Долгосрочный кредит</v>
      </c>
      <c r="I180" s="637"/>
      <c r="J180" s="507" t="s">
        <v>375</v>
      </c>
      <c r="K180" s="507"/>
      <c r="L180" s="507"/>
      <c r="M180" s="507"/>
    </row>
    <row r="181" spans="2:13" ht="63" hidden="1" customHeight="1" x14ac:dyDescent="0.2">
      <c r="B181" s="649" t="str">
        <f t="shared" si="1"/>
        <v>Частные займы</v>
      </c>
      <c r="C181" s="649"/>
      <c r="D181" s="649"/>
      <c r="E181" s="510" t="s">
        <v>376</v>
      </c>
      <c r="F181" s="650"/>
      <c r="G181" s="511"/>
      <c r="H181" s="520" t="str">
        <f>H154</f>
        <v>Частные займы</v>
      </c>
      <c r="I181" s="637"/>
      <c r="J181" s="507" t="s">
        <v>377</v>
      </c>
      <c r="K181" s="507"/>
      <c r="L181" s="507"/>
      <c r="M181" s="507"/>
    </row>
    <row r="182" spans="2:13" ht="39.75" hidden="1" customHeight="1" x14ac:dyDescent="0.2">
      <c r="B182" s="649" t="str">
        <f>B155</f>
        <v>Сырье, материалы, п/ф</v>
      </c>
      <c r="C182" s="649"/>
      <c r="D182" s="649"/>
      <c r="E182" s="510" t="s">
        <v>378</v>
      </c>
      <c r="F182" s="650"/>
      <c r="G182" s="511"/>
      <c r="H182" s="520" t="str">
        <f>H155</f>
        <v>Лизинг</v>
      </c>
      <c r="I182" s="637"/>
      <c r="J182" s="507" t="s">
        <v>379</v>
      </c>
      <c r="K182" s="507"/>
      <c r="L182" s="507"/>
      <c r="M182" s="507"/>
    </row>
    <row r="183" spans="2:13" ht="51.75" hidden="1" customHeight="1" x14ac:dyDescent="0.2">
      <c r="B183" s="649" t="str">
        <f>B156</f>
        <v>Готовая продукция</v>
      </c>
      <c r="C183" s="649"/>
      <c r="D183" s="649"/>
      <c r="E183" s="510" t="s">
        <v>380</v>
      </c>
      <c r="F183" s="650"/>
      <c r="G183" s="511"/>
      <c r="H183" s="99"/>
      <c r="I183" s="99"/>
      <c r="J183" s="120"/>
      <c r="K183" s="120"/>
      <c r="L183" s="120"/>
      <c r="M183" s="120"/>
    </row>
    <row r="184" spans="2:13" ht="75" hidden="1" customHeight="1" x14ac:dyDescent="0.2">
      <c r="B184" s="649" t="str">
        <f>B157</f>
        <v xml:space="preserve">Товар </v>
      </c>
      <c r="C184" s="649"/>
      <c r="D184" s="649"/>
      <c r="E184" s="510" t="s">
        <v>381</v>
      </c>
      <c r="F184" s="650"/>
      <c r="G184" s="650"/>
      <c r="H184" s="520" t="s">
        <v>382</v>
      </c>
      <c r="I184" s="521"/>
      <c r="J184" s="521"/>
      <c r="K184" s="521"/>
      <c r="L184" s="521"/>
      <c r="M184" s="637"/>
    </row>
    <row r="185" spans="2:13" ht="78" hidden="1" customHeight="1" x14ac:dyDescent="0.2">
      <c r="B185" s="649" t="str">
        <f>B160</f>
        <v>Оборудование</v>
      </c>
      <c r="C185" s="649"/>
      <c r="D185" s="649"/>
      <c r="E185" s="510" t="s">
        <v>383</v>
      </c>
      <c r="F185" s="650"/>
      <c r="G185" s="650"/>
      <c r="H185" s="609" t="s">
        <v>384</v>
      </c>
      <c r="I185" s="609"/>
      <c r="J185" s="507"/>
      <c r="K185" s="507"/>
      <c r="L185" s="507"/>
      <c r="M185" s="507"/>
    </row>
    <row r="186" spans="2:13" ht="192.75" hidden="1" customHeight="1" x14ac:dyDescent="0.2">
      <c r="B186" s="649" t="str">
        <f>B161</f>
        <v>Автотранспорт</v>
      </c>
      <c r="C186" s="649"/>
      <c r="D186" s="649"/>
      <c r="E186" s="510" t="s">
        <v>385</v>
      </c>
      <c r="F186" s="650"/>
      <c r="G186" s="650"/>
      <c r="H186" s="609" t="s">
        <v>386</v>
      </c>
      <c r="I186" s="609"/>
      <c r="J186" s="507"/>
      <c r="K186" s="507"/>
      <c r="L186" s="507"/>
      <c r="M186" s="507"/>
    </row>
    <row r="187" spans="2:13" ht="91.5" hidden="1" customHeight="1" x14ac:dyDescent="0.2">
      <c r="B187" s="649" t="str">
        <f>B162</f>
        <v>Недвижимость</v>
      </c>
      <c r="C187" s="649"/>
      <c r="D187" s="649"/>
      <c r="E187" s="510" t="s">
        <v>387</v>
      </c>
      <c r="F187" s="650"/>
      <c r="G187" s="650"/>
      <c r="H187" s="609" t="s">
        <v>388</v>
      </c>
      <c r="I187" s="609"/>
      <c r="J187" s="507"/>
      <c r="K187" s="507"/>
      <c r="L187" s="507"/>
      <c r="M187" s="507"/>
    </row>
    <row r="188" spans="2:13" ht="192" hidden="1" customHeight="1" x14ac:dyDescent="0.2">
      <c r="B188" s="649" t="str">
        <f>B163</f>
        <v>Прочие пост. активы/инвестиции</v>
      </c>
      <c r="C188" s="649"/>
      <c r="D188" s="649"/>
      <c r="E188" s="510" t="s">
        <v>389</v>
      </c>
      <c r="F188" s="650"/>
      <c r="G188" s="650"/>
      <c r="H188" s="609" t="s">
        <v>327</v>
      </c>
      <c r="I188" s="609"/>
      <c r="J188" s="507"/>
      <c r="K188" s="507"/>
      <c r="L188" s="507"/>
      <c r="M188" s="507"/>
    </row>
    <row r="189" spans="2:13" ht="45" hidden="1" customHeight="1" x14ac:dyDescent="0.2">
      <c r="B189" s="649" t="str">
        <f>B165</f>
        <v>Имущество в лизинге</v>
      </c>
      <c r="C189" s="649"/>
      <c r="D189" s="649"/>
      <c r="E189" s="510" t="s">
        <v>390</v>
      </c>
      <c r="F189" s="650"/>
      <c r="G189" s="650"/>
      <c r="H189" s="609" t="s">
        <v>391</v>
      </c>
      <c r="I189" s="609"/>
      <c r="J189" s="507"/>
      <c r="K189" s="507"/>
      <c r="L189" s="507"/>
      <c r="M189" s="507"/>
    </row>
    <row r="190" spans="2:13" hidden="1" x14ac:dyDescent="0.2">
      <c r="B190" s="99"/>
      <c r="C190" s="99"/>
      <c r="D190" s="99"/>
      <c r="E190" s="150"/>
      <c r="F190" s="150"/>
      <c r="G190" s="150"/>
      <c r="H190" s="151"/>
      <c r="I190" s="151"/>
      <c r="J190" s="150"/>
      <c r="K190" s="150"/>
      <c r="L190" s="150"/>
      <c r="M190" s="150"/>
    </row>
    <row r="191" spans="2:13" hidden="1" x14ac:dyDescent="0.2">
      <c r="B191" s="520" t="s">
        <v>392</v>
      </c>
      <c r="C191" s="521"/>
      <c r="D191" s="521"/>
      <c r="E191" s="637"/>
      <c r="F191" s="150"/>
      <c r="G191" s="150"/>
      <c r="H191" s="151"/>
      <c r="I191" s="151"/>
      <c r="J191" s="150"/>
      <c r="K191" s="150"/>
      <c r="L191" s="150"/>
      <c r="M191" s="150"/>
    </row>
    <row r="192" spans="2:13" hidden="1" x14ac:dyDescent="0.2">
      <c r="B192" s="611" t="s">
        <v>393</v>
      </c>
      <c r="C192" s="611"/>
      <c r="D192" s="611"/>
      <c r="E192" s="611"/>
      <c r="F192" s="152">
        <v>5000000</v>
      </c>
      <c r="G192" s="150"/>
      <c r="H192" s="151"/>
      <c r="I192" s="151"/>
      <c r="J192" s="150"/>
      <c r="K192" s="150"/>
      <c r="L192" s="150"/>
      <c r="M192" s="150"/>
    </row>
    <row r="193" spans="2:13" hidden="1" x14ac:dyDescent="0.2">
      <c r="B193" s="611" t="s">
        <v>394</v>
      </c>
      <c r="C193" s="611"/>
      <c r="D193" s="611"/>
      <c r="E193" s="611"/>
      <c r="F193" s="153">
        <f>L165</f>
        <v>1265000</v>
      </c>
      <c r="G193" s="150"/>
      <c r="H193" s="151"/>
      <c r="I193" s="151"/>
      <c r="J193" s="150"/>
      <c r="K193" s="150"/>
      <c r="L193" s="150"/>
      <c r="M193" s="150"/>
    </row>
    <row r="194" spans="2:13" hidden="1" x14ac:dyDescent="0.2">
      <c r="B194" s="611" t="s">
        <v>395</v>
      </c>
      <c r="C194" s="611"/>
      <c r="D194" s="611"/>
      <c r="E194" s="611"/>
      <c r="F194" s="152"/>
      <c r="G194" s="150"/>
      <c r="H194" s="151"/>
      <c r="I194" s="151"/>
      <c r="J194" s="150"/>
      <c r="K194" s="150"/>
      <c r="L194" s="150"/>
      <c r="M194" s="150"/>
    </row>
    <row r="195" spans="2:13" hidden="1" x14ac:dyDescent="0.2">
      <c r="B195" s="611" t="s">
        <v>396</v>
      </c>
      <c r="C195" s="611"/>
      <c r="D195" s="611"/>
      <c r="E195" s="611"/>
      <c r="F195" s="153">
        <f>H142</f>
        <v>1165000</v>
      </c>
      <c r="G195" s="150"/>
      <c r="H195" s="151"/>
      <c r="I195" s="151"/>
      <c r="J195" s="150"/>
      <c r="K195" s="150"/>
      <c r="L195" s="150"/>
      <c r="M195" s="150"/>
    </row>
    <row r="196" spans="2:13" hidden="1" x14ac:dyDescent="0.2">
      <c r="B196" s="611" t="s">
        <v>397</v>
      </c>
      <c r="C196" s="611"/>
      <c r="D196" s="611"/>
      <c r="E196" s="611"/>
      <c r="F196" s="153">
        <f>-(F192-F193-F194-F195)</f>
        <v>-2570000</v>
      </c>
      <c r="G196" s="150"/>
      <c r="H196" s="151"/>
      <c r="I196" s="151"/>
      <c r="J196" s="150"/>
      <c r="K196" s="150"/>
      <c r="L196" s="150"/>
      <c r="M196" s="150"/>
    </row>
    <row r="197" spans="2:13" hidden="1" x14ac:dyDescent="0.2">
      <c r="B197" s="154"/>
      <c r="C197" s="154"/>
      <c r="D197" s="154"/>
      <c r="E197" s="154"/>
      <c r="F197" s="150"/>
      <c r="G197" s="150"/>
      <c r="H197" s="151"/>
      <c r="I197" s="151"/>
      <c r="J197" s="150"/>
      <c r="K197" s="150"/>
      <c r="L197" s="150"/>
      <c r="M197" s="150"/>
    </row>
    <row r="198" spans="2:13" ht="32.25" hidden="1" customHeight="1" x14ac:dyDescent="0.2">
      <c r="B198" s="655" t="s">
        <v>398</v>
      </c>
      <c r="C198" s="656"/>
      <c r="D198" s="656"/>
      <c r="E198" s="656"/>
      <c r="F198" s="656"/>
      <c r="G198" s="656"/>
      <c r="H198" s="656"/>
      <c r="I198" s="656"/>
      <c r="J198" s="656"/>
      <c r="K198" s="656"/>
      <c r="L198" s="656"/>
      <c r="M198" s="657"/>
    </row>
    <row r="199" spans="2:13" hidden="1" x14ac:dyDescent="0.2">
      <c r="B199" s="658"/>
      <c r="C199" s="658"/>
      <c r="D199" s="155"/>
      <c r="E199" s="658"/>
      <c r="F199" s="658"/>
      <c r="G199" s="658"/>
      <c r="H199" s="658"/>
      <c r="I199" s="658"/>
      <c r="J199" s="658"/>
    </row>
    <row r="200" spans="2:13" hidden="1" x14ac:dyDescent="0.2">
      <c r="B200" s="611" t="s">
        <v>399</v>
      </c>
      <c r="C200" s="611"/>
      <c r="D200" s="611"/>
      <c r="E200" s="611"/>
      <c r="F200" s="611"/>
      <c r="G200" s="611"/>
      <c r="H200" s="611"/>
    </row>
    <row r="201" spans="2:13" ht="7.5" hidden="1" customHeight="1" x14ac:dyDescent="0.2"/>
    <row r="202" spans="2:13" ht="56.25" hidden="1" customHeight="1" x14ac:dyDescent="0.2">
      <c r="B202" s="505" t="s">
        <v>52</v>
      </c>
      <c r="C202" s="505"/>
      <c r="D202" s="505"/>
      <c r="E202" s="68" t="s">
        <v>296</v>
      </c>
      <c r="F202" s="505" t="s">
        <v>400</v>
      </c>
      <c r="G202" s="505"/>
      <c r="H202" s="68" t="s">
        <v>401</v>
      </c>
      <c r="I202" s="68" t="s">
        <v>402</v>
      </c>
      <c r="J202" s="68" t="s">
        <v>403</v>
      </c>
      <c r="K202" s="68" t="s">
        <v>404</v>
      </c>
      <c r="L202" s="508" t="s">
        <v>405</v>
      </c>
      <c r="M202" s="509"/>
    </row>
    <row r="203" spans="2:13" ht="23.25" hidden="1" customHeight="1" x14ac:dyDescent="0.2">
      <c r="B203" s="651" t="s">
        <v>406</v>
      </c>
      <c r="C203" s="651"/>
      <c r="D203" s="651"/>
      <c r="E203" s="156"/>
      <c r="F203" s="652"/>
      <c r="G203" s="652"/>
      <c r="H203" s="156"/>
      <c r="I203" s="157">
        <f>SUM(I204:I205)</f>
        <v>300000</v>
      </c>
      <c r="J203" s="156"/>
      <c r="K203" s="157">
        <f>SUM(K204:K205)</f>
        <v>150000</v>
      </c>
      <c r="L203" s="653"/>
      <c r="M203" s="654"/>
    </row>
    <row r="204" spans="2:13" ht="27.75" hidden="1" customHeight="1" x14ac:dyDescent="0.2">
      <c r="B204" s="538" t="s">
        <v>407</v>
      </c>
      <c r="C204" s="538"/>
      <c r="D204" s="538"/>
      <c r="E204" s="91" t="s">
        <v>120</v>
      </c>
      <c r="F204" s="538" t="s">
        <v>408</v>
      </c>
      <c r="G204" s="538"/>
      <c r="H204" s="158">
        <v>2011</v>
      </c>
      <c r="I204" s="35">
        <v>300000</v>
      </c>
      <c r="J204" s="158">
        <v>0.5</v>
      </c>
      <c r="K204" s="35">
        <f>I204*J204</f>
        <v>150000</v>
      </c>
      <c r="L204" s="660"/>
      <c r="M204" s="661"/>
    </row>
    <row r="205" spans="2:13" ht="23.25" hidden="1" customHeight="1" x14ac:dyDescent="0.2">
      <c r="B205" s="538"/>
      <c r="C205" s="538"/>
      <c r="D205" s="538"/>
      <c r="E205" s="91"/>
      <c r="F205" s="538"/>
      <c r="G205" s="538"/>
      <c r="H205" s="158"/>
      <c r="I205" s="35"/>
      <c r="J205" s="158"/>
      <c r="K205" s="35">
        <f>I205*J205</f>
        <v>0</v>
      </c>
      <c r="L205" s="660"/>
      <c r="M205" s="661"/>
    </row>
    <row r="206" spans="2:13" ht="23.25" hidden="1" customHeight="1" x14ac:dyDescent="0.2">
      <c r="B206" s="651" t="s">
        <v>409</v>
      </c>
      <c r="C206" s="651"/>
      <c r="D206" s="651"/>
      <c r="E206" s="156"/>
      <c r="F206" s="659"/>
      <c r="G206" s="659"/>
      <c r="H206" s="156"/>
      <c r="I206" s="157">
        <f>SUM(I207:I211)</f>
        <v>70000</v>
      </c>
      <c r="J206" s="159"/>
      <c r="K206" s="157">
        <f>SUM(K207:K211)</f>
        <v>35000</v>
      </c>
      <c r="L206" s="653"/>
      <c r="M206" s="654"/>
    </row>
    <row r="207" spans="2:13" ht="29.25" hidden="1" customHeight="1" x14ac:dyDescent="0.2">
      <c r="B207" s="538" t="s">
        <v>410</v>
      </c>
      <c r="C207" s="538"/>
      <c r="D207" s="538"/>
      <c r="E207" s="91" t="s">
        <v>303</v>
      </c>
      <c r="F207" s="538" t="s">
        <v>411</v>
      </c>
      <c r="G207" s="538"/>
      <c r="H207" s="158">
        <v>2009</v>
      </c>
      <c r="I207" s="35">
        <v>70000</v>
      </c>
      <c r="J207" s="158">
        <v>0.5</v>
      </c>
      <c r="K207" s="35">
        <f>I207*J207</f>
        <v>35000</v>
      </c>
      <c r="L207" s="660" t="s">
        <v>412</v>
      </c>
      <c r="M207" s="661"/>
    </row>
    <row r="208" spans="2:13" ht="23.25" hidden="1" customHeight="1" x14ac:dyDescent="0.2">
      <c r="B208" s="538"/>
      <c r="C208" s="538"/>
      <c r="D208" s="538"/>
      <c r="E208" s="91"/>
      <c r="F208" s="538"/>
      <c r="G208" s="538"/>
      <c r="H208" s="158"/>
      <c r="I208" s="35"/>
      <c r="J208" s="158"/>
      <c r="K208" s="35">
        <f t="shared" ref="K208:K221" si="2">I208*J208</f>
        <v>0</v>
      </c>
      <c r="L208" s="660"/>
      <c r="M208" s="661"/>
    </row>
    <row r="209" spans="2:13" ht="23.25" hidden="1" customHeight="1" x14ac:dyDescent="0.2">
      <c r="B209" s="538"/>
      <c r="C209" s="538"/>
      <c r="D209" s="538"/>
      <c r="E209" s="91"/>
      <c r="F209" s="538"/>
      <c r="G209" s="538"/>
      <c r="H209" s="158"/>
      <c r="I209" s="35"/>
      <c r="J209" s="158"/>
      <c r="K209" s="35">
        <f t="shared" si="2"/>
        <v>0</v>
      </c>
      <c r="L209" s="660"/>
      <c r="M209" s="661"/>
    </row>
    <row r="210" spans="2:13" ht="23.25" hidden="1" customHeight="1" x14ac:dyDescent="0.2">
      <c r="B210" s="538"/>
      <c r="C210" s="538"/>
      <c r="D210" s="538"/>
      <c r="E210" s="91"/>
      <c r="F210" s="538"/>
      <c r="G210" s="538"/>
      <c r="H210" s="158"/>
      <c r="I210" s="35"/>
      <c r="J210" s="158"/>
      <c r="K210" s="35">
        <f t="shared" si="2"/>
        <v>0</v>
      </c>
      <c r="L210" s="660"/>
      <c r="M210" s="661"/>
    </row>
    <row r="211" spans="2:13" ht="23.25" hidden="1" customHeight="1" x14ac:dyDescent="0.2">
      <c r="B211" s="538"/>
      <c r="C211" s="538"/>
      <c r="D211" s="538"/>
      <c r="E211" s="91"/>
      <c r="F211" s="538"/>
      <c r="G211" s="538"/>
      <c r="H211" s="158"/>
      <c r="I211" s="35"/>
      <c r="J211" s="158"/>
      <c r="K211" s="35">
        <f t="shared" si="2"/>
        <v>0</v>
      </c>
      <c r="L211" s="660"/>
      <c r="M211" s="661"/>
    </row>
    <row r="212" spans="2:13" ht="23.25" hidden="1" customHeight="1" x14ac:dyDescent="0.2">
      <c r="B212" s="651" t="s">
        <v>413</v>
      </c>
      <c r="C212" s="651"/>
      <c r="D212" s="651"/>
      <c r="E212" s="156"/>
      <c r="F212" s="659"/>
      <c r="G212" s="659"/>
      <c r="H212" s="156"/>
      <c r="I212" s="157">
        <f>SUM(I213:I216)</f>
        <v>500000</v>
      </c>
      <c r="J212" s="159"/>
      <c r="K212" s="157">
        <f>SUM(K213:K216)</f>
        <v>200000</v>
      </c>
      <c r="L212" s="653"/>
      <c r="M212" s="654"/>
    </row>
    <row r="213" spans="2:13" ht="28.5" hidden="1" customHeight="1" x14ac:dyDescent="0.2">
      <c r="B213" s="538" t="s">
        <v>311</v>
      </c>
      <c r="C213" s="538"/>
      <c r="D213" s="538"/>
      <c r="E213" s="91" t="s">
        <v>303</v>
      </c>
      <c r="F213" s="538" t="s">
        <v>414</v>
      </c>
      <c r="G213" s="538"/>
      <c r="H213" s="158">
        <v>2010</v>
      </c>
      <c r="I213" s="35">
        <v>500000</v>
      </c>
      <c r="J213" s="158">
        <v>0.4</v>
      </c>
      <c r="K213" s="35">
        <f t="shared" si="2"/>
        <v>200000</v>
      </c>
      <c r="L213" s="660"/>
      <c r="M213" s="661"/>
    </row>
    <row r="214" spans="2:13" ht="23.25" hidden="1" customHeight="1" x14ac:dyDescent="0.2">
      <c r="B214" s="538"/>
      <c r="C214" s="538"/>
      <c r="D214" s="538"/>
      <c r="E214" s="91"/>
      <c r="F214" s="538"/>
      <c r="G214" s="538"/>
      <c r="H214" s="158"/>
      <c r="I214" s="35"/>
      <c r="J214" s="158"/>
      <c r="K214" s="35">
        <f t="shared" si="2"/>
        <v>0</v>
      </c>
      <c r="L214" s="660"/>
      <c r="M214" s="661"/>
    </row>
    <row r="215" spans="2:13" ht="23.25" hidden="1" customHeight="1" x14ac:dyDescent="0.2">
      <c r="B215" s="538"/>
      <c r="C215" s="538"/>
      <c r="D215" s="538"/>
      <c r="E215" s="91"/>
      <c r="F215" s="538"/>
      <c r="G215" s="538"/>
      <c r="H215" s="158"/>
      <c r="I215" s="35"/>
      <c r="J215" s="158"/>
      <c r="K215" s="35">
        <f t="shared" si="2"/>
        <v>0</v>
      </c>
      <c r="L215" s="660"/>
      <c r="M215" s="661"/>
    </row>
    <row r="216" spans="2:13" ht="23.25" hidden="1" customHeight="1" x14ac:dyDescent="0.2">
      <c r="B216" s="538"/>
      <c r="C216" s="538"/>
      <c r="D216" s="538"/>
      <c r="E216" s="91"/>
      <c r="F216" s="538"/>
      <c r="G216" s="538"/>
      <c r="H216" s="158"/>
      <c r="I216" s="35"/>
      <c r="J216" s="158"/>
      <c r="K216" s="35">
        <f t="shared" si="2"/>
        <v>0</v>
      </c>
      <c r="L216" s="660"/>
      <c r="M216" s="661"/>
    </row>
    <row r="217" spans="2:13" ht="23.25" hidden="1" customHeight="1" x14ac:dyDescent="0.2">
      <c r="B217" s="651" t="s">
        <v>415</v>
      </c>
      <c r="C217" s="651"/>
      <c r="D217" s="651"/>
      <c r="E217" s="156"/>
      <c r="F217" s="659"/>
      <c r="G217" s="659"/>
      <c r="H217" s="156"/>
      <c r="I217" s="157">
        <f>SUM(I218:I221)</f>
        <v>260000</v>
      </c>
      <c r="J217" s="159"/>
      <c r="K217" s="157">
        <f>SUM(K218:K221)</f>
        <v>156000</v>
      </c>
      <c r="L217" s="653"/>
      <c r="M217" s="654"/>
    </row>
    <row r="218" spans="2:13" ht="66" hidden="1" customHeight="1" x14ac:dyDescent="0.2">
      <c r="B218" s="538" t="s">
        <v>416</v>
      </c>
      <c r="C218" s="538"/>
      <c r="D218" s="538"/>
      <c r="E218" s="91" t="s">
        <v>306</v>
      </c>
      <c r="F218" s="538" t="s">
        <v>417</v>
      </c>
      <c r="G218" s="538"/>
      <c r="H218" s="158"/>
      <c r="I218" s="35">
        <v>260000</v>
      </c>
      <c r="J218" s="158">
        <v>0.6</v>
      </c>
      <c r="K218" s="35">
        <f>I218*J218</f>
        <v>156000</v>
      </c>
      <c r="L218" s="660"/>
      <c r="M218" s="661"/>
    </row>
    <row r="219" spans="2:13" ht="23.25" hidden="1" customHeight="1" x14ac:dyDescent="0.2">
      <c r="B219" s="538"/>
      <c r="C219" s="538"/>
      <c r="D219" s="538"/>
      <c r="E219" s="91"/>
      <c r="F219" s="538"/>
      <c r="G219" s="538"/>
      <c r="H219" s="158"/>
      <c r="I219" s="35"/>
      <c r="J219" s="158"/>
      <c r="K219" s="35">
        <f t="shared" si="2"/>
        <v>0</v>
      </c>
      <c r="L219" s="660"/>
      <c r="M219" s="661"/>
    </row>
    <row r="220" spans="2:13" ht="23.25" hidden="1" customHeight="1" x14ac:dyDescent="0.2">
      <c r="B220" s="538"/>
      <c r="C220" s="538"/>
      <c r="D220" s="538"/>
      <c r="E220" s="91"/>
      <c r="F220" s="538"/>
      <c r="G220" s="538"/>
      <c r="H220" s="158"/>
      <c r="I220" s="35"/>
      <c r="J220" s="158"/>
      <c r="K220" s="35">
        <f t="shared" si="2"/>
        <v>0</v>
      </c>
      <c r="L220" s="660"/>
      <c r="M220" s="661"/>
    </row>
    <row r="221" spans="2:13" ht="23.25" hidden="1" customHeight="1" x14ac:dyDescent="0.2">
      <c r="B221" s="538"/>
      <c r="C221" s="538"/>
      <c r="D221" s="538"/>
      <c r="E221" s="91"/>
      <c r="F221" s="538"/>
      <c r="G221" s="538"/>
      <c r="H221" s="158"/>
      <c r="I221" s="35"/>
      <c r="J221" s="158"/>
      <c r="K221" s="35">
        <f t="shared" si="2"/>
        <v>0</v>
      </c>
      <c r="L221" s="660"/>
      <c r="M221" s="661"/>
    </row>
    <row r="222" spans="2:13" ht="19.5" hidden="1" customHeight="1" x14ac:dyDescent="0.2">
      <c r="B222" s="99"/>
      <c r="C222" s="99"/>
      <c r="D222" s="99"/>
      <c r="E222" s="99"/>
      <c r="F222" s="99"/>
      <c r="G222" s="99"/>
      <c r="H222" s="61" t="s">
        <v>418</v>
      </c>
      <c r="I222" s="160">
        <f>I203+I206+I212+I217</f>
        <v>1130000</v>
      </c>
      <c r="J222" s="99"/>
      <c r="K222" s="161">
        <f>K203+K206+K212+K217</f>
        <v>541000</v>
      </c>
    </row>
    <row r="223" spans="2:13" ht="16.5" hidden="1" customHeight="1" x14ac:dyDescent="0.2"/>
    <row r="224" spans="2:13" ht="15" hidden="1" customHeight="1" x14ac:dyDescent="0.2">
      <c r="B224" s="611" t="s">
        <v>419</v>
      </c>
      <c r="C224" s="611"/>
    </row>
    <row r="225" spans="2:16" ht="15" hidden="1" customHeight="1" x14ac:dyDescent="0.2">
      <c r="B225" s="612" t="s">
        <v>52</v>
      </c>
      <c r="C225" s="612"/>
      <c r="D225" s="612"/>
      <c r="E225" s="612"/>
      <c r="F225" s="505" t="s">
        <v>420</v>
      </c>
      <c r="G225" s="505"/>
      <c r="H225" s="505"/>
      <c r="I225" s="505"/>
      <c r="J225" s="505"/>
      <c r="K225" s="505"/>
      <c r="L225" s="505"/>
      <c r="M225" s="505"/>
    </row>
    <row r="226" spans="2:16" ht="15" hidden="1" customHeight="1" x14ac:dyDescent="0.2">
      <c r="B226" s="506" t="s">
        <v>421</v>
      </c>
      <c r="C226" s="506"/>
      <c r="D226" s="506"/>
      <c r="E226" s="506"/>
      <c r="F226" s="506" t="s">
        <v>422</v>
      </c>
      <c r="G226" s="506"/>
      <c r="H226" s="506"/>
      <c r="I226" s="506"/>
      <c r="J226" s="506"/>
      <c r="K226" s="506"/>
      <c r="L226" s="506"/>
      <c r="M226" s="506"/>
    </row>
    <row r="227" spans="2:16" ht="15" hidden="1" customHeight="1" x14ac:dyDescent="0.2">
      <c r="B227" s="506" t="s">
        <v>423</v>
      </c>
      <c r="C227" s="506"/>
      <c r="D227" s="506"/>
      <c r="E227" s="506"/>
      <c r="F227" s="506" t="s">
        <v>422</v>
      </c>
      <c r="G227" s="506"/>
      <c r="H227" s="506"/>
      <c r="I227" s="506"/>
      <c r="J227" s="506"/>
      <c r="K227" s="506"/>
      <c r="L227" s="506"/>
      <c r="M227" s="506"/>
    </row>
    <row r="228" spans="2:16" ht="15" hidden="1" customHeight="1" x14ac:dyDescent="0.2">
      <c r="B228" s="506"/>
      <c r="C228" s="506"/>
      <c r="D228" s="506"/>
      <c r="E228" s="506"/>
      <c r="F228" s="506"/>
      <c r="G228" s="506"/>
      <c r="H228" s="506"/>
      <c r="I228" s="506"/>
      <c r="J228" s="506"/>
      <c r="K228" s="506"/>
      <c r="L228" s="506"/>
      <c r="M228" s="506"/>
    </row>
    <row r="229" spans="2:16" ht="15" hidden="1" customHeight="1" x14ac:dyDescent="0.2">
      <c r="B229" s="506"/>
      <c r="C229" s="506"/>
      <c r="D229" s="506"/>
      <c r="E229" s="506"/>
      <c r="F229" s="506"/>
      <c r="G229" s="506"/>
      <c r="H229" s="506"/>
      <c r="I229" s="506"/>
      <c r="J229" s="506"/>
      <c r="K229" s="506"/>
      <c r="L229" s="506"/>
      <c r="M229" s="506"/>
    </row>
    <row r="230" spans="2:16" hidden="1" x14ac:dyDescent="0.2">
      <c r="B230" s="117"/>
      <c r="C230" s="117"/>
      <c r="D230" s="117"/>
      <c r="E230" s="117"/>
      <c r="F230" s="117"/>
      <c r="G230" s="117"/>
      <c r="H230" s="117"/>
      <c r="I230" s="117"/>
      <c r="L230" s="116"/>
      <c r="M230" s="116"/>
    </row>
    <row r="231" spans="2:16" hidden="1" x14ac:dyDescent="0.2"/>
    <row r="233" spans="2:16" ht="15" x14ac:dyDescent="0.25">
      <c r="B233" s="670" t="s">
        <v>486</v>
      </c>
      <c r="C233" s="670"/>
      <c r="D233" s="670"/>
      <c r="E233" s="670"/>
      <c r="F233" s="670"/>
      <c r="G233" s="670"/>
      <c r="H233" s="670"/>
      <c r="I233" s="670"/>
      <c r="J233" s="670"/>
      <c r="K233" s="670"/>
      <c r="L233" s="670"/>
      <c r="M233" s="670"/>
      <c r="N233" s="670"/>
      <c r="O233" s="670"/>
      <c r="P233" s="670"/>
    </row>
    <row r="235" spans="2:16" x14ac:dyDescent="0.2">
      <c r="B235" s="664" t="s">
        <v>424</v>
      </c>
      <c r="C235" s="665"/>
      <c r="D235" s="665"/>
      <c r="E235" s="665"/>
      <c r="F235" s="665"/>
      <c r="G235" s="665"/>
      <c r="H235" s="665"/>
      <c r="I235" s="665"/>
      <c r="J235" s="665"/>
      <c r="K235" s="665"/>
      <c r="L235" s="665"/>
      <c r="M235" s="666"/>
    </row>
    <row r="236" spans="2:16" x14ac:dyDescent="0.2">
      <c r="B236" s="667" t="s">
        <v>487</v>
      </c>
      <c r="C236" s="668"/>
      <c r="D236" s="668"/>
      <c r="E236" s="668"/>
      <c r="F236" s="668"/>
      <c r="G236" s="668"/>
      <c r="H236" s="668"/>
      <c r="I236" s="668"/>
      <c r="J236" s="668"/>
      <c r="K236" s="668"/>
      <c r="L236" s="668"/>
      <c r="M236" s="669"/>
    </row>
    <row r="237" spans="2:16" x14ac:dyDescent="0.2">
      <c r="B237" s="162"/>
      <c r="C237" s="162"/>
      <c r="D237" s="162"/>
      <c r="E237" s="162"/>
      <c r="F237" s="162"/>
      <c r="G237" s="162"/>
      <c r="H237" s="162"/>
      <c r="I237" s="162"/>
      <c r="J237" s="162"/>
      <c r="K237" s="162"/>
      <c r="L237" s="162"/>
      <c r="M237" s="162"/>
    </row>
    <row r="238" spans="2:16" x14ac:dyDescent="0.2">
      <c r="B238" s="662" t="s">
        <v>70</v>
      </c>
      <c r="C238" s="662"/>
      <c r="D238" s="662"/>
      <c r="E238" s="663" t="s">
        <v>489</v>
      </c>
      <c r="F238" s="663"/>
      <c r="G238" s="163"/>
      <c r="H238" s="163"/>
      <c r="I238" s="163"/>
      <c r="J238" s="163"/>
      <c r="K238" s="163"/>
      <c r="L238" s="163"/>
      <c r="M238" s="163"/>
    </row>
    <row r="239" spans="2:16" x14ac:dyDescent="0.2">
      <c r="B239" s="662" t="s">
        <v>73</v>
      </c>
      <c r="C239" s="662"/>
      <c r="D239" s="662"/>
      <c r="E239" s="663"/>
      <c r="F239" s="663"/>
      <c r="G239" s="163"/>
      <c r="H239" s="163"/>
      <c r="I239" s="163"/>
      <c r="J239" s="163"/>
      <c r="K239" s="163"/>
      <c r="L239" s="163"/>
      <c r="M239" s="163"/>
    </row>
    <row r="240" spans="2:16" x14ac:dyDescent="0.2">
      <c r="B240" s="662" t="s">
        <v>425</v>
      </c>
      <c r="C240" s="662"/>
      <c r="D240" s="662"/>
      <c r="E240" s="663"/>
      <c r="F240" s="663"/>
      <c r="G240" s="163"/>
      <c r="H240" s="163"/>
      <c r="I240" s="163"/>
      <c r="J240" s="163"/>
      <c r="K240" s="163"/>
      <c r="L240" s="163"/>
      <c r="M240" s="163"/>
    </row>
    <row r="241" spans="2:253" x14ac:dyDescent="0.2">
      <c r="B241" s="164"/>
      <c r="C241" s="164"/>
      <c r="D241" s="165"/>
      <c r="E241" s="32"/>
      <c r="F241" s="165"/>
      <c r="G241" s="163"/>
      <c r="H241" s="163"/>
      <c r="I241" s="163"/>
      <c r="J241" s="163"/>
      <c r="K241" s="163"/>
      <c r="L241" s="163"/>
      <c r="M241" s="163"/>
    </row>
    <row r="242" spans="2:253" s="22" customFormat="1" ht="15" customHeight="1" x14ac:dyDescent="0.25">
      <c r="B242" s="166" t="s">
        <v>426</v>
      </c>
      <c r="C242" s="167"/>
      <c r="D242" s="167"/>
      <c r="E242" s="168"/>
      <c r="F242" s="167"/>
      <c r="G242" s="169" t="s">
        <v>427</v>
      </c>
      <c r="H242" s="167"/>
      <c r="I242" s="167"/>
      <c r="J242" s="167"/>
      <c r="K242" s="167"/>
      <c r="L242" s="167"/>
      <c r="M242" s="167"/>
      <c r="N242" s="170"/>
      <c r="O242" s="21"/>
      <c r="P242" s="170"/>
      <c r="Q242" s="170"/>
      <c r="R242" s="170"/>
      <c r="S242" s="170"/>
      <c r="T242" s="171"/>
      <c r="U242" s="172"/>
      <c r="V242" s="173"/>
      <c r="W242" s="173"/>
      <c r="X242" s="173"/>
      <c r="Y242" s="173"/>
      <c r="Z242" s="173"/>
      <c r="AA242" s="173"/>
      <c r="AB242" s="173"/>
      <c r="AC242" s="173"/>
      <c r="AD242" s="173"/>
      <c r="AE242" s="173"/>
      <c r="AF242" s="173"/>
      <c r="AG242" s="173"/>
      <c r="AH242" s="171"/>
      <c r="AI242" s="171"/>
      <c r="AJ242" s="171"/>
      <c r="AK242" s="171"/>
      <c r="AL242" s="171"/>
      <c r="AM242" s="171"/>
      <c r="AN242" s="171"/>
      <c r="AO242" s="171"/>
      <c r="AP242" s="171"/>
      <c r="AQ242" s="171"/>
      <c r="AR242" s="171"/>
      <c r="AS242" s="171"/>
      <c r="AT242" s="171"/>
      <c r="AU242" s="171"/>
      <c r="AV242" s="171"/>
      <c r="AW242" s="171"/>
      <c r="AX242" s="171"/>
      <c r="AY242" s="171"/>
      <c r="AZ242" s="171"/>
      <c r="BA242" s="171"/>
      <c r="BB242" s="171"/>
      <c r="BC242" s="171"/>
      <c r="BD242" s="171"/>
      <c r="BE242" s="171"/>
      <c r="BF242" s="174"/>
      <c r="BG242" s="175"/>
      <c r="BH242" s="175"/>
      <c r="BI242" s="175"/>
      <c r="BJ242" s="175"/>
      <c r="BK242" s="175"/>
      <c r="BL242" s="175"/>
      <c r="BM242" s="175"/>
      <c r="BN242" s="175"/>
      <c r="BO242" s="175"/>
      <c r="BP242" s="175"/>
      <c r="BQ242" s="175"/>
      <c r="BR242" s="175"/>
      <c r="BS242" s="175"/>
      <c r="BT242" s="175"/>
      <c r="BU242" s="175"/>
      <c r="BV242" s="175"/>
      <c r="BW242" s="175"/>
      <c r="BX242" s="175"/>
      <c r="BY242" s="175"/>
      <c r="BZ242" s="175"/>
      <c r="CA242" s="175"/>
      <c r="CB242" s="175"/>
      <c r="CC242" s="175"/>
      <c r="CD242" s="175"/>
      <c r="CE242" s="175"/>
      <c r="CF242" s="175"/>
      <c r="CG242" s="175"/>
      <c r="CH242" s="175"/>
      <c r="CI242" s="175"/>
      <c r="CJ242" s="175"/>
      <c r="CK242" s="175"/>
      <c r="CL242" s="175"/>
      <c r="CM242" s="175"/>
      <c r="CN242" s="175"/>
      <c r="CO242" s="175"/>
      <c r="CP242" s="175"/>
      <c r="CQ242" s="176"/>
      <c r="CR242" s="176"/>
      <c r="CS242" s="176"/>
      <c r="CT242" s="176"/>
      <c r="CU242" s="176"/>
      <c r="CV242" s="176"/>
      <c r="CW242" s="176"/>
      <c r="CX242" s="176"/>
      <c r="CY242" s="176"/>
      <c r="CZ242" s="176"/>
      <c r="DA242" s="176"/>
      <c r="DB242" s="176"/>
      <c r="DC242" s="176"/>
      <c r="DD242" s="176"/>
      <c r="DE242" s="176"/>
      <c r="DF242" s="21"/>
      <c r="DG242" s="21"/>
      <c r="DH242" s="21"/>
      <c r="DI242" s="21"/>
      <c r="DJ242" s="21"/>
      <c r="DK242" s="21"/>
      <c r="DL242" s="21"/>
      <c r="DM242" s="21"/>
      <c r="DN242" s="21"/>
      <c r="DO242" s="21"/>
      <c r="DP242" s="21"/>
      <c r="DQ242" s="21"/>
      <c r="DR242" s="21"/>
      <c r="DS242" s="21"/>
      <c r="DT242" s="21"/>
      <c r="DU242" s="21"/>
      <c r="DV242" s="21"/>
      <c r="DW242" s="21"/>
      <c r="DX242" s="21"/>
      <c r="DY242" s="21"/>
      <c r="DZ242" s="21"/>
      <c r="EA242" s="21"/>
      <c r="EB242" s="21"/>
      <c r="EC242" s="21"/>
      <c r="ED242" s="21"/>
      <c r="EE242" s="21"/>
      <c r="EF242" s="21"/>
      <c r="EG242" s="21"/>
      <c r="EH242" s="21"/>
      <c r="EI242" s="21"/>
      <c r="EJ242" s="21"/>
      <c r="EK242" s="21"/>
      <c r="EL242" s="21"/>
      <c r="EM242" s="21"/>
      <c r="EN242" s="21"/>
      <c r="EO242" s="21"/>
      <c r="EP242" s="21"/>
      <c r="EQ242" s="21"/>
      <c r="ER242" s="21"/>
      <c r="ES242" s="21"/>
      <c r="ET242" s="21"/>
      <c r="EU242" s="21"/>
      <c r="EV242" s="21"/>
      <c r="EW242" s="21"/>
      <c r="EX242" s="21"/>
      <c r="EY242" s="21"/>
      <c r="EZ242" s="21"/>
      <c r="FA242" s="21"/>
      <c r="FB242" s="21"/>
      <c r="FC242" s="21"/>
      <c r="FD242" s="21"/>
      <c r="FE242" s="21"/>
      <c r="FF242" s="21"/>
      <c r="FG242" s="21"/>
      <c r="FH242" s="21"/>
      <c r="FI242" s="21"/>
      <c r="FJ242" s="21"/>
      <c r="FK242" s="21"/>
      <c r="FL242" s="21"/>
      <c r="FM242" s="21"/>
      <c r="FN242" s="21"/>
      <c r="FO242" s="21"/>
      <c r="FP242" s="21"/>
      <c r="FQ242" s="21"/>
      <c r="FR242" s="21"/>
      <c r="FS242" s="21"/>
      <c r="FT242" s="21"/>
      <c r="FU242" s="21"/>
      <c r="FV242" s="21"/>
      <c r="FW242" s="21"/>
      <c r="FX242" s="21"/>
      <c r="FY242" s="21"/>
      <c r="FZ242" s="21"/>
      <c r="GA242" s="21"/>
      <c r="GB242" s="21"/>
      <c r="GC242" s="21"/>
      <c r="GD242" s="21"/>
      <c r="GE242" s="21"/>
      <c r="GF242" s="21"/>
      <c r="GG242" s="21"/>
      <c r="GH242" s="21"/>
      <c r="GI242" s="21"/>
      <c r="GJ242" s="21"/>
      <c r="GK242" s="21"/>
      <c r="GL242" s="21"/>
      <c r="GM242" s="21"/>
      <c r="GN242" s="21"/>
      <c r="GO242" s="21"/>
      <c r="GP242" s="21"/>
      <c r="GQ242" s="21"/>
      <c r="GR242" s="21"/>
      <c r="GS242" s="21"/>
      <c r="GT242" s="21"/>
      <c r="GU242" s="21"/>
      <c r="GV242" s="21"/>
      <c r="GW242" s="21"/>
      <c r="GX242" s="21"/>
      <c r="GY242" s="21"/>
      <c r="GZ242" s="21"/>
      <c r="HA242" s="21"/>
      <c r="HB242" s="21"/>
      <c r="HC242" s="21"/>
      <c r="HD242" s="21"/>
      <c r="HE242" s="21"/>
      <c r="HF242" s="21"/>
      <c r="HG242" s="21"/>
      <c r="HH242" s="21"/>
      <c r="HI242" s="21"/>
      <c r="HJ242" s="21"/>
      <c r="HK242" s="21"/>
      <c r="HL242" s="21"/>
      <c r="HM242" s="21"/>
      <c r="HN242" s="21"/>
      <c r="HO242" s="21"/>
      <c r="HP242" s="21"/>
      <c r="HQ242" s="21"/>
      <c r="HR242" s="21"/>
      <c r="HS242" s="21"/>
      <c r="HT242" s="21"/>
      <c r="HU242" s="21"/>
      <c r="HV242" s="21"/>
      <c r="HW242" s="21"/>
      <c r="HX242" s="21"/>
      <c r="HY242" s="21"/>
      <c r="HZ242" s="21"/>
      <c r="IA242" s="21"/>
      <c r="IB242" s="21"/>
      <c r="IC242" s="21"/>
      <c r="ID242" s="21"/>
      <c r="IE242" s="21"/>
      <c r="IF242" s="21"/>
      <c r="IG242" s="21"/>
      <c r="IH242" s="21"/>
      <c r="II242" s="21"/>
      <c r="IJ242" s="21"/>
      <c r="IK242" s="21"/>
      <c r="IL242" s="21"/>
      <c r="IM242" s="21"/>
      <c r="IN242" s="21"/>
      <c r="IO242" s="21"/>
      <c r="IP242" s="21"/>
      <c r="IQ242" s="21"/>
      <c r="IR242" s="21"/>
      <c r="IS242" s="21"/>
    </row>
    <row r="243" spans="2:253" x14ac:dyDescent="0.2">
      <c r="B243" s="164"/>
      <c r="C243" s="164"/>
      <c r="D243" s="165"/>
      <c r="E243" s="32"/>
      <c r="F243" s="165"/>
      <c r="G243" s="163"/>
      <c r="H243" s="163"/>
      <c r="I243" s="163"/>
      <c r="J243" s="163"/>
      <c r="K243" s="163"/>
      <c r="L243" s="163"/>
      <c r="M243" s="163"/>
    </row>
    <row r="244" spans="2:253" ht="16.5" customHeight="1" x14ac:dyDescent="0.2">
      <c r="B244" s="662" t="s">
        <v>151</v>
      </c>
      <c r="C244" s="662"/>
      <c r="D244" s="662"/>
      <c r="E244" s="662"/>
      <c r="F244" s="671" t="s">
        <v>499</v>
      </c>
      <c r="G244" s="672"/>
      <c r="H244" s="672"/>
      <c r="I244" s="672"/>
      <c r="J244" s="672"/>
      <c r="K244" s="672"/>
      <c r="L244" s="672"/>
      <c r="M244" s="673"/>
    </row>
    <row r="245" spans="2:253" x14ac:dyDescent="0.2">
      <c r="B245" s="662" t="s">
        <v>428</v>
      </c>
      <c r="C245" s="662"/>
      <c r="D245" s="662"/>
      <c r="E245" s="662"/>
      <c r="F245" s="674"/>
      <c r="G245" s="674"/>
      <c r="H245" s="674"/>
      <c r="I245" s="674"/>
      <c r="J245" s="674"/>
      <c r="K245" s="674"/>
      <c r="L245" s="674"/>
      <c r="M245" s="674"/>
    </row>
    <row r="246" spans="2:253" x14ac:dyDescent="0.2">
      <c r="B246" s="662" t="s">
        <v>429</v>
      </c>
      <c r="C246" s="662"/>
      <c r="D246" s="662"/>
      <c r="E246" s="662"/>
      <c r="F246" s="674"/>
      <c r="G246" s="674"/>
      <c r="H246" s="674"/>
      <c r="I246" s="674"/>
      <c r="J246" s="674"/>
      <c r="K246" s="674"/>
      <c r="L246" s="674"/>
      <c r="M246" s="674"/>
    </row>
    <row r="247" spans="2:253" x14ac:dyDescent="0.2">
      <c r="B247" s="662" t="s">
        <v>430</v>
      </c>
      <c r="C247" s="662"/>
      <c r="D247" s="662"/>
      <c r="E247" s="662"/>
      <c r="F247" s="495"/>
      <c r="G247" s="495"/>
      <c r="H247" s="495"/>
      <c r="I247" s="495"/>
      <c r="J247" s="495"/>
      <c r="K247" s="495"/>
      <c r="L247" s="495"/>
      <c r="M247" s="495"/>
      <c r="Y247" s="177" t="s">
        <v>431</v>
      </c>
    </row>
    <row r="248" spans="2:253" x14ac:dyDescent="0.2">
      <c r="B248" s="662" t="s">
        <v>432</v>
      </c>
      <c r="C248" s="662"/>
      <c r="D248" s="662"/>
      <c r="E248" s="662"/>
      <c r="F248" s="495"/>
      <c r="G248" s="495"/>
      <c r="H248" s="495"/>
      <c r="I248" s="495"/>
      <c r="J248" s="495"/>
      <c r="K248" s="495"/>
      <c r="L248" s="495"/>
      <c r="M248" s="495"/>
      <c r="Y248" s="178" t="s">
        <v>433</v>
      </c>
    </row>
    <row r="249" spans="2:253" x14ac:dyDescent="0.2">
      <c r="B249" s="662" t="s">
        <v>434</v>
      </c>
      <c r="C249" s="662"/>
      <c r="D249" s="662"/>
      <c r="E249" s="662"/>
      <c r="F249" s="279">
        <f>'калькулятор БА'!F35:G35</f>
        <v>0</v>
      </c>
      <c r="G249" s="32"/>
      <c r="H249" s="163"/>
      <c r="I249" s="163"/>
      <c r="J249" s="163"/>
      <c r="K249" s="163"/>
      <c r="L249" s="163"/>
      <c r="M249" s="163"/>
      <c r="Y249" s="178" t="s">
        <v>435</v>
      </c>
    </row>
    <row r="250" spans="2:253" x14ac:dyDescent="0.2">
      <c r="B250" s="662" t="s">
        <v>436</v>
      </c>
      <c r="C250" s="662"/>
      <c r="D250" s="662"/>
      <c r="E250" s="662"/>
      <c r="F250" s="59" t="s">
        <v>488</v>
      </c>
      <c r="G250" s="32"/>
      <c r="H250" s="163"/>
      <c r="I250" s="163"/>
      <c r="J250" s="163"/>
      <c r="K250" s="163"/>
      <c r="L250" s="163"/>
      <c r="M250" s="163"/>
      <c r="Y250" s="178" t="s">
        <v>437</v>
      </c>
    </row>
    <row r="251" spans="2:253" x14ac:dyDescent="0.2">
      <c r="B251" s="662" t="s">
        <v>498</v>
      </c>
      <c r="C251" s="662"/>
      <c r="D251" s="662"/>
      <c r="E251" s="662"/>
      <c r="F251" s="59">
        <f>'заявка БА'!F16:G16</f>
        <v>0</v>
      </c>
      <c r="G251" s="179"/>
      <c r="H251" s="32"/>
      <c r="I251" s="163"/>
      <c r="J251" s="163"/>
      <c r="K251" s="163"/>
      <c r="L251" s="163"/>
      <c r="M251" s="163"/>
      <c r="Y251" s="178" t="s">
        <v>438</v>
      </c>
    </row>
    <row r="252" spans="2:253" x14ac:dyDescent="0.2">
      <c r="B252" s="662" t="s">
        <v>467</v>
      </c>
      <c r="C252" s="662"/>
      <c r="D252" s="662"/>
      <c r="E252" s="662"/>
      <c r="F252" s="279">
        <f>'калькулятор БА'!F38:G38</f>
        <v>0</v>
      </c>
      <c r="G252" s="32"/>
      <c r="H252" s="163"/>
      <c r="I252" s="163"/>
      <c r="J252" s="163"/>
      <c r="K252" s="163"/>
      <c r="L252" s="163"/>
      <c r="M252" s="163"/>
      <c r="Y252" s="178" t="s">
        <v>439</v>
      </c>
    </row>
    <row r="253" spans="2:253" hidden="1" x14ac:dyDescent="0.2">
      <c r="B253" s="662"/>
      <c r="C253" s="662"/>
      <c r="D253" s="662"/>
      <c r="E253" s="662"/>
      <c r="F253" s="59"/>
      <c r="G253" s="32"/>
      <c r="H253" s="163"/>
      <c r="I253" s="163"/>
      <c r="J253" s="163"/>
      <c r="K253" s="163"/>
      <c r="L253" s="163"/>
      <c r="M253" s="163"/>
      <c r="Y253" s="178" t="s">
        <v>437</v>
      </c>
    </row>
    <row r="254" spans="2:253" x14ac:dyDescent="0.2">
      <c r="B254" s="662" t="s">
        <v>481</v>
      </c>
      <c r="C254" s="662"/>
      <c r="D254" s="662"/>
      <c r="E254" s="662"/>
      <c r="F254" s="180">
        <f>'калькулятор БА'!F36:G36</f>
        <v>0</v>
      </c>
      <c r="G254" s="32"/>
      <c r="H254" s="163"/>
      <c r="I254" s="163"/>
      <c r="J254" s="163"/>
      <c r="K254" s="163"/>
      <c r="L254" s="163"/>
      <c r="M254" s="163"/>
      <c r="Y254" s="178" t="s">
        <v>439</v>
      </c>
    </row>
    <row r="255" spans="2:253" x14ac:dyDescent="0.2">
      <c r="B255" s="662" t="s">
        <v>440</v>
      </c>
      <c r="C255" s="662"/>
      <c r="D255" s="662"/>
      <c r="E255" s="662"/>
      <c r="F255" s="279" t="e">
        <f>'калькулятор БА'!F33:G33</f>
        <v>#DIV/0!</v>
      </c>
      <c r="G255" s="32"/>
      <c r="H255" s="163"/>
      <c r="I255" s="32"/>
      <c r="J255" s="163"/>
      <c r="K255" s="163"/>
      <c r="L255" s="163"/>
      <c r="M255" s="163"/>
    </row>
    <row r="256" spans="2:253" hidden="1" x14ac:dyDescent="0.2">
      <c r="B256" s="662" t="s">
        <v>441</v>
      </c>
      <c r="C256" s="662"/>
      <c r="D256" s="662"/>
      <c r="E256" s="662"/>
      <c r="F256" s="59">
        <v>0.2</v>
      </c>
      <c r="G256" s="32"/>
      <c r="H256" s="163"/>
      <c r="I256" s="181"/>
      <c r="J256" s="163"/>
      <c r="K256" s="163"/>
      <c r="L256" s="163"/>
      <c r="M256" s="163"/>
    </row>
    <row r="257" spans="2:23" hidden="1" x14ac:dyDescent="0.2">
      <c r="B257" s="662" t="s">
        <v>442</v>
      </c>
      <c r="C257" s="662"/>
      <c r="D257" s="662"/>
      <c r="E257" s="662"/>
      <c r="F257" s="59" t="s">
        <v>443</v>
      </c>
      <c r="G257" s="32"/>
      <c r="H257" s="163"/>
      <c r="I257" s="181"/>
      <c r="J257" s="163"/>
      <c r="K257" s="163"/>
      <c r="L257" s="163"/>
      <c r="M257" s="163"/>
    </row>
    <row r="258" spans="2:23" x14ac:dyDescent="0.2">
      <c r="B258" s="662" t="s">
        <v>444</v>
      </c>
      <c r="C258" s="662"/>
      <c r="D258" s="662"/>
      <c r="E258" s="662"/>
      <c r="F258" s="675" t="s">
        <v>479</v>
      </c>
      <c r="G258" s="675"/>
      <c r="H258" s="675"/>
      <c r="I258" s="675"/>
      <c r="J258" s="675"/>
      <c r="K258" s="675"/>
      <c r="L258" s="675"/>
      <c r="M258" s="675"/>
    </row>
    <row r="259" spans="2:23" x14ac:dyDescent="0.2">
      <c r="B259" s="662" t="s">
        <v>468</v>
      </c>
      <c r="C259" s="662"/>
      <c r="D259" s="662"/>
      <c r="E259" s="662"/>
      <c r="F259" s="495" t="s">
        <v>480</v>
      </c>
      <c r="G259" s="495"/>
      <c r="H259" s="495"/>
      <c r="I259" s="495"/>
      <c r="J259" s="495"/>
      <c r="K259" s="495"/>
      <c r="L259" s="495"/>
      <c r="M259" s="495"/>
    </row>
    <row r="260" spans="2:23" ht="39.75" customHeight="1" x14ac:dyDescent="0.2">
      <c r="B260" s="662" t="s">
        <v>469</v>
      </c>
      <c r="C260" s="662"/>
      <c r="D260" s="662"/>
      <c r="E260" s="662"/>
      <c r="F260" s="182" t="s">
        <v>445</v>
      </c>
      <c r="G260" s="183" t="s">
        <v>446</v>
      </c>
      <c r="H260" s="180">
        <v>0.01</v>
      </c>
      <c r="I260" s="31"/>
      <c r="J260" s="184"/>
      <c r="K260" s="184"/>
      <c r="L260" s="31"/>
      <c r="M260" s="185"/>
    </row>
    <row r="261" spans="2:23" hidden="1" x14ac:dyDescent="0.2">
      <c r="B261" s="186" t="s">
        <v>447</v>
      </c>
      <c r="C261" s="186"/>
      <c r="D261" s="186"/>
      <c r="E261" s="186"/>
      <c r="F261" s="187"/>
      <c r="G261" s="32"/>
      <c r="H261" s="163"/>
      <c r="I261" s="163"/>
      <c r="J261" s="163"/>
      <c r="K261" s="163"/>
      <c r="L261" s="163"/>
      <c r="M261" s="163"/>
    </row>
    <row r="262" spans="2:23" hidden="1" x14ac:dyDescent="0.2">
      <c r="B262" s="662" t="s">
        <v>448</v>
      </c>
      <c r="C262" s="662"/>
      <c r="D262" s="662"/>
      <c r="E262" s="662"/>
      <c r="F262" s="188" t="e">
        <v>#DIV/0!</v>
      </c>
      <c r="G262" s="32"/>
      <c r="H262" s="189"/>
      <c r="I262" s="186"/>
      <c r="J262" s="33"/>
      <c r="K262" s="190"/>
      <c r="L262" s="33"/>
      <c r="M262" s="190"/>
    </row>
    <row r="263" spans="2:23" hidden="1" x14ac:dyDescent="0.2">
      <c r="B263" s="662" t="s">
        <v>449</v>
      </c>
      <c r="C263" s="662"/>
      <c r="D263" s="662"/>
      <c r="E263" s="662"/>
      <c r="F263" s="188" t="e">
        <v>#DIV/0!</v>
      </c>
      <c r="G263" s="32"/>
      <c r="H263" s="191"/>
      <c r="I263" s="186"/>
      <c r="J263" s="33"/>
      <c r="K263" s="33"/>
      <c r="L263" s="33"/>
      <c r="M263" s="33"/>
    </row>
    <row r="264" spans="2:23" hidden="1" x14ac:dyDescent="0.2">
      <c r="B264" s="662" t="s">
        <v>450</v>
      </c>
      <c r="C264" s="662"/>
      <c r="D264" s="662"/>
      <c r="E264" s="662"/>
      <c r="F264" s="192" t="e">
        <v>#DIV/0!</v>
      </c>
      <c r="G264" s="193" t="e">
        <v>#DIV/0!</v>
      </c>
      <c r="H264" s="163"/>
      <c r="I264" s="163"/>
      <c r="J264" s="163"/>
      <c r="K264" s="163"/>
      <c r="L264" s="163"/>
      <c r="M264" s="163"/>
    </row>
    <row r="265" spans="2:23" x14ac:dyDescent="0.2">
      <c r="B265" s="33"/>
      <c r="C265" s="32"/>
      <c r="D265" s="32"/>
      <c r="E265" s="32"/>
      <c r="F265" s="32"/>
      <c r="G265" s="32"/>
      <c r="H265" s="32"/>
      <c r="I265" s="32"/>
      <c r="J265" s="32"/>
      <c r="K265" s="32"/>
      <c r="L265" s="32"/>
      <c r="M265" s="32"/>
    </row>
    <row r="266" spans="2:23" hidden="1" x14ac:dyDescent="0.2">
      <c r="B266" s="683" t="s">
        <v>451</v>
      </c>
      <c r="C266" s="684"/>
      <c r="D266" s="684"/>
      <c r="E266" s="684"/>
      <c r="F266" s="684"/>
      <c r="G266" s="684"/>
      <c r="H266" s="684"/>
      <c r="I266" s="684"/>
      <c r="J266" s="684"/>
      <c r="K266" s="684"/>
      <c r="L266" s="684"/>
      <c r="M266" s="684"/>
    </row>
    <row r="267" spans="2:23" ht="38.25" hidden="1" customHeight="1" x14ac:dyDescent="0.2">
      <c r="B267" s="685" t="s">
        <v>452</v>
      </c>
      <c r="C267" s="686"/>
      <c r="D267" s="687"/>
      <c r="E267" s="685" t="s">
        <v>453</v>
      </c>
      <c r="F267" s="687"/>
      <c r="G267" s="194" t="s">
        <v>454</v>
      </c>
      <c r="H267" s="194" t="s">
        <v>455</v>
      </c>
      <c r="I267" s="194" t="s">
        <v>403</v>
      </c>
      <c r="J267" s="194" t="s">
        <v>456</v>
      </c>
      <c r="K267" s="685" t="s">
        <v>457</v>
      </c>
      <c r="L267" s="687"/>
      <c r="M267" s="102" t="s">
        <v>458</v>
      </c>
      <c r="T267" s="69" t="s">
        <v>234</v>
      </c>
    </row>
    <row r="268" spans="2:23" ht="12.75" hidden="1" customHeight="1" x14ac:dyDescent="0.2">
      <c r="B268" s="676"/>
      <c r="C268" s="677"/>
      <c r="D268" s="678"/>
      <c r="E268" s="679"/>
      <c r="F268" s="680"/>
      <c r="G268" s="195"/>
      <c r="H268" s="196"/>
      <c r="I268" s="197"/>
      <c r="J268" s="196"/>
      <c r="K268" s="681"/>
      <c r="L268" s="682"/>
      <c r="M268" s="198"/>
      <c r="O268" s="69" t="s">
        <v>234</v>
      </c>
      <c r="S268" s="199" t="s">
        <v>234</v>
      </c>
    </row>
    <row r="269" spans="2:23" hidden="1" x14ac:dyDescent="0.2">
      <c r="B269" s="676"/>
      <c r="C269" s="677"/>
      <c r="D269" s="678"/>
      <c r="E269" s="679"/>
      <c r="F269" s="680"/>
      <c r="G269" s="195"/>
      <c r="H269" s="196"/>
      <c r="I269" s="197"/>
      <c r="J269" s="196"/>
      <c r="K269" s="681"/>
      <c r="L269" s="682"/>
      <c r="M269" s="198"/>
      <c r="O269" s="69" t="s">
        <v>459</v>
      </c>
    </row>
    <row r="270" spans="2:23" hidden="1" x14ac:dyDescent="0.2">
      <c r="B270" s="676"/>
      <c r="C270" s="677"/>
      <c r="D270" s="678"/>
      <c r="E270" s="679"/>
      <c r="F270" s="680"/>
      <c r="G270" s="195"/>
      <c r="H270" s="196"/>
      <c r="I270" s="197"/>
      <c r="J270" s="196"/>
      <c r="K270" s="681"/>
      <c r="L270" s="682"/>
      <c r="M270" s="198"/>
    </row>
    <row r="271" spans="2:23" hidden="1" x14ac:dyDescent="0.2">
      <c r="B271" s="676"/>
      <c r="C271" s="677"/>
      <c r="D271" s="678"/>
      <c r="E271" s="679"/>
      <c r="F271" s="680"/>
      <c r="G271" s="195"/>
      <c r="H271" s="196"/>
      <c r="I271" s="197"/>
      <c r="J271" s="196"/>
      <c r="K271" s="681"/>
      <c r="L271" s="682"/>
      <c r="M271" s="198"/>
    </row>
    <row r="272" spans="2:23" hidden="1" x14ac:dyDescent="0.2">
      <c r="B272" s="676"/>
      <c r="C272" s="677"/>
      <c r="D272" s="678"/>
      <c r="E272" s="679"/>
      <c r="F272" s="680"/>
      <c r="G272" s="195"/>
      <c r="H272" s="196"/>
      <c r="I272" s="197"/>
      <c r="J272" s="196"/>
      <c r="K272" s="681"/>
      <c r="L272" s="682"/>
      <c r="M272" s="198"/>
      <c r="W272" s="200"/>
    </row>
    <row r="273" spans="2:13" hidden="1" x14ac:dyDescent="0.2">
      <c r="B273" s="676"/>
      <c r="C273" s="677"/>
      <c r="D273" s="678"/>
      <c r="E273" s="679"/>
      <c r="F273" s="680"/>
      <c r="G273" s="195"/>
      <c r="H273" s="196"/>
      <c r="I273" s="197"/>
      <c r="J273" s="196"/>
      <c r="K273" s="681"/>
      <c r="L273" s="682"/>
      <c r="M273" s="198"/>
    </row>
    <row r="274" spans="2:13" hidden="1" x14ac:dyDescent="0.2">
      <c r="B274" s="201"/>
      <c r="C274" s="201"/>
      <c r="D274" s="201"/>
      <c r="E274" s="201"/>
      <c r="F274" s="202"/>
      <c r="G274" s="203"/>
      <c r="H274" s="203"/>
      <c r="I274" s="204" t="s">
        <v>418</v>
      </c>
      <c r="J274" s="205">
        <f>SUM(J268:J273)</f>
        <v>0</v>
      </c>
      <c r="L274" s="688"/>
      <c r="M274" s="688"/>
    </row>
    <row r="275" spans="2:13" x14ac:dyDescent="0.2">
      <c r="B275" s="206"/>
      <c r="C275" s="206"/>
      <c r="D275" s="206"/>
      <c r="E275" s="206"/>
      <c r="F275" s="206"/>
      <c r="G275" s="206"/>
      <c r="H275" s="206"/>
      <c r="I275" s="206"/>
      <c r="J275" s="206"/>
      <c r="K275" s="206"/>
      <c r="L275" s="206"/>
      <c r="M275" s="207"/>
    </row>
    <row r="276" spans="2:13" x14ac:dyDescent="0.2">
      <c r="B276" s="690" t="s">
        <v>460</v>
      </c>
      <c r="C276" s="691"/>
      <c r="D276" s="691"/>
      <c r="E276" s="691"/>
      <c r="F276" s="691"/>
      <c r="G276" s="691"/>
      <c r="H276" s="691"/>
      <c r="I276" s="691"/>
      <c r="J276" s="691"/>
      <c r="K276" s="691"/>
      <c r="L276" s="691"/>
      <c r="M276" s="692"/>
    </row>
    <row r="277" spans="2:13" ht="24" hidden="1" customHeight="1" x14ac:dyDescent="0.2">
      <c r="B277" s="208" t="s">
        <v>461</v>
      </c>
      <c r="C277" s="674"/>
      <c r="D277" s="674"/>
      <c r="E277" s="674"/>
      <c r="F277" s="674"/>
      <c r="G277" s="674"/>
      <c r="H277" s="674"/>
      <c r="I277" s="674"/>
      <c r="J277" s="674"/>
      <c r="K277" s="674"/>
      <c r="L277" s="674"/>
      <c r="M277" s="674"/>
    </row>
    <row r="278" spans="2:13" ht="30" customHeight="1" x14ac:dyDescent="0.2">
      <c r="B278" s="208" t="s">
        <v>461</v>
      </c>
      <c r="C278" s="697" t="s">
        <v>500</v>
      </c>
      <c r="D278" s="698"/>
      <c r="E278" s="698"/>
      <c r="F278" s="698"/>
      <c r="G278" s="698"/>
      <c r="H278" s="698"/>
      <c r="I278" s="698"/>
      <c r="J278" s="698"/>
      <c r="K278" s="698"/>
      <c r="L278" s="698"/>
      <c r="M278" s="699"/>
    </row>
    <row r="279" spans="2:13" x14ac:dyDescent="0.2">
      <c r="B279" s="208"/>
      <c r="C279" s="674"/>
      <c r="D279" s="674"/>
      <c r="E279" s="674"/>
      <c r="F279" s="674"/>
      <c r="G279" s="674"/>
      <c r="H279" s="674"/>
      <c r="I279" s="674"/>
      <c r="J279" s="674"/>
      <c r="K279" s="674"/>
      <c r="L279" s="674"/>
      <c r="M279" s="674"/>
    </row>
    <row r="280" spans="2:13" x14ac:dyDescent="0.2">
      <c r="B280" s="208"/>
      <c r="C280" s="674"/>
      <c r="D280" s="674"/>
      <c r="E280" s="674"/>
      <c r="F280" s="674"/>
      <c r="G280" s="674"/>
      <c r="H280" s="674"/>
      <c r="I280" s="674"/>
      <c r="J280" s="674"/>
      <c r="K280" s="674"/>
      <c r="L280" s="674"/>
      <c r="M280" s="674"/>
    </row>
    <row r="281" spans="2:13" x14ac:dyDescent="0.2">
      <c r="B281" s="208"/>
      <c r="C281" s="674"/>
      <c r="D281" s="674"/>
      <c r="E281" s="674"/>
      <c r="F281" s="674"/>
      <c r="G281" s="674"/>
      <c r="H281" s="674"/>
      <c r="I281" s="674"/>
      <c r="J281" s="674"/>
      <c r="K281" s="674"/>
      <c r="L281" s="674"/>
      <c r="M281" s="674"/>
    </row>
    <row r="282" spans="2:13" x14ac:dyDescent="0.2">
      <c r="B282" s="209"/>
      <c r="C282" s="689"/>
      <c r="D282" s="689"/>
      <c r="E282" s="689"/>
      <c r="F282" s="689"/>
      <c r="G282" s="689"/>
      <c r="H282" s="689"/>
      <c r="I282" s="689"/>
      <c r="J282" s="689"/>
      <c r="K282" s="689"/>
      <c r="L282" s="689"/>
      <c r="M282" s="689"/>
    </row>
    <row r="283" spans="2:13" x14ac:dyDescent="0.2">
      <c r="B283" s="690" t="s">
        <v>462</v>
      </c>
      <c r="C283" s="691"/>
      <c r="D283" s="691"/>
      <c r="E283" s="691"/>
      <c r="F283" s="691"/>
      <c r="G283" s="691"/>
      <c r="H283" s="691"/>
      <c r="I283" s="691"/>
      <c r="J283" s="691"/>
      <c r="K283" s="691"/>
      <c r="L283" s="691"/>
      <c r="M283" s="692"/>
    </row>
    <row r="284" spans="2:13" x14ac:dyDescent="0.2">
      <c r="B284" s="693" t="s">
        <v>55</v>
      </c>
      <c r="C284" s="694"/>
      <c r="D284" s="694"/>
      <c r="E284" s="694"/>
      <c r="F284" s="695"/>
      <c r="G284" s="693" t="s">
        <v>463</v>
      </c>
      <c r="H284" s="694"/>
      <c r="I284" s="695"/>
      <c r="J284" s="696" t="s">
        <v>464</v>
      </c>
      <c r="K284" s="696"/>
      <c r="L284" s="696" t="s">
        <v>57</v>
      </c>
      <c r="M284" s="696"/>
    </row>
    <row r="285" spans="2:13" x14ac:dyDescent="0.2">
      <c r="B285" s="702"/>
      <c r="C285" s="703"/>
      <c r="D285" s="703"/>
      <c r="E285" s="703"/>
      <c r="F285" s="704"/>
      <c r="G285" s="700"/>
      <c r="H285" s="700"/>
      <c r="I285" s="700"/>
      <c r="J285" s="701"/>
      <c r="K285" s="701"/>
      <c r="L285" s="701"/>
      <c r="M285" s="701"/>
    </row>
    <row r="286" spans="2:13" x14ac:dyDescent="0.2">
      <c r="B286" s="700"/>
      <c r="C286" s="700"/>
      <c r="D286" s="700"/>
      <c r="E286" s="700"/>
      <c r="F286" s="700"/>
      <c r="G286" s="700"/>
      <c r="H286" s="700"/>
      <c r="I286" s="700"/>
      <c r="J286" s="701"/>
      <c r="K286" s="701"/>
      <c r="L286" s="701"/>
      <c r="M286" s="701"/>
    </row>
    <row r="287" spans="2:13" x14ac:dyDescent="0.2">
      <c r="B287" s="700"/>
      <c r="C287" s="700"/>
      <c r="D287" s="700"/>
      <c r="E287" s="700"/>
      <c r="F287" s="700"/>
      <c r="G287" s="700"/>
      <c r="H287" s="700"/>
      <c r="I287" s="700"/>
      <c r="J287" s="701"/>
      <c r="K287" s="701"/>
      <c r="L287" s="701"/>
      <c r="M287" s="701"/>
    </row>
    <row r="288" spans="2:13" x14ac:dyDescent="0.2">
      <c r="B288" s="33"/>
      <c r="C288" s="32"/>
      <c r="D288" s="32"/>
      <c r="E288" s="32"/>
      <c r="F288" s="32"/>
      <c r="G288" s="32"/>
      <c r="H288" s="32"/>
      <c r="I288" s="32"/>
      <c r="J288" s="32"/>
      <c r="K288" s="32"/>
      <c r="L288" s="32"/>
      <c r="M288" s="32"/>
    </row>
  </sheetData>
  <mergeCells count="634">
    <mergeCell ref="B287:F287"/>
    <mergeCell ref="G287:I287"/>
    <mergeCell ref="J287:K287"/>
    <mergeCell ref="L287:M287"/>
    <mergeCell ref="B285:F285"/>
    <mergeCell ref="G285:I285"/>
    <mergeCell ref="J285:K285"/>
    <mergeCell ref="L285:M285"/>
    <mergeCell ref="B286:F286"/>
    <mergeCell ref="G286:I286"/>
    <mergeCell ref="J286:K286"/>
    <mergeCell ref="L286:M286"/>
    <mergeCell ref="L274:M274"/>
    <mergeCell ref="C282:M282"/>
    <mergeCell ref="B283:M283"/>
    <mergeCell ref="B284:F284"/>
    <mergeCell ref="G284:I284"/>
    <mergeCell ref="J284:K284"/>
    <mergeCell ref="L284:M284"/>
    <mergeCell ref="B276:M276"/>
    <mergeCell ref="C277:M277"/>
    <mergeCell ref="C278:M278"/>
    <mergeCell ref="C279:M279"/>
    <mergeCell ref="C280:M280"/>
    <mergeCell ref="C281:M281"/>
    <mergeCell ref="B272:D272"/>
    <mergeCell ref="E272:F272"/>
    <mergeCell ref="K272:L272"/>
    <mergeCell ref="B273:D273"/>
    <mergeCell ref="E273:F273"/>
    <mergeCell ref="K273:L273"/>
    <mergeCell ref="B270:D270"/>
    <mergeCell ref="E270:F270"/>
    <mergeCell ref="K270:L270"/>
    <mergeCell ref="B271:D271"/>
    <mergeCell ref="E271:F271"/>
    <mergeCell ref="K271:L271"/>
    <mergeCell ref="B268:D268"/>
    <mergeCell ref="E268:F268"/>
    <mergeCell ref="K268:L268"/>
    <mergeCell ref="B269:D269"/>
    <mergeCell ref="E269:F269"/>
    <mergeCell ref="K269:L269"/>
    <mergeCell ref="B260:E260"/>
    <mergeCell ref="B262:E262"/>
    <mergeCell ref="B263:E263"/>
    <mergeCell ref="B264:E264"/>
    <mergeCell ref="B266:M266"/>
    <mergeCell ref="B267:D267"/>
    <mergeCell ref="E267:F267"/>
    <mergeCell ref="K267:L267"/>
    <mergeCell ref="B257:E257"/>
    <mergeCell ref="B258:E258"/>
    <mergeCell ref="F258:M258"/>
    <mergeCell ref="B259:E259"/>
    <mergeCell ref="F259:M259"/>
    <mergeCell ref="B251:E251"/>
    <mergeCell ref="B252:E252"/>
    <mergeCell ref="B253:E253"/>
    <mergeCell ref="B254:E254"/>
    <mergeCell ref="B255:E255"/>
    <mergeCell ref="B256:E256"/>
    <mergeCell ref="B247:E247"/>
    <mergeCell ref="F247:M247"/>
    <mergeCell ref="B248:E248"/>
    <mergeCell ref="F248:M248"/>
    <mergeCell ref="B249:E249"/>
    <mergeCell ref="B250:E250"/>
    <mergeCell ref="B244:E244"/>
    <mergeCell ref="F244:M244"/>
    <mergeCell ref="B245:E245"/>
    <mergeCell ref="F245:M245"/>
    <mergeCell ref="B246:E246"/>
    <mergeCell ref="F246:M246"/>
    <mergeCell ref="B238:D238"/>
    <mergeCell ref="E238:F238"/>
    <mergeCell ref="B239:D239"/>
    <mergeCell ref="E239:F239"/>
    <mergeCell ref="B240:D240"/>
    <mergeCell ref="E240:F240"/>
    <mergeCell ref="B228:E228"/>
    <mergeCell ref="F228:M228"/>
    <mergeCell ref="B229:E229"/>
    <mergeCell ref="F229:M229"/>
    <mergeCell ref="B235:M235"/>
    <mergeCell ref="B236:M236"/>
    <mergeCell ref="B233:P233"/>
    <mergeCell ref="B224:C224"/>
    <mergeCell ref="B225:E225"/>
    <mergeCell ref="F225:M225"/>
    <mergeCell ref="B226:E226"/>
    <mergeCell ref="F226:M226"/>
    <mergeCell ref="B227:E227"/>
    <mergeCell ref="F227:M227"/>
    <mergeCell ref="B220:D220"/>
    <mergeCell ref="F220:G220"/>
    <mergeCell ref="L220:M220"/>
    <mergeCell ref="B221:D221"/>
    <mergeCell ref="F221:G221"/>
    <mergeCell ref="L221:M221"/>
    <mergeCell ref="B218:D218"/>
    <mergeCell ref="F218:G218"/>
    <mergeCell ref="L218:M218"/>
    <mergeCell ref="B219:D219"/>
    <mergeCell ref="F219:G219"/>
    <mergeCell ref="L219:M219"/>
    <mergeCell ref="B216:D216"/>
    <mergeCell ref="F216:G216"/>
    <mergeCell ref="L216:M216"/>
    <mergeCell ref="B217:D217"/>
    <mergeCell ref="F217:G217"/>
    <mergeCell ref="L217:M217"/>
    <mergeCell ref="B214:D214"/>
    <mergeCell ref="F214:G214"/>
    <mergeCell ref="L214:M214"/>
    <mergeCell ref="B215:D215"/>
    <mergeCell ref="F215:G215"/>
    <mergeCell ref="L215:M215"/>
    <mergeCell ref="B212:D212"/>
    <mergeCell ref="F212:G212"/>
    <mergeCell ref="L212:M212"/>
    <mergeCell ref="B213:D213"/>
    <mergeCell ref="F213:G213"/>
    <mergeCell ref="L213:M213"/>
    <mergeCell ref="B210:D210"/>
    <mergeCell ref="F210:G210"/>
    <mergeCell ref="L210:M210"/>
    <mergeCell ref="B211:D211"/>
    <mergeCell ref="F211:G211"/>
    <mergeCell ref="L211:M211"/>
    <mergeCell ref="B208:D208"/>
    <mergeCell ref="F208:G208"/>
    <mergeCell ref="L208:M208"/>
    <mergeCell ref="B209:D209"/>
    <mergeCell ref="F209:G209"/>
    <mergeCell ref="L209:M209"/>
    <mergeCell ref="B206:D206"/>
    <mergeCell ref="F206:G206"/>
    <mergeCell ref="L206:M206"/>
    <mergeCell ref="B207:D207"/>
    <mergeCell ref="F207:G207"/>
    <mergeCell ref="L207:M207"/>
    <mergeCell ref="B204:D204"/>
    <mergeCell ref="F204:G204"/>
    <mergeCell ref="L204:M204"/>
    <mergeCell ref="B205:D205"/>
    <mergeCell ref="F205:G205"/>
    <mergeCell ref="L205:M205"/>
    <mergeCell ref="B202:D202"/>
    <mergeCell ref="F202:G202"/>
    <mergeCell ref="L202:M202"/>
    <mergeCell ref="B203:D203"/>
    <mergeCell ref="F203:G203"/>
    <mergeCell ref="L203:M203"/>
    <mergeCell ref="B198:M198"/>
    <mergeCell ref="B199:C199"/>
    <mergeCell ref="E199:F199"/>
    <mergeCell ref="G199:H199"/>
    <mergeCell ref="I199:J199"/>
    <mergeCell ref="B200:H200"/>
    <mergeCell ref="B191:E191"/>
    <mergeCell ref="B192:E192"/>
    <mergeCell ref="B193:E193"/>
    <mergeCell ref="B194:E194"/>
    <mergeCell ref="B195:E195"/>
    <mergeCell ref="B196:E196"/>
    <mergeCell ref="B188:D188"/>
    <mergeCell ref="E188:G188"/>
    <mergeCell ref="H188:I188"/>
    <mergeCell ref="J188:M188"/>
    <mergeCell ref="B189:D189"/>
    <mergeCell ref="E189:G189"/>
    <mergeCell ref="H189:I189"/>
    <mergeCell ref="J189:M189"/>
    <mergeCell ref="B186:D186"/>
    <mergeCell ref="E186:G186"/>
    <mergeCell ref="H186:I186"/>
    <mergeCell ref="J186:M186"/>
    <mergeCell ref="B187:D187"/>
    <mergeCell ref="E187:G187"/>
    <mergeCell ref="H187:I187"/>
    <mergeCell ref="J187:M187"/>
    <mergeCell ref="B184:D184"/>
    <mergeCell ref="E184:G184"/>
    <mergeCell ref="H184:M184"/>
    <mergeCell ref="B185:D185"/>
    <mergeCell ref="E185:G185"/>
    <mergeCell ref="H185:I185"/>
    <mergeCell ref="J185:M185"/>
    <mergeCell ref="B182:D182"/>
    <mergeCell ref="E182:G182"/>
    <mergeCell ref="H182:I182"/>
    <mergeCell ref="J182:M182"/>
    <mergeCell ref="B183:D183"/>
    <mergeCell ref="E183:G183"/>
    <mergeCell ref="B180:D180"/>
    <mergeCell ref="E180:G180"/>
    <mergeCell ref="H180:I180"/>
    <mergeCell ref="J180:M180"/>
    <mergeCell ref="B181:D181"/>
    <mergeCell ref="E181:G181"/>
    <mergeCell ref="H181:I181"/>
    <mergeCell ref="J181:M181"/>
    <mergeCell ref="B178:D178"/>
    <mergeCell ref="E178:G178"/>
    <mergeCell ref="H178:I178"/>
    <mergeCell ref="J178:M178"/>
    <mergeCell ref="B179:D179"/>
    <mergeCell ref="E179:G179"/>
    <mergeCell ref="H179:I179"/>
    <mergeCell ref="J179:M179"/>
    <mergeCell ref="B175:G175"/>
    <mergeCell ref="B176:D176"/>
    <mergeCell ref="E176:G176"/>
    <mergeCell ref="H176:I176"/>
    <mergeCell ref="J176:M176"/>
    <mergeCell ref="B177:D177"/>
    <mergeCell ref="E177:G177"/>
    <mergeCell ref="H177:I177"/>
    <mergeCell ref="J177:M177"/>
    <mergeCell ref="M168:M173"/>
    <mergeCell ref="B169:E169"/>
    <mergeCell ref="H169:K169"/>
    <mergeCell ref="B170:E170"/>
    <mergeCell ref="H170:K170"/>
    <mergeCell ref="B171:E171"/>
    <mergeCell ref="H171:K171"/>
    <mergeCell ref="B172:E172"/>
    <mergeCell ref="H172:K172"/>
    <mergeCell ref="B173:E173"/>
    <mergeCell ref="H165:J165"/>
    <mergeCell ref="H166:J166"/>
    <mergeCell ref="B167:G167"/>
    <mergeCell ref="B168:E168"/>
    <mergeCell ref="G168:G173"/>
    <mergeCell ref="H168:K168"/>
    <mergeCell ref="H173:K173"/>
    <mergeCell ref="H161:J161"/>
    <mergeCell ref="H162:J162"/>
    <mergeCell ref="H163:J164"/>
    <mergeCell ref="K163:K164"/>
    <mergeCell ref="L163:L164"/>
    <mergeCell ref="M163:M164"/>
    <mergeCell ref="H155:J155"/>
    <mergeCell ref="H156:J156"/>
    <mergeCell ref="H157:J157"/>
    <mergeCell ref="H158:J158"/>
    <mergeCell ref="H159:J159"/>
    <mergeCell ref="H160:J160"/>
    <mergeCell ref="H149:J149"/>
    <mergeCell ref="H150:J150"/>
    <mergeCell ref="H151:J151"/>
    <mergeCell ref="H152:J152"/>
    <mergeCell ref="H153:J153"/>
    <mergeCell ref="H154:J154"/>
    <mergeCell ref="H142:I142"/>
    <mergeCell ref="B145:G145"/>
    <mergeCell ref="H145:M145"/>
    <mergeCell ref="B146:D147"/>
    <mergeCell ref="H146:J147"/>
    <mergeCell ref="H148:J148"/>
    <mergeCell ref="B140:G140"/>
    <mergeCell ref="H140:I140"/>
    <mergeCell ref="J140:K140"/>
    <mergeCell ref="L140:M140"/>
    <mergeCell ref="B141:G141"/>
    <mergeCell ref="H141:I141"/>
    <mergeCell ref="J141:K141"/>
    <mergeCell ref="L141:M141"/>
    <mergeCell ref="B138:G138"/>
    <mergeCell ref="H138:I138"/>
    <mergeCell ref="J138:K138"/>
    <mergeCell ref="L138:M138"/>
    <mergeCell ref="B139:G139"/>
    <mergeCell ref="H139:I139"/>
    <mergeCell ref="J139:K139"/>
    <mergeCell ref="L139:M139"/>
    <mergeCell ref="B136:G136"/>
    <mergeCell ref="H136:I136"/>
    <mergeCell ref="J136:K136"/>
    <mergeCell ref="L136:M136"/>
    <mergeCell ref="B137:G137"/>
    <mergeCell ref="H137:I137"/>
    <mergeCell ref="J137:K137"/>
    <mergeCell ref="L137:M137"/>
    <mergeCell ref="B134:G134"/>
    <mergeCell ref="H134:I134"/>
    <mergeCell ref="J134:K134"/>
    <mergeCell ref="L134:M134"/>
    <mergeCell ref="B135:G135"/>
    <mergeCell ref="H135:I135"/>
    <mergeCell ref="J135:K135"/>
    <mergeCell ref="L135:M135"/>
    <mergeCell ref="B132:G132"/>
    <mergeCell ref="H132:I132"/>
    <mergeCell ref="J132:K132"/>
    <mergeCell ref="L132:M132"/>
    <mergeCell ref="B133:G133"/>
    <mergeCell ref="H133:I133"/>
    <mergeCell ref="J133:K133"/>
    <mergeCell ref="L133:M133"/>
    <mergeCell ref="F128:G128"/>
    <mergeCell ref="B130:J130"/>
    <mergeCell ref="B131:G131"/>
    <mergeCell ref="H131:I131"/>
    <mergeCell ref="J131:K131"/>
    <mergeCell ref="L131:M131"/>
    <mergeCell ref="B126:E126"/>
    <mergeCell ref="F126:G126"/>
    <mergeCell ref="H126:I126"/>
    <mergeCell ref="K126:L126"/>
    <mergeCell ref="B127:E127"/>
    <mergeCell ref="F127:G127"/>
    <mergeCell ref="H127:I127"/>
    <mergeCell ref="K127:L127"/>
    <mergeCell ref="B124:E124"/>
    <mergeCell ref="F124:G124"/>
    <mergeCell ref="H124:I124"/>
    <mergeCell ref="K124:L124"/>
    <mergeCell ref="B125:E125"/>
    <mergeCell ref="F125:G125"/>
    <mergeCell ref="H125:I125"/>
    <mergeCell ref="K125:L125"/>
    <mergeCell ref="B122:E122"/>
    <mergeCell ref="F122:G122"/>
    <mergeCell ref="H122:I122"/>
    <mergeCell ref="K122:L122"/>
    <mergeCell ref="B123:E123"/>
    <mergeCell ref="F123:G123"/>
    <mergeCell ref="H123:I123"/>
    <mergeCell ref="K123:L123"/>
    <mergeCell ref="B120:E120"/>
    <mergeCell ref="F120:G120"/>
    <mergeCell ref="H120:I120"/>
    <mergeCell ref="K120:L120"/>
    <mergeCell ref="B121:E121"/>
    <mergeCell ref="F121:G121"/>
    <mergeCell ref="H121:I121"/>
    <mergeCell ref="K121:L121"/>
    <mergeCell ref="B118:E118"/>
    <mergeCell ref="F118:G118"/>
    <mergeCell ref="H118:I118"/>
    <mergeCell ref="K118:L118"/>
    <mergeCell ref="B119:E119"/>
    <mergeCell ref="F119:G119"/>
    <mergeCell ref="H119:I119"/>
    <mergeCell ref="K119:L119"/>
    <mergeCell ref="B116:E116"/>
    <mergeCell ref="F116:G116"/>
    <mergeCell ref="H116:I116"/>
    <mergeCell ref="K116:L116"/>
    <mergeCell ref="B117:E117"/>
    <mergeCell ref="F117:G117"/>
    <mergeCell ref="H117:I117"/>
    <mergeCell ref="K117:L117"/>
    <mergeCell ref="B114:E114"/>
    <mergeCell ref="F114:G114"/>
    <mergeCell ref="H114:I114"/>
    <mergeCell ref="K114:L114"/>
    <mergeCell ref="B115:E115"/>
    <mergeCell ref="F115:G115"/>
    <mergeCell ref="H115:I115"/>
    <mergeCell ref="K115:L115"/>
    <mergeCell ref="B112:E112"/>
    <mergeCell ref="F112:G112"/>
    <mergeCell ref="H112:I112"/>
    <mergeCell ref="K112:L112"/>
    <mergeCell ref="B113:E113"/>
    <mergeCell ref="F113:G113"/>
    <mergeCell ref="H113:I113"/>
    <mergeCell ref="K113:L113"/>
    <mergeCell ref="H108:I108"/>
    <mergeCell ref="B110:M110"/>
    <mergeCell ref="B111:E111"/>
    <mergeCell ref="F111:G111"/>
    <mergeCell ref="H111:I111"/>
    <mergeCell ref="K111:L111"/>
    <mergeCell ref="B106:C106"/>
    <mergeCell ref="D106:E106"/>
    <mergeCell ref="F106:G106"/>
    <mergeCell ref="J106:K106"/>
    <mergeCell ref="L106:M106"/>
    <mergeCell ref="B107:C107"/>
    <mergeCell ref="D107:E107"/>
    <mergeCell ref="F107:G107"/>
    <mergeCell ref="J107:K107"/>
    <mergeCell ref="L107:M107"/>
    <mergeCell ref="B104:C104"/>
    <mergeCell ref="D104:E104"/>
    <mergeCell ref="F104:G104"/>
    <mergeCell ref="J104:K104"/>
    <mergeCell ref="L104:M104"/>
    <mergeCell ref="B105:C105"/>
    <mergeCell ref="D105:E105"/>
    <mergeCell ref="F105:G105"/>
    <mergeCell ref="J105:K105"/>
    <mergeCell ref="L105:M105"/>
    <mergeCell ref="B102:C102"/>
    <mergeCell ref="D102:E102"/>
    <mergeCell ref="F102:G102"/>
    <mergeCell ref="J102:K102"/>
    <mergeCell ref="L102:M102"/>
    <mergeCell ref="B103:C103"/>
    <mergeCell ref="D103:E103"/>
    <mergeCell ref="F103:G103"/>
    <mergeCell ref="J103:K103"/>
    <mergeCell ref="L103:M103"/>
    <mergeCell ref="B100:H100"/>
    <mergeCell ref="B101:C101"/>
    <mergeCell ref="D101:E101"/>
    <mergeCell ref="F101:G101"/>
    <mergeCell ref="J101:K101"/>
    <mergeCell ref="L101:M101"/>
    <mergeCell ref="B98:C98"/>
    <mergeCell ref="D98:E98"/>
    <mergeCell ref="F98:G98"/>
    <mergeCell ref="J98:K98"/>
    <mergeCell ref="L98:M98"/>
    <mergeCell ref="H99:I99"/>
    <mergeCell ref="B96:C96"/>
    <mergeCell ref="D96:E96"/>
    <mergeCell ref="F96:G96"/>
    <mergeCell ref="J96:K96"/>
    <mergeCell ref="L96:M96"/>
    <mergeCell ref="B97:C97"/>
    <mergeCell ref="D97:E97"/>
    <mergeCell ref="F97:G97"/>
    <mergeCell ref="J97:K97"/>
    <mergeCell ref="L97:M97"/>
    <mergeCell ref="B94:C94"/>
    <mergeCell ref="D94:E94"/>
    <mergeCell ref="F94:G94"/>
    <mergeCell ref="J94:K94"/>
    <mergeCell ref="L94:M94"/>
    <mergeCell ref="B95:C95"/>
    <mergeCell ref="D95:E95"/>
    <mergeCell ref="F95:G95"/>
    <mergeCell ref="J95:K95"/>
    <mergeCell ref="L95:M95"/>
    <mergeCell ref="B92:C92"/>
    <mergeCell ref="D92:E92"/>
    <mergeCell ref="F92:G92"/>
    <mergeCell ref="J92:K92"/>
    <mergeCell ref="L92:M92"/>
    <mergeCell ref="B93:C93"/>
    <mergeCell ref="D93:E93"/>
    <mergeCell ref="F93:G93"/>
    <mergeCell ref="J93:K93"/>
    <mergeCell ref="L93:M93"/>
    <mergeCell ref="B90:H90"/>
    <mergeCell ref="B91:C91"/>
    <mergeCell ref="D91:E91"/>
    <mergeCell ref="F91:G91"/>
    <mergeCell ref="J91:K91"/>
    <mergeCell ref="L91:M91"/>
    <mergeCell ref="G86:H86"/>
    <mergeCell ref="I86:J86"/>
    <mergeCell ref="B87:H87"/>
    <mergeCell ref="I87:J87"/>
    <mergeCell ref="K87:L87"/>
    <mergeCell ref="B88:H88"/>
    <mergeCell ref="I88:J88"/>
    <mergeCell ref="K88:L88"/>
    <mergeCell ref="B79:F83"/>
    <mergeCell ref="K79:L83"/>
    <mergeCell ref="M79:M83"/>
    <mergeCell ref="B84:F86"/>
    <mergeCell ref="G84:H84"/>
    <mergeCell ref="I84:J84"/>
    <mergeCell ref="K84:L86"/>
    <mergeCell ref="M84:M86"/>
    <mergeCell ref="G85:H85"/>
    <mergeCell ref="I85:J85"/>
    <mergeCell ref="B76:F78"/>
    <mergeCell ref="G76:H76"/>
    <mergeCell ref="I76:J76"/>
    <mergeCell ref="K76:L78"/>
    <mergeCell ref="M76:M78"/>
    <mergeCell ref="G77:H77"/>
    <mergeCell ref="I77:J77"/>
    <mergeCell ref="G78:H78"/>
    <mergeCell ref="I78:J78"/>
    <mergeCell ref="B73:F75"/>
    <mergeCell ref="G73:H73"/>
    <mergeCell ref="I73:J73"/>
    <mergeCell ref="K73:L75"/>
    <mergeCell ref="M73:M75"/>
    <mergeCell ref="G74:H74"/>
    <mergeCell ref="I74:J74"/>
    <mergeCell ref="G75:H75"/>
    <mergeCell ref="I75:J75"/>
    <mergeCell ref="B71:H71"/>
    <mergeCell ref="I71:J71"/>
    <mergeCell ref="K71:L71"/>
    <mergeCell ref="B72:H72"/>
    <mergeCell ref="I72:J72"/>
    <mergeCell ref="K72:L72"/>
    <mergeCell ref="B68:D68"/>
    <mergeCell ref="F68:G68"/>
    <mergeCell ref="H68:I68"/>
    <mergeCell ref="J68:K68"/>
    <mergeCell ref="L68:M68"/>
    <mergeCell ref="B70:K70"/>
    <mergeCell ref="B62:M62"/>
    <mergeCell ref="B63:C63"/>
    <mergeCell ref="I63:J63"/>
    <mergeCell ref="F64:M65"/>
    <mergeCell ref="B65:D65"/>
    <mergeCell ref="B67:D67"/>
    <mergeCell ref="F67:G67"/>
    <mergeCell ref="H67:I67"/>
    <mergeCell ref="J67:K67"/>
    <mergeCell ref="L67:M67"/>
    <mergeCell ref="B56:F56"/>
    <mergeCell ref="B57:M57"/>
    <mergeCell ref="B58:M58"/>
    <mergeCell ref="B59:M59"/>
    <mergeCell ref="B60:M60"/>
    <mergeCell ref="B61:M61"/>
    <mergeCell ref="B49:C49"/>
    <mergeCell ref="B50:C50"/>
    <mergeCell ref="B51:C51"/>
    <mergeCell ref="B52:C52"/>
    <mergeCell ref="B53:C53"/>
    <mergeCell ref="B54:C54"/>
    <mergeCell ref="I45:J45"/>
    <mergeCell ref="K45:K46"/>
    <mergeCell ref="L45:L46"/>
    <mergeCell ref="M45:M46"/>
    <mergeCell ref="B47:C47"/>
    <mergeCell ref="B48:C48"/>
    <mergeCell ref="B45:C46"/>
    <mergeCell ref="D45:D46"/>
    <mergeCell ref="E45:E46"/>
    <mergeCell ref="F45:F46"/>
    <mergeCell ref="G45:G46"/>
    <mergeCell ref="H45:H46"/>
    <mergeCell ref="B41:D41"/>
    <mergeCell ref="F41:G41"/>
    <mergeCell ref="I41:J41"/>
    <mergeCell ref="L41:M41"/>
    <mergeCell ref="L42:M42"/>
    <mergeCell ref="B44:D44"/>
    <mergeCell ref="B39:D39"/>
    <mergeCell ref="F39:G39"/>
    <mergeCell ref="I39:J39"/>
    <mergeCell ref="L39:M39"/>
    <mergeCell ref="B40:D40"/>
    <mergeCell ref="F40:G40"/>
    <mergeCell ref="I40:J40"/>
    <mergeCell ref="L40:M40"/>
    <mergeCell ref="B37:D37"/>
    <mergeCell ref="F37:G37"/>
    <mergeCell ref="I37:J37"/>
    <mergeCell ref="L37:M37"/>
    <mergeCell ref="B38:D38"/>
    <mergeCell ref="F38:G38"/>
    <mergeCell ref="I38:J38"/>
    <mergeCell ref="L38:M38"/>
    <mergeCell ref="B35:D35"/>
    <mergeCell ref="F35:G35"/>
    <mergeCell ref="I35:J35"/>
    <mergeCell ref="L35:M35"/>
    <mergeCell ref="B36:D36"/>
    <mergeCell ref="F36:G36"/>
    <mergeCell ref="I36:J36"/>
    <mergeCell ref="L36:M36"/>
    <mergeCell ref="E32:F32"/>
    <mergeCell ref="G32:H32"/>
    <mergeCell ref="L32:M32"/>
    <mergeCell ref="B34:D34"/>
    <mergeCell ref="E34:G34"/>
    <mergeCell ref="I34:J34"/>
    <mergeCell ref="L34:M34"/>
    <mergeCell ref="B30:D30"/>
    <mergeCell ref="E30:F30"/>
    <mergeCell ref="G30:H30"/>
    <mergeCell ref="J30:J32"/>
    <mergeCell ref="L30:M30"/>
    <mergeCell ref="B31:D31"/>
    <mergeCell ref="E31:F31"/>
    <mergeCell ref="G31:H31"/>
    <mergeCell ref="L31:M31"/>
    <mergeCell ref="B32:D32"/>
    <mergeCell ref="B24:I24"/>
    <mergeCell ref="L24:M24"/>
    <mergeCell ref="C26:M26"/>
    <mergeCell ref="B29:D29"/>
    <mergeCell ref="E29:F29"/>
    <mergeCell ref="G29:H29"/>
    <mergeCell ref="L29:M29"/>
    <mergeCell ref="B21:I21"/>
    <mergeCell ref="L21:M21"/>
    <mergeCell ref="B22:I22"/>
    <mergeCell ref="L22:M22"/>
    <mergeCell ref="B23:I23"/>
    <mergeCell ref="L23:M23"/>
    <mergeCell ref="G17:H17"/>
    <mergeCell ref="L17:M17"/>
    <mergeCell ref="L20:M20"/>
    <mergeCell ref="H10:I10"/>
    <mergeCell ref="J10:M10"/>
    <mergeCell ref="D11:E11"/>
    <mergeCell ref="H11:I11"/>
    <mergeCell ref="J11:M11"/>
    <mergeCell ref="D12:E12"/>
    <mergeCell ref="H12:I12"/>
    <mergeCell ref="J12:M12"/>
    <mergeCell ref="B7:C7"/>
    <mergeCell ref="D7:L7"/>
    <mergeCell ref="B8:C13"/>
    <mergeCell ref="D8:E8"/>
    <mergeCell ref="H8:I8"/>
    <mergeCell ref="J8:M8"/>
    <mergeCell ref="D9:E9"/>
    <mergeCell ref="H9:I9"/>
    <mergeCell ref="J9:M9"/>
    <mergeCell ref="D10:E10"/>
    <mergeCell ref="D13:E13"/>
    <mergeCell ref="H13:I13"/>
    <mergeCell ref="J13:M13"/>
    <mergeCell ref="B4:C4"/>
    <mergeCell ref="D4:F4"/>
    <mergeCell ref="K4:L4"/>
    <mergeCell ref="B5:C5"/>
    <mergeCell ref="D5:F5"/>
    <mergeCell ref="K5:L5"/>
    <mergeCell ref="B1:M1"/>
    <mergeCell ref="B2:C2"/>
    <mergeCell ref="D2:F2"/>
    <mergeCell ref="K2:L2"/>
    <mergeCell ref="B3:C3"/>
    <mergeCell ref="D3:F3"/>
    <mergeCell ref="K3:L3"/>
  </mergeCells>
  <dataValidations count="7">
    <dataValidation type="list" allowBlank="1" showInputMessage="1" showErrorMessage="1" sqref="F35:G41 WVN983070:WVO983076 WLR983070:WLS983076 WBV983070:WBW983076 VRZ983070:VSA983076 VID983070:VIE983076 UYH983070:UYI983076 UOL983070:UOM983076 UEP983070:UEQ983076 TUT983070:TUU983076 TKX983070:TKY983076 TBB983070:TBC983076 SRF983070:SRG983076 SHJ983070:SHK983076 RXN983070:RXO983076 RNR983070:RNS983076 RDV983070:RDW983076 QTZ983070:QUA983076 QKD983070:QKE983076 QAH983070:QAI983076 PQL983070:PQM983076 PGP983070:PGQ983076 OWT983070:OWU983076 OMX983070:OMY983076 ODB983070:ODC983076 NTF983070:NTG983076 NJJ983070:NJK983076 MZN983070:MZO983076 MPR983070:MPS983076 MFV983070:MFW983076 LVZ983070:LWA983076 LMD983070:LME983076 LCH983070:LCI983076 KSL983070:KSM983076 KIP983070:KIQ983076 JYT983070:JYU983076 JOX983070:JOY983076 JFB983070:JFC983076 IVF983070:IVG983076 ILJ983070:ILK983076 IBN983070:IBO983076 HRR983070:HRS983076 HHV983070:HHW983076 GXZ983070:GYA983076 GOD983070:GOE983076 GEH983070:GEI983076 FUL983070:FUM983076 FKP983070:FKQ983076 FAT983070:FAU983076 EQX983070:EQY983076 EHB983070:EHC983076 DXF983070:DXG983076 DNJ983070:DNK983076 DDN983070:DDO983076 CTR983070:CTS983076 CJV983070:CJW983076 BZZ983070:CAA983076 BQD983070:BQE983076 BGH983070:BGI983076 AWL983070:AWM983076 AMP983070:AMQ983076 ACT983070:ACU983076 SX983070:SY983076 JB983070:JC983076 F983070:G983076 WVN917534:WVO917540 WLR917534:WLS917540 WBV917534:WBW917540 VRZ917534:VSA917540 VID917534:VIE917540 UYH917534:UYI917540 UOL917534:UOM917540 UEP917534:UEQ917540 TUT917534:TUU917540 TKX917534:TKY917540 TBB917534:TBC917540 SRF917534:SRG917540 SHJ917534:SHK917540 RXN917534:RXO917540 RNR917534:RNS917540 RDV917534:RDW917540 QTZ917534:QUA917540 QKD917534:QKE917540 QAH917534:QAI917540 PQL917534:PQM917540 PGP917534:PGQ917540 OWT917534:OWU917540 OMX917534:OMY917540 ODB917534:ODC917540 NTF917534:NTG917540 NJJ917534:NJK917540 MZN917534:MZO917540 MPR917534:MPS917540 MFV917534:MFW917540 LVZ917534:LWA917540 LMD917534:LME917540 LCH917534:LCI917540 KSL917534:KSM917540 KIP917534:KIQ917540 JYT917534:JYU917540 JOX917534:JOY917540 JFB917534:JFC917540 IVF917534:IVG917540 ILJ917534:ILK917540 IBN917534:IBO917540 HRR917534:HRS917540 HHV917534:HHW917540 GXZ917534:GYA917540 GOD917534:GOE917540 GEH917534:GEI917540 FUL917534:FUM917540 FKP917534:FKQ917540 FAT917534:FAU917540 EQX917534:EQY917540 EHB917534:EHC917540 DXF917534:DXG917540 DNJ917534:DNK917540 DDN917534:DDO917540 CTR917534:CTS917540 CJV917534:CJW917540 BZZ917534:CAA917540 BQD917534:BQE917540 BGH917534:BGI917540 AWL917534:AWM917540 AMP917534:AMQ917540 ACT917534:ACU917540 SX917534:SY917540 JB917534:JC917540 F917534:G917540 WVN851998:WVO852004 WLR851998:WLS852004 WBV851998:WBW852004 VRZ851998:VSA852004 VID851998:VIE852004 UYH851998:UYI852004 UOL851998:UOM852004 UEP851998:UEQ852004 TUT851998:TUU852004 TKX851998:TKY852004 TBB851998:TBC852004 SRF851998:SRG852004 SHJ851998:SHK852004 RXN851998:RXO852004 RNR851998:RNS852004 RDV851998:RDW852004 QTZ851998:QUA852004 QKD851998:QKE852004 QAH851998:QAI852004 PQL851998:PQM852004 PGP851998:PGQ852004 OWT851998:OWU852004 OMX851998:OMY852004 ODB851998:ODC852004 NTF851998:NTG852004 NJJ851998:NJK852004 MZN851998:MZO852004 MPR851998:MPS852004 MFV851998:MFW852004 LVZ851998:LWA852004 LMD851998:LME852004 LCH851998:LCI852004 KSL851998:KSM852004 KIP851998:KIQ852004 JYT851998:JYU852004 JOX851998:JOY852004 JFB851998:JFC852004 IVF851998:IVG852004 ILJ851998:ILK852004 IBN851998:IBO852004 HRR851998:HRS852004 HHV851998:HHW852004 GXZ851998:GYA852004 GOD851998:GOE852004 GEH851998:GEI852004 FUL851998:FUM852004 FKP851998:FKQ852004 FAT851998:FAU852004 EQX851998:EQY852004 EHB851998:EHC852004 DXF851998:DXG852004 DNJ851998:DNK852004 DDN851998:DDO852004 CTR851998:CTS852004 CJV851998:CJW852004 BZZ851998:CAA852004 BQD851998:BQE852004 BGH851998:BGI852004 AWL851998:AWM852004 AMP851998:AMQ852004 ACT851998:ACU852004 SX851998:SY852004 JB851998:JC852004 F851998:G852004 WVN786462:WVO786468 WLR786462:WLS786468 WBV786462:WBW786468 VRZ786462:VSA786468 VID786462:VIE786468 UYH786462:UYI786468 UOL786462:UOM786468 UEP786462:UEQ786468 TUT786462:TUU786468 TKX786462:TKY786468 TBB786462:TBC786468 SRF786462:SRG786468 SHJ786462:SHK786468 RXN786462:RXO786468 RNR786462:RNS786468 RDV786462:RDW786468 QTZ786462:QUA786468 QKD786462:QKE786468 QAH786462:QAI786468 PQL786462:PQM786468 PGP786462:PGQ786468 OWT786462:OWU786468 OMX786462:OMY786468 ODB786462:ODC786468 NTF786462:NTG786468 NJJ786462:NJK786468 MZN786462:MZO786468 MPR786462:MPS786468 MFV786462:MFW786468 LVZ786462:LWA786468 LMD786462:LME786468 LCH786462:LCI786468 KSL786462:KSM786468 KIP786462:KIQ786468 JYT786462:JYU786468 JOX786462:JOY786468 JFB786462:JFC786468 IVF786462:IVG786468 ILJ786462:ILK786468 IBN786462:IBO786468 HRR786462:HRS786468 HHV786462:HHW786468 GXZ786462:GYA786468 GOD786462:GOE786468 GEH786462:GEI786468 FUL786462:FUM786468 FKP786462:FKQ786468 FAT786462:FAU786468 EQX786462:EQY786468 EHB786462:EHC786468 DXF786462:DXG786468 DNJ786462:DNK786468 DDN786462:DDO786468 CTR786462:CTS786468 CJV786462:CJW786468 BZZ786462:CAA786468 BQD786462:BQE786468 BGH786462:BGI786468 AWL786462:AWM786468 AMP786462:AMQ786468 ACT786462:ACU786468 SX786462:SY786468 JB786462:JC786468 F786462:G786468 WVN720926:WVO720932 WLR720926:WLS720932 WBV720926:WBW720932 VRZ720926:VSA720932 VID720926:VIE720932 UYH720926:UYI720932 UOL720926:UOM720932 UEP720926:UEQ720932 TUT720926:TUU720932 TKX720926:TKY720932 TBB720926:TBC720932 SRF720926:SRG720932 SHJ720926:SHK720932 RXN720926:RXO720932 RNR720926:RNS720932 RDV720926:RDW720932 QTZ720926:QUA720932 QKD720926:QKE720932 QAH720926:QAI720932 PQL720926:PQM720932 PGP720926:PGQ720932 OWT720926:OWU720932 OMX720926:OMY720932 ODB720926:ODC720932 NTF720926:NTG720932 NJJ720926:NJK720932 MZN720926:MZO720932 MPR720926:MPS720932 MFV720926:MFW720932 LVZ720926:LWA720932 LMD720926:LME720932 LCH720926:LCI720932 KSL720926:KSM720932 KIP720926:KIQ720932 JYT720926:JYU720932 JOX720926:JOY720932 JFB720926:JFC720932 IVF720926:IVG720932 ILJ720926:ILK720932 IBN720926:IBO720932 HRR720926:HRS720932 HHV720926:HHW720932 GXZ720926:GYA720932 GOD720926:GOE720932 GEH720926:GEI720932 FUL720926:FUM720932 FKP720926:FKQ720932 FAT720926:FAU720932 EQX720926:EQY720932 EHB720926:EHC720932 DXF720926:DXG720932 DNJ720926:DNK720932 DDN720926:DDO720932 CTR720926:CTS720932 CJV720926:CJW720932 BZZ720926:CAA720932 BQD720926:BQE720932 BGH720926:BGI720932 AWL720926:AWM720932 AMP720926:AMQ720932 ACT720926:ACU720932 SX720926:SY720932 JB720926:JC720932 F720926:G720932 WVN655390:WVO655396 WLR655390:WLS655396 WBV655390:WBW655396 VRZ655390:VSA655396 VID655390:VIE655396 UYH655390:UYI655396 UOL655390:UOM655396 UEP655390:UEQ655396 TUT655390:TUU655396 TKX655390:TKY655396 TBB655390:TBC655396 SRF655390:SRG655396 SHJ655390:SHK655396 RXN655390:RXO655396 RNR655390:RNS655396 RDV655390:RDW655396 QTZ655390:QUA655396 QKD655390:QKE655396 QAH655390:QAI655396 PQL655390:PQM655396 PGP655390:PGQ655396 OWT655390:OWU655396 OMX655390:OMY655396 ODB655390:ODC655396 NTF655390:NTG655396 NJJ655390:NJK655396 MZN655390:MZO655396 MPR655390:MPS655396 MFV655390:MFW655396 LVZ655390:LWA655396 LMD655390:LME655396 LCH655390:LCI655396 KSL655390:KSM655396 KIP655390:KIQ655396 JYT655390:JYU655396 JOX655390:JOY655396 JFB655390:JFC655396 IVF655390:IVG655396 ILJ655390:ILK655396 IBN655390:IBO655396 HRR655390:HRS655396 HHV655390:HHW655396 GXZ655390:GYA655396 GOD655390:GOE655396 GEH655390:GEI655396 FUL655390:FUM655396 FKP655390:FKQ655396 FAT655390:FAU655396 EQX655390:EQY655396 EHB655390:EHC655396 DXF655390:DXG655396 DNJ655390:DNK655396 DDN655390:DDO655396 CTR655390:CTS655396 CJV655390:CJW655396 BZZ655390:CAA655396 BQD655390:BQE655396 BGH655390:BGI655396 AWL655390:AWM655396 AMP655390:AMQ655396 ACT655390:ACU655396 SX655390:SY655396 JB655390:JC655396 F655390:G655396 WVN589854:WVO589860 WLR589854:WLS589860 WBV589854:WBW589860 VRZ589854:VSA589860 VID589854:VIE589860 UYH589854:UYI589860 UOL589854:UOM589860 UEP589854:UEQ589860 TUT589854:TUU589860 TKX589854:TKY589860 TBB589854:TBC589860 SRF589854:SRG589860 SHJ589854:SHK589860 RXN589854:RXO589860 RNR589854:RNS589860 RDV589854:RDW589860 QTZ589854:QUA589860 QKD589854:QKE589860 QAH589854:QAI589860 PQL589854:PQM589860 PGP589854:PGQ589860 OWT589854:OWU589860 OMX589854:OMY589860 ODB589854:ODC589860 NTF589854:NTG589860 NJJ589854:NJK589860 MZN589854:MZO589860 MPR589854:MPS589860 MFV589854:MFW589860 LVZ589854:LWA589860 LMD589854:LME589860 LCH589854:LCI589860 KSL589854:KSM589860 KIP589854:KIQ589860 JYT589854:JYU589860 JOX589854:JOY589860 JFB589854:JFC589860 IVF589854:IVG589860 ILJ589854:ILK589860 IBN589854:IBO589860 HRR589854:HRS589860 HHV589854:HHW589860 GXZ589854:GYA589860 GOD589854:GOE589860 GEH589854:GEI589860 FUL589854:FUM589860 FKP589854:FKQ589860 FAT589854:FAU589860 EQX589854:EQY589860 EHB589854:EHC589860 DXF589854:DXG589860 DNJ589854:DNK589860 DDN589854:DDO589860 CTR589854:CTS589860 CJV589854:CJW589860 BZZ589854:CAA589860 BQD589854:BQE589860 BGH589854:BGI589860 AWL589854:AWM589860 AMP589854:AMQ589860 ACT589854:ACU589860 SX589854:SY589860 JB589854:JC589860 F589854:G589860 WVN524318:WVO524324 WLR524318:WLS524324 WBV524318:WBW524324 VRZ524318:VSA524324 VID524318:VIE524324 UYH524318:UYI524324 UOL524318:UOM524324 UEP524318:UEQ524324 TUT524318:TUU524324 TKX524318:TKY524324 TBB524318:TBC524324 SRF524318:SRG524324 SHJ524318:SHK524324 RXN524318:RXO524324 RNR524318:RNS524324 RDV524318:RDW524324 QTZ524318:QUA524324 QKD524318:QKE524324 QAH524318:QAI524324 PQL524318:PQM524324 PGP524318:PGQ524324 OWT524318:OWU524324 OMX524318:OMY524324 ODB524318:ODC524324 NTF524318:NTG524324 NJJ524318:NJK524324 MZN524318:MZO524324 MPR524318:MPS524324 MFV524318:MFW524324 LVZ524318:LWA524324 LMD524318:LME524324 LCH524318:LCI524324 KSL524318:KSM524324 KIP524318:KIQ524324 JYT524318:JYU524324 JOX524318:JOY524324 JFB524318:JFC524324 IVF524318:IVG524324 ILJ524318:ILK524324 IBN524318:IBO524324 HRR524318:HRS524324 HHV524318:HHW524324 GXZ524318:GYA524324 GOD524318:GOE524324 GEH524318:GEI524324 FUL524318:FUM524324 FKP524318:FKQ524324 FAT524318:FAU524324 EQX524318:EQY524324 EHB524318:EHC524324 DXF524318:DXG524324 DNJ524318:DNK524324 DDN524318:DDO524324 CTR524318:CTS524324 CJV524318:CJW524324 BZZ524318:CAA524324 BQD524318:BQE524324 BGH524318:BGI524324 AWL524318:AWM524324 AMP524318:AMQ524324 ACT524318:ACU524324 SX524318:SY524324 JB524318:JC524324 F524318:G524324 WVN458782:WVO458788 WLR458782:WLS458788 WBV458782:WBW458788 VRZ458782:VSA458788 VID458782:VIE458788 UYH458782:UYI458788 UOL458782:UOM458788 UEP458782:UEQ458788 TUT458782:TUU458788 TKX458782:TKY458788 TBB458782:TBC458788 SRF458782:SRG458788 SHJ458782:SHK458788 RXN458782:RXO458788 RNR458782:RNS458788 RDV458782:RDW458788 QTZ458782:QUA458788 QKD458782:QKE458788 QAH458782:QAI458788 PQL458782:PQM458788 PGP458782:PGQ458788 OWT458782:OWU458788 OMX458782:OMY458788 ODB458782:ODC458788 NTF458782:NTG458788 NJJ458782:NJK458788 MZN458782:MZO458788 MPR458782:MPS458788 MFV458782:MFW458788 LVZ458782:LWA458788 LMD458782:LME458788 LCH458782:LCI458788 KSL458782:KSM458788 KIP458782:KIQ458788 JYT458782:JYU458788 JOX458782:JOY458788 JFB458782:JFC458788 IVF458782:IVG458788 ILJ458782:ILK458788 IBN458782:IBO458788 HRR458782:HRS458788 HHV458782:HHW458788 GXZ458782:GYA458788 GOD458782:GOE458788 GEH458782:GEI458788 FUL458782:FUM458788 FKP458782:FKQ458788 FAT458782:FAU458788 EQX458782:EQY458788 EHB458782:EHC458788 DXF458782:DXG458788 DNJ458782:DNK458788 DDN458782:DDO458788 CTR458782:CTS458788 CJV458782:CJW458788 BZZ458782:CAA458788 BQD458782:BQE458788 BGH458782:BGI458788 AWL458782:AWM458788 AMP458782:AMQ458788 ACT458782:ACU458788 SX458782:SY458788 JB458782:JC458788 F458782:G458788 WVN393246:WVO393252 WLR393246:WLS393252 WBV393246:WBW393252 VRZ393246:VSA393252 VID393246:VIE393252 UYH393246:UYI393252 UOL393246:UOM393252 UEP393246:UEQ393252 TUT393246:TUU393252 TKX393246:TKY393252 TBB393246:TBC393252 SRF393246:SRG393252 SHJ393246:SHK393252 RXN393246:RXO393252 RNR393246:RNS393252 RDV393246:RDW393252 QTZ393246:QUA393252 QKD393246:QKE393252 QAH393246:QAI393252 PQL393246:PQM393252 PGP393246:PGQ393252 OWT393246:OWU393252 OMX393246:OMY393252 ODB393246:ODC393252 NTF393246:NTG393252 NJJ393246:NJK393252 MZN393246:MZO393252 MPR393246:MPS393252 MFV393246:MFW393252 LVZ393246:LWA393252 LMD393246:LME393252 LCH393246:LCI393252 KSL393246:KSM393252 KIP393246:KIQ393252 JYT393246:JYU393252 JOX393246:JOY393252 JFB393246:JFC393252 IVF393246:IVG393252 ILJ393246:ILK393252 IBN393246:IBO393252 HRR393246:HRS393252 HHV393246:HHW393252 GXZ393246:GYA393252 GOD393246:GOE393252 GEH393246:GEI393252 FUL393246:FUM393252 FKP393246:FKQ393252 FAT393246:FAU393252 EQX393246:EQY393252 EHB393246:EHC393252 DXF393246:DXG393252 DNJ393246:DNK393252 DDN393246:DDO393252 CTR393246:CTS393252 CJV393246:CJW393252 BZZ393246:CAA393252 BQD393246:BQE393252 BGH393246:BGI393252 AWL393246:AWM393252 AMP393246:AMQ393252 ACT393246:ACU393252 SX393246:SY393252 JB393246:JC393252 F393246:G393252 WVN327710:WVO327716 WLR327710:WLS327716 WBV327710:WBW327716 VRZ327710:VSA327716 VID327710:VIE327716 UYH327710:UYI327716 UOL327710:UOM327716 UEP327710:UEQ327716 TUT327710:TUU327716 TKX327710:TKY327716 TBB327710:TBC327716 SRF327710:SRG327716 SHJ327710:SHK327716 RXN327710:RXO327716 RNR327710:RNS327716 RDV327710:RDW327716 QTZ327710:QUA327716 QKD327710:QKE327716 QAH327710:QAI327716 PQL327710:PQM327716 PGP327710:PGQ327716 OWT327710:OWU327716 OMX327710:OMY327716 ODB327710:ODC327716 NTF327710:NTG327716 NJJ327710:NJK327716 MZN327710:MZO327716 MPR327710:MPS327716 MFV327710:MFW327716 LVZ327710:LWA327716 LMD327710:LME327716 LCH327710:LCI327716 KSL327710:KSM327716 KIP327710:KIQ327716 JYT327710:JYU327716 JOX327710:JOY327716 JFB327710:JFC327716 IVF327710:IVG327716 ILJ327710:ILK327716 IBN327710:IBO327716 HRR327710:HRS327716 HHV327710:HHW327716 GXZ327710:GYA327716 GOD327710:GOE327716 GEH327710:GEI327716 FUL327710:FUM327716 FKP327710:FKQ327716 FAT327710:FAU327716 EQX327710:EQY327716 EHB327710:EHC327716 DXF327710:DXG327716 DNJ327710:DNK327716 DDN327710:DDO327716 CTR327710:CTS327716 CJV327710:CJW327716 BZZ327710:CAA327716 BQD327710:BQE327716 BGH327710:BGI327716 AWL327710:AWM327716 AMP327710:AMQ327716 ACT327710:ACU327716 SX327710:SY327716 JB327710:JC327716 F327710:G327716 WVN262174:WVO262180 WLR262174:WLS262180 WBV262174:WBW262180 VRZ262174:VSA262180 VID262174:VIE262180 UYH262174:UYI262180 UOL262174:UOM262180 UEP262174:UEQ262180 TUT262174:TUU262180 TKX262174:TKY262180 TBB262174:TBC262180 SRF262174:SRG262180 SHJ262174:SHK262180 RXN262174:RXO262180 RNR262174:RNS262180 RDV262174:RDW262180 QTZ262174:QUA262180 QKD262174:QKE262180 QAH262174:QAI262180 PQL262174:PQM262180 PGP262174:PGQ262180 OWT262174:OWU262180 OMX262174:OMY262180 ODB262174:ODC262180 NTF262174:NTG262180 NJJ262174:NJK262180 MZN262174:MZO262180 MPR262174:MPS262180 MFV262174:MFW262180 LVZ262174:LWA262180 LMD262174:LME262180 LCH262174:LCI262180 KSL262174:KSM262180 KIP262174:KIQ262180 JYT262174:JYU262180 JOX262174:JOY262180 JFB262174:JFC262180 IVF262174:IVG262180 ILJ262174:ILK262180 IBN262174:IBO262180 HRR262174:HRS262180 HHV262174:HHW262180 GXZ262174:GYA262180 GOD262174:GOE262180 GEH262174:GEI262180 FUL262174:FUM262180 FKP262174:FKQ262180 FAT262174:FAU262180 EQX262174:EQY262180 EHB262174:EHC262180 DXF262174:DXG262180 DNJ262174:DNK262180 DDN262174:DDO262180 CTR262174:CTS262180 CJV262174:CJW262180 BZZ262174:CAA262180 BQD262174:BQE262180 BGH262174:BGI262180 AWL262174:AWM262180 AMP262174:AMQ262180 ACT262174:ACU262180 SX262174:SY262180 JB262174:JC262180 F262174:G262180 WVN196638:WVO196644 WLR196638:WLS196644 WBV196638:WBW196644 VRZ196638:VSA196644 VID196638:VIE196644 UYH196638:UYI196644 UOL196638:UOM196644 UEP196638:UEQ196644 TUT196638:TUU196644 TKX196638:TKY196644 TBB196638:TBC196644 SRF196638:SRG196644 SHJ196638:SHK196644 RXN196638:RXO196644 RNR196638:RNS196644 RDV196638:RDW196644 QTZ196638:QUA196644 QKD196638:QKE196644 QAH196638:QAI196644 PQL196638:PQM196644 PGP196638:PGQ196644 OWT196638:OWU196644 OMX196638:OMY196644 ODB196638:ODC196644 NTF196638:NTG196644 NJJ196638:NJK196644 MZN196638:MZO196644 MPR196638:MPS196644 MFV196638:MFW196644 LVZ196638:LWA196644 LMD196638:LME196644 LCH196638:LCI196644 KSL196638:KSM196644 KIP196638:KIQ196644 JYT196638:JYU196644 JOX196638:JOY196644 JFB196638:JFC196644 IVF196638:IVG196644 ILJ196638:ILK196644 IBN196638:IBO196644 HRR196638:HRS196644 HHV196638:HHW196644 GXZ196638:GYA196644 GOD196638:GOE196644 GEH196638:GEI196644 FUL196638:FUM196644 FKP196638:FKQ196644 FAT196638:FAU196644 EQX196638:EQY196644 EHB196638:EHC196644 DXF196638:DXG196644 DNJ196638:DNK196644 DDN196638:DDO196644 CTR196638:CTS196644 CJV196638:CJW196644 BZZ196638:CAA196644 BQD196638:BQE196644 BGH196638:BGI196644 AWL196638:AWM196644 AMP196638:AMQ196644 ACT196638:ACU196644 SX196638:SY196644 JB196638:JC196644 F196638:G196644 WVN131102:WVO131108 WLR131102:WLS131108 WBV131102:WBW131108 VRZ131102:VSA131108 VID131102:VIE131108 UYH131102:UYI131108 UOL131102:UOM131108 UEP131102:UEQ131108 TUT131102:TUU131108 TKX131102:TKY131108 TBB131102:TBC131108 SRF131102:SRG131108 SHJ131102:SHK131108 RXN131102:RXO131108 RNR131102:RNS131108 RDV131102:RDW131108 QTZ131102:QUA131108 QKD131102:QKE131108 QAH131102:QAI131108 PQL131102:PQM131108 PGP131102:PGQ131108 OWT131102:OWU131108 OMX131102:OMY131108 ODB131102:ODC131108 NTF131102:NTG131108 NJJ131102:NJK131108 MZN131102:MZO131108 MPR131102:MPS131108 MFV131102:MFW131108 LVZ131102:LWA131108 LMD131102:LME131108 LCH131102:LCI131108 KSL131102:KSM131108 KIP131102:KIQ131108 JYT131102:JYU131108 JOX131102:JOY131108 JFB131102:JFC131108 IVF131102:IVG131108 ILJ131102:ILK131108 IBN131102:IBO131108 HRR131102:HRS131108 HHV131102:HHW131108 GXZ131102:GYA131108 GOD131102:GOE131108 GEH131102:GEI131108 FUL131102:FUM131108 FKP131102:FKQ131108 FAT131102:FAU131108 EQX131102:EQY131108 EHB131102:EHC131108 DXF131102:DXG131108 DNJ131102:DNK131108 DDN131102:DDO131108 CTR131102:CTS131108 CJV131102:CJW131108 BZZ131102:CAA131108 BQD131102:BQE131108 BGH131102:BGI131108 AWL131102:AWM131108 AMP131102:AMQ131108 ACT131102:ACU131108 SX131102:SY131108 JB131102:JC131108 F131102:G131108 WVN65566:WVO65572 WLR65566:WLS65572 WBV65566:WBW65572 VRZ65566:VSA65572 VID65566:VIE65572 UYH65566:UYI65572 UOL65566:UOM65572 UEP65566:UEQ65572 TUT65566:TUU65572 TKX65566:TKY65572 TBB65566:TBC65572 SRF65566:SRG65572 SHJ65566:SHK65572 RXN65566:RXO65572 RNR65566:RNS65572 RDV65566:RDW65572 QTZ65566:QUA65572 QKD65566:QKE65572 QAH65566:QAI65572 PQL65566:PQM65572 PGP65566:PGQ65572 OWT65566:OWU65572 OMX65566:OMY65572 ODB65566:ODC65572 NTF65566:NTG65572 NJJ65566:NJK65572 MZN65566:MZO65572 MPR65566:MPS65572 MFV65566:MFW65572 LVZ65566:LWA65572 LMD65566:LME65572 LCH65566:LCI65572 KSL65566:KSM65572 KIP65566:KIQ65572 JYT65566:JYU65572 JOX65566:JOY65572 JFB65566:JFC65572 IVF65566:IVG65572 ILJ65566:ILK65572 IBN65566:IBO65572 HRR65566:HRS65572 HHV65566:HHW65572 GXZ65566:GYA65572 GOD65566:GOE65572 GEH65566:GEI65572 FUL65566:FUM65572 FKP65566:FKQ65572 FAT65566:FAU65572 EQX65566:EQY65572 EHB65566:EHC65572 DXF65566:DXG65572 DNJ65566:DNK65572 DDN65566:DDO65572 CTR65566:CTS65572 CJV65566:CJW65572 BZZ65566:CAA65572 BQD65566:BQE65572 BGH65566:BGI65572 AWL65566:AWM65572 AMP65566:AMQ65572 ACT65566:ACU65572 SX65566:SY65572 JB65566:JC65572 F65566:G65572 WVN35:WVO41 WLR35:WLS41 WBV35:WBW41 VRZ35:VSA41 VID35:VIE41 UYH35:UYI41 UOL35:UOM41 UEP35:UEQ41 TUT35:TUU41 TKX35:TKY41 TBB35:TBC41 SRF35:SRG41 SHJ35:SHK41 RXN35:RXO41 RNR35:RNS41 RDV35:RDW41 QTZ35:QUA41 QKD35:QKE41 QAH35:QAI41 PQL35:PQM41 PGP35:PGQ41 OWT35:OWU41 OMX35:OMY41 ODB35:ODC41 NTF35:NTG41 NJJ35:NJK41 MZN35:MZO41 MPR35:MPS41 MFV35:MFW41 LVZ35:LWA41 LMD35:LME41 LCH35:LCI41 KSL35:KSM41 KIP35:KIQ41 JYT35:JYU41 JOX35:JOY41 JFB35:JFC41 IVF35:IVG41 ILJ35:ILK41 IBN35:IBO41 HRR35:HRS41 HHV35:HHW41 GXZ35:GYA41 GOD35:GOE41 GEH35:GEI41 FUL35:FUM41 FKP35:FKQ41 FAT35:FAU41 EQX35:EQY41 EHB35:EHC41 DXF35:DXG41 DNJ35:DNK41 DDN35:DDO41 CTR35:CTS41 CJV35:CJW41 BZZ35:CAA41 BQD35:BQE41 BGH35:BGI41 AWL35:AWM41 AMP35:AMQ41 ACT35:ACU41 SX35:SY41 JB35:JC41">
      <formula1>$T$38:$T$75</formula1>
    </dataValidation>
    <dataValidation type="list" allowBlank="1" showInputMessage="1" showErrorMessage="1" sqref="R26:R27 JN26:JN27 TJ26:TJ27 ADF26:ADF27 ANB26:ANB27 AWX26:AWX27 BGT26:BGT27 BQP26:BQP27 CAL26:CAL27 CKH26:CKH27 CUD26:CUD27 DDZ26:DDZ27 DNV26:DNV27 DXR26:DXR27 EHN26:EHN27 ERJ26:ERJ27 FBF26:FBF27 FLB26:FLB27 FUX26:FUX27 GET26:GET27 GOP26:GOP27 GYL26:GYL27 HIH26:HIH27 HSD26:HSD27 IBZ26:IBZ27 ILV26:ILV27 IVR26:IVR27 JFN26:JFN27 JPJ26:JPJ27 JZF26:JZF27 KJB26:KJB27 KSX26:KSX27 LCT26:LCT27 LMP26:LMP27 LWL26:LWL27 MGH26:MGH27 MQD26:MQD27 MZZ26:MZZ27 NJV26:NJV27 NTR26:NTR27 ODN26:ODN27 ONJ26:ONJ27 OXF26:OXF27 PHB26:PHB27 PQX26:PQX27 QAT26:QAT27 QKP26:QKP27 QUL26:QUL27 REH26:REH27 ROD26:ROD27 RXZ26:RXZ27 SHV26:SHV27 SRR26:SRR27 TBN26:TBN27 TLJ26:TLJ27 TVF26:TVF27 UFB26:UFB27 UOX26:UOX27 UYT26:UYT27 VIP26:VIP27 VSL26:VSL27 WCH26:WCH27 WMD26:WMD27 WVZ26:WVZ27 R65557:R65558 JN65557:JN65558 TJ65557:TJ65558 ADF65557:ADF65558 ANB65557:ANB65558 AWX65557:AWX65558 BGT65557:BGT65558 BQP65557:BQP65558 CAL65557:CAL65558 CKH65557:CKH65558 CUD65557:CUD65558 DDZ65557:DDZ65558 DNV65557:DNV65558 DXR65557:DXR65558 EHN65557:EHN65558 ERJ65557:ERJ65558 FBF65557:FBF65558 FLB65557:FLB65558 FUX65557:FUX65558 GET65557:GET65558 GOP65557:GOP65558 GYL65557:GYL65558 HIH65557:HIH65558 HSD65557:HSD65558 IBZ65557:IBZ65558 ILV65557:ILV65558 IVR65557:IVR65558 JFN65557:JFN65558 JPJ65557:JPJ65558 JZF65557:JZF65558 KJB65557:KJB65558 KSX65557:KSX65558 LCT65557:LCT65558 LMP65557:LMP65558 LWL65557:LWL65558 MGH65557:MGH65558 MQD65557:MQD65558 MZZ65557:MZZ65558 NJV65557:NJV65558 NTR65557:NTR65558 ODN65557:ODN65558 ONJ65557:ONJ65558 OXF65557:OXF65558 PHB65557:PHB65558 PQX65557:PQX65558 QAT65557:QAT65558 QKP65557:QKP65558 QUL65557:QUL65558 REH65557:REH65558 ROD65557:ROD65558 RXZ65557:RXZ65558 SHV65557:SHV65558 SRR65557:SRR65558 TBN65557:TBN65558 TLJ65557:TLJ65558 TVF65557:TVF65558 UFB65557:UFB65558 UOX65557:UOX65558 UYT65557:UYT65558 VIP65557:VIP65558 VSL65557:VSL65558 WCH65557:WCH65558 WMD65557:WMD65558 WVZ65557:WVZ65558 R131093:R131094 JN131093:JN131094 TJ131093:TJ131094 ADF131093:ADF131094 ANB131093:ANB131094 AWX131093:AWX131094 BGT131093:BGT131094 BQP131093:BQP131094 CAL131093:CAL131094 CKH131093:CKH131094 CUD131093:CUD131094 DDZ131093:DDZ131094 DNV131093:DNV131094 DXR131093:DXR131094 EHN131093:EHN131094 ERJ131093:ERJ131094 FBF131093:FBF131094 FLB131093:FLB131094 FUX131093:FUX131094 GET131093:GET131094 GOP131093:GOP131094 GYL131093:GYL131094 HIH131093:HIH131094 HSD131093:HSD131094 IBZ131093:IBZ131094 ILV131093:ILV131094 IVR131093:IVR131094 JFN131093:JFN131094 JPJ131093:JPJ131094 JZF131093:JZF131094 KJB131093:KJB131094 KSX131093:KSX131094 LCT131093:LCT131094 LMP131093:LMP131094 LWL131093:LWL131094 MGH131093:MGH131094 MQD131093:MQD131094 MZZ131093:MZZ131094 NJV131093:NJV131094 NTR131093:NTR131094 ODN131093:ODN131094 ONJ131093:ONJ131094 OXF131093:OXF131094 PHB131093:PHB131094 PQX131093:PQX131094 QAT131093:QAT131094 QKP131093:QKP131094 QUL131093:QUL131094 REH131093:REH131094 ROD131093:ROD131094 RXZ131093:RXZ131094 SHV131093:SHV131094 SRR131093:SRR131094 TBN131093:TBN131094 TLJ131093:TLJ131094 TVF131093:TVF131094 UFB131093:UFB131094 UOX131093:UOX131094 UYT131093:UYT131094 VIP131093:VIP131094 VSL131093:VSL131094 WCH131093:WCH131094 WMD131093:WMD131094 WVZ131093:WVZ131094 R196629:R196630 JN196629:JN196630 TJ196629:TJ196630 ADF196629:ADF196630 ANB196629:ANB196630 AWX196629:AWX196630 BGT196629:BGT196630 BQP196629:BQP196630 CAL196629:CAL196630 CKH196629:CKH196630 CUD196629:CUD196630 DDZ196629:DDZ196630 DNV196629:DNV196630 DXR196629:DXR196630 EHN196629:EHN196630 ERJ196629:ERJ196630 FBF196629:FBF196630 FLB196629:FLB196630 FUX196629:FUX196630 GET196629:GET196630 GOP196629:GOP196630 GYL196629:GYL196630 HIH196629:HIH196630 HSD196629:HSD196630 IBZ196629:IBZ196630 ILV196629:ILV196630 IVR196629:IVR196630 JFN196629:JFN196630 JPJ196629:JPJ196630 JZF196629:JZF196630 KJB196629:KJB196630 KSX196629:KSX196630 LCT196629:LCT196630 LMP196629:LMP196630 LWL196629:LWL196630 MGH196629:MGH196630 MQD196629:MQD196630 MZZ196629:MZZ196630 NJV196629:NJV196630 NTR196629:NTR196630 ODN196629:ODN196630 ONJ196629:ONJ196630 OXF196629:OXF196630 PHB196629:PHB196630 PQX196629:PQX196630 QAT196629:QAT196630 QKP196629:QKP196630 QUL196629:QUL196630 REH196629:REH196630 ROD196629:ROD196630 RXZ196629:RXZ196630 SHV196629:SHV196630 SRR196629:SRR196630 TBN196629:TBN196630 TLJ196629:TLJ196630 TVF196629:TVF196630 UFB196629:UFB196630 UOX196629:UOX196630 UYT196629:UYT196630 VIP196629:VIP196630 VSL196629:VSL196630 WCH196629:WCH196630 WMD196629:WMD196630 WVZ196629:WVZ196630 R262165:R262166 JN262165:JN262166 TJ262165:TJ262166 ADF262165:ADF262166 ANB262165:ANB262166 AWX262165:AWX262166 BGT262165:BGT262166 BQP262165:BQP262166 CAL262165:CAL262166 CKH262165:CKH262166 CUD262165:CUD262166 DDZ262165:DDZ262166 DNV262165:DNV262166 DXR262165:DXR262166 EHN262165:EHN262166 ERJ262165:ERJ262166 FBF262165:FBF262166 FLB262165:FLB262166 FUX262165:FUX262166 GET262165:GET262166 GOP262165:GOP262166 GYL262165:GYL262166 HIH262165:HIH262166 HSD262165:HSD262166 IBZ262165:IBZ262166 ILV262165:ILV262166 IVR262165:IVR262166 JFN262165:JFN262166 JPJ262165:JPJ262166 JZF262165:JZF262166 KJB262165:KJB262166 KSX262165:KSX262166 LCT262165:LCT262166 LMP262165:LMP262166 LWL262165:LWL262166 MGH262165:MGH262166 MQD262165:MQD262166 MZZ262165:MZZ262166 NJV262165:NJV262166 NTR262165:NTR262166 ODN262165:ODN262166 ONJ262165:ONJ262166 OXF262165:OXF262166 PHB262165:PHB262166 PQX262165:PQX262166 QAT262165:QAT262166 QKP262165:QKP262166 QUL262165:QUL262166 REH262165:REH262166 ROD262165:ROD262166 RXZ262165:RXZ262166 SHV262165:SHV262166 SRR262165:SRR262166 TBN262165:TBN262166 TLJ262165:TLJ262166 TVF262165:TVF262166 UFB262165:UFB262166 UOX262165:UOX262166 UYT262165:UYT262166 VIP262165:VIP262166 VSL262165:VSL262166 WCH262165:WCH262166 WMD262165:WMD262166 WVZ262165:WVZ262166 R327701:R327702 JN327701:JN327702 TJ327701:TJ327702 ADF327701:ADF327702 ANB327701:ANB327702 AWX327701:AWX327702 BGT327701:BGT327702 BQP327701:BQP327702 CAL327701:CAL327702 CKH327701:CKH327702 CUD327701:CUD327702 DDZ327701:DDZ327702 DNV327701:DNV327702 DXR327701:DXR327702 EHN327701:EHN327702 ERJ327701:ERJ327702 FBF327701:FBF327702 FLB327701:FLB327702 FUX327701:FUX327702 GET327701:GET327702 GOP327701:GOP327702 GYL327701:GYL327702 HIH327701:HIH327702 HSD327701:HSD327702 IBZ327701:IBZ327702 ILV327701:ILV327702 IVR327701:IVR327702 JFN327701:JFN327702 JPJ327701:JPJ327702 JZF327701:JZF327702 KJB327701:KJB327702 KSX327701:KSX327702 LCT327701:LCT327702 LMP327701:LMP327702 LWL327701:LWL327702 MGH327701:MGH327702 MQD327701:MQD327702 MZZ327701:MZZ327702 NJV327701:NJV327702 NTR327701:NTR327702 ODN327701:ODN327702 ONJ327701:ONJ327702 OXF327701:OXF327702 PHB327701:PHB327702 PQX327701:PQX327702 QAT327701:QAT327702 QKP327701:QKP327702 QUL327701:QUL327702 REH327701:REH327702 ROD327701:ROD327702 RXZ327701:RXZ327702 SHV327701:SHV327702 SRR327701:SRR327702 TBN327701:TBN327702 TLJ327701:TLJ327702 TVF327701:TVF327702 UFB327701:UFB327702 UOX327701:UOX327702 UYT327701:UYT327702 VIP327701:VIP327702 VSL327701:VSL327702 WCH327701:WCH327702 WMD327701:WMD327702 WVZ327701:WVZ327702 R393237:R393238 JN393237:JN393238 TJ393237:TJ393238 ADF393237:ADF393238 ANB393237:ANB393238 AWX393237:AWX393238 BGT393237:BGT393238 BQP393237:BQP393238 CAL393237:CAL393238 CKH393237:CKH393238 CUD393237:CUD393238 DDZ393237:DDZ393238 DNV393237:DNV393238 DXR393237:DXR393238 EHN393237:EHN393238 ERJ393237:ERJ393238 FBF393237:FBF393238 FLB393237:FLB393238 FUX393237:FUX393238 GET393237:GET393238 GOP393237:GOP393238 GYL393237:GYL393238 HIH393237:HIH393238 HSD393237:HSD393238 IBZ393237:IBZ393238 ILV393237:ILV393238 IVR393237:IVR393238 JFN393237:JFN393238 JPJ393237:JPJ393238 JZF393237:JZF393238 KJB393237:KJB393238 KSX393237:KSX393238 LCT393237:LCT393238 LMP393237:LMP393238 LWL393237:LWL393238 MGH393237:MGH393238 MQD393237:MQD393238 MZZ393237:MZZ393238 NJV393237:NJV393238 NTR393237:NTR393238 ODN393237:ODN393238 ONJ393237:ONJ393238 OXF393237:OXF393238 PHB393237:PHB393238 PQX393237:PQX393238 QAT393237:QAT393238 QKP393237:QKP393238 QUL393237:QUL393238 REH393237:REH393238 ROD393237:ROD393238 RXZ393237:RXZ393238 SHV393237:SHV393238 SRR393237:SRR393238 TBN393237:TBN393238 TLJ393237:TLJ393238 TVF393237:TVF393238 UFB393237:UFB393238 UOX393237:UOX393238 UYT393237:UYT393238 VIP393237:VIP393238 VSL393237:VSL393238 WCH393237:WCH393238 WMD393237:WMD393238 WVZ393237:WVZ393238 R458773:R458774 JN458773:JN458774 TJ458773:TJ458774 ADF458773:ADF458774 ANB458773:ANB458774 AWX458773:AWX458774 BGT458773:BGT458774 BQP458773:BQP458774 CAL458773:CAL458774 CKH458773:CKH458774 CUD458773:CUD458774 DDZ458773:DDZ458774 DNV458773:DNV458774 DXR458773:DXR458774 EHN458773:EHN458774 ERJ458773:ERJ458774 FBF458773:FBF458774 FLB458773:FLB458774 FUX458773:FUX458774 GET458773:GET458774 GOP458773:GOP458774 GYL458773:GYL458774 HIH458773:HIH458774 HSD458773:HSD458774 IBZ458773:IBZ458774 ILV458773:ILV458774 IVR458773:IVR458774 JFN458773:JFN458774 JPJ458773:JPJ458774 JZF458773:JZF458774 KJB458773:KJB458774 KSX458773:KSX458774 LCT458773:LCT458774 LMP458773:LMP458774 LWL458773:LWL458774 MGH458773:MGH458774 MQD458773:MQD458774 MZZ458773:MZZ458774 NJV458773:NJV458774 NTR458773:NTR458774 ODN458773:ODN458774 ONJ458773:ONJ458774 OXF458773:OXF458774 PHB458773:PHB458774 PQX458773:PQX458774 QAT458773:QAT458774 QKP458773:QKP458774 QUL458773:QUL458774 REH458773:REH458774 ROD458773:ROD458774 RXZ458773:RXZ458774 SHV458773:SHV458774 SRR458773:SRR458774 TBN458773:TBN458774 TLJ458773:TLJ458774 TVF458773:TVF458774 UFB458773:UFB458774 UOX458773:UOX458774 UYT458773:UYT458774 VIP458773:VIP458774 VSL458773:VSL458774 WCH458773:WCH458774 WMD458773:WMD458774 WVZ458773:WVZ458774 R524309:R524310 JN524309:JN524310 TJ524309:TJ524310 ADF524309:ADF524310 ANB524309:ANB524310 AWX524309:AWX524310 BGT524309:BGT524310 BQP524309:BQP524310 CAL524309:CAL524310 CKH524309:CKH524310 CUD524309:CUD524310 DDZ524309:DDZ524310 DNV524309:DNV524310 DXR524309:DXR524310 EHN524309:EHN524310 ERJ524309:ERJ524310 FBF524309:FBF524310 FLB524309:FLB524310 FUX524309:FUX524310 GET524309:GET524310 GOP524309:GOP524310 GYL524309:GYL524310 HIH524309:HIH524310 HSD524309:HSD524310 IBZ524309:IBZ524310 ILV524309:ILV524310 IVR524309:IVR524310 JFN524309:JFN524310 JPJ524309:JPJ524310 JZF524309:JZF524310 KJB524309:KJB524310 KSX524309:KSX524310 LCT524309:LCT524310 LMP524309:LMP524310 LWL524309:LWL524310 MGH524309:MGH524310 MQD524309:MQD524310 MZZ524309:MZZ524310 NJV524309:NJV524310 NTR524309:NTR524310 ODN524309:ODN524310 ONJ524309:ONJ524310 OXF524309:OXF524310 PHB524309:PHB524310 PQX524309:PQX524310 QAT524309:QAT524310 QKP524309:QKP524310 QUL524309:QUL524310 REH524309:REH524310 ROD524309:ROD524310 RXZ524309:RXZ524310 SHV524309:SHV524310 SRR524309:SRR524310 TBN524309:TBN524310 TLJ524309:TLJ524310 TVF524309:TVF524310 UFB524309:UFB524310 UOX524309:UOX524310 UYT524309:UYT524310 VIP524309:VIP524310 VSL524309:VSL524310 WCH524309:WCH524310 WMD524309:WMD524310 WVZ524309:WVZ524310 R589845:R589846 JN589845:JN589846 TJ589845:TJ589846 ADF589845:ADF589846 ANB589845:ANB589846 AWX589845:AWX589846 BGT589845:BGT589846 BQP589845:BQP589846 CAL589845:CAL589846 CKH589845:CKH589846 CUD589845:CUD589846 DDZ589845:DDZ589846 DNV589845:DNV589846 DXR589845:DXR589846 EHN589845:EHN589846 ERJ589845:ERJ589846 FBF589845:FBF589846 FLB589845:FLB589846 FUX589845:FUX589846 GET589845:GET589846 GOP589845:GOP589846 GYL589845:GYL589846 HIH589845:HIH589846 HSD589845:HSD589846 IBZ589845:IBZ589846 ILV589845:ILV589846 IVR589845:IVR589846 JFN589845:JFN589846 JPJ589845:JPJ589846 JZF589845:JZF589846 KJB589845:KJB589846 KSX589845:KSX589846 LCT589845:LCT589846 LMP589845:LMP589846 LWL589845:LWL589846 MGH589845:MGH589846 MQD589845:MQD589846 MZZ589845:MZZ589846 NJV589845:NJV589846 NTR589845:NTR589846 ODN589845:ODN589846 ONJ589845:ONJ589846 OXF589845:OXF589846 PHB589845:PHB589846 PQX589845:PQX589846 QAT589845:QAT589846 QKP589845:QKP589846 QUL589845:QUL589846 REH589845:REH589846 ROD589845:ROD589846 RXZ589845:RXZ589846 SHV589845:SHV589846 SRR589845:SRR589846 TBN589845:TBN589846 TLJ589845:TLJ589846 TVF589845:TVF589846 UFB589845:UFB589846 UOX589845:UOX589846 UYT589845:UYT589846 VIP589845:VIP589846 VSL589845:VSL589846 WCH589845:WCH589846 WMD589845:WMD589846 WVZ589845:WVZ589846 R655381:R655382 JN655381:JN655382 TJ655381:TJ655382 ADF655381:ADF655382 ANB655381:ANB655382 AWX655381:AWX655382 BGT655381:BGT655382 BQP655381:BQP655382 CAL655381:CAL655382 CKH655381:CKH655382 CUD655381:CUD655382 DDZ655381:DDZ655382 DNV655381:DNV655382 DXR655381:DXR655382 EHN655381:EHN655382 ERJ655381:ERJ655382 FBF655381:FBF655382 FLB655381:FLB655382 FUX655381:FUX655382 GET655381:GET655382 GOP655381:GOP655382 GYL655381:GYL655382 HIH655381:HIH655382 HSD655381:HSD655382 IBZ655381:IBZ655382 ILV655381:ILV655382 IVR655381:IVR655382 JFN655381:JFN655382 JPJ655381:JPJ655382 JZF655381:JZF655382 KJB655381:KJB655382 KSX655381:KSX655382 LCT655381:LCT655382 LMP655381:LMP655382 LWL655381:LWL655382 MGH655381:MGH655382 MQD655381:MQD655382 MZZ655381:MZZ655382 NJV655381:NJV655382 NTR655381:NTR655382 ODN655381:ODN655382 ONJ655381:ONJ655382 OXF655381:OXF655382 PHB655381:PHB655382 PQX655381:PQX655382 QAT655381:QAT655382 QKP655381:QKP655382 QUL655381:QUL655382 REH655381:REH655382 ROD655381:ROD655382 RXZ655381:RXZ655382 SHV655381:SHV655382 SRR655381:SRR655382 TBN655381:TBN655382 TLJ655381:TLJ655382 TVF655381:TVF655382 UFB655381:UFB655382 UOX655381:UOX655382 UYT655381:UYT655382 VIP655381:VIP655382 VSL655381:VSL655382 WCH655381:WCH655382 WMD655381:WMD655382 WVZ655381:WVZ655382 R720917:R720918 JN720917:JN720918 TJ720917:TJ720918 ADF720917:ADF720918 ANB720917:ANB720918 AWX720917:AWX720918 BGT720917:BGT720918 BQP720917:BQP720918 CAL720917:CAL720918 CKH720917:CKH720918 CUD720917:CUD720918 DDZ720917:DDZ720918 DNV720917:DNV720918 DXR720917:DXR720918 EHN720917:EHN720918 ERJ720917:ERJ720918 FBF720917:FBF720918 FLB720917:FLB720918 FUX720917:FUX720918 GET720917:GET720918 GOP720917:GOP720918 GYL720917:GYL720918 HIH720917:HIH720918 HSD720917:HSD720918 IBZ720917:IBZ720918 ILV720917:ILV720918 IVR720917:IVR720918 JFN720917:JFN720918 JPJ720917:JPJ720918 JZF720917:JZF720918 KJB720917:KJB720918 KSX720917:KSX720918 LCT720917:LCT720918 LMP720917:LMP720918 LWL720917:LWL720918 MGH720917:MGH720918 MQD720917:MQD720918 MZZ720917:MZZ720918 NJV720917:NJV720918 NTR720917:NTR720918 ODN720917:ODN720918 ONJ720917:ONJ720918 OXF720917:OXF720918 PHB720917:PHB720918 PQX720917:PQX720918 QAT720917:QAT720918 QKP720917:QKP720918 QUL720917:QUL720918 REH720917:REH720918 ROD720917:ROD720918 RXZ720917:RXZ720918 SHV720917:SHV720918 SRR720917:SRR720918 TBN720917:TBN720918 TLJ720917:TLJ720918 TVF720917:TVF720918 UFB720917:UFB720918 UOX720917:UOX720918 UYT720917:UYT720918 VIP720917:VIP720918 VSL720917:VSL720918 WCH720917:WCH720918 WMD720917:WMD720918 WVZ720917:WVZ720918 R786453:R786454 JN786453:JN786454 TJ786453:TJ786454 ADF786453:ADF786454 ANB786453:ANB786454 AWX786453:AWX786454 BGT786453:BGT786454 BQP786453:BQP786454 CAL786453:CAL786454 CKH786453:CKH786454 CUD786453:CUD786454 DDZ786453:DDZ786454 DNV786453:DNV786454 DXR786453:DXR786454 EHN786453:EHN786454 ERJ786453:ERJ786454 FBF786453:FBF786454 FLB786453:FLB786454 FUX786453:FUX786454 GET786453:GET786454 GOP786453:GOP786454 GYL786453:GYL786454 HIH786453:HIH786454 HSD786453:HSD786454 IBZ786453:IBZ786454 ILV786453:ILV786454 IVR786453:IVR786454 JFN786453:JFN786454 JPJ786453:JPJ786454 JZF786453:JZF786454 KJB786453:KJB786454 KSX786453:KSX786454 LCT786453:LCT786454 LMP786453:LMP786454 LWL786453:LWL786454 MGH786453:MGH786454 MQD786453:MQD786454 MZZ786453:MZZ786454 NJV786453:NJV786454 NTR786453:NTR786454 ODN786453:ODN786454 ONJ786453:ONJ786454 OXF786453:OXF786454 PHB786453:PHB786454 PQX786453:PQX786454 QAT786453:QAT786454 QKP786453:QKP786454 QUL786453:QUL786454 REH786453:REH786454 ROD786453:ROD786454 RXZ786453:RXZ786454 SHV786453:SHV786454 SRR786453:SRR786454 TBN786453:TBN786454 TLJ786453:TLJ786454 TVF786453:TVF786454 UFB786453:UFB786454 UOX786453:UOX786454 UYT786453:UYT786454 VIP786453:VIP786454 VSL786453:VSL786454 WCH786453:WCH786454 WMD786453:WMD786454 WVZ786453:WVZ786454 R851989:R851990 JN851989:JN851990 TJ851989:TJ851990 ADF851989:ADF851990 ANB851989:ANB851990 AWX851989:AWX851990 BGT851989:BGT851990 BQP851989:BQP851990 CAL851989:CAL851990 CKH851989:CKH851990 CUD851989:CUD851990 DDZ851989:DDZ851990 DNV851989:DNV851990 DXR851989:DXR851990 EHN851989:EHN851990 ERJ851989:ERJ851990 FBF851989:FBF851990 FLB851989:FLB851990 FUX851989:FUX851990 GET851989:GET851990 GOP851989:GOP851990 GYL851989:GYL851990 HIH851989:HIH851990 HSD851989:HSD851990 IBZ851989:IBZ851990 ILV851989:ILV851990 IVR851989:IVR851990 JFN851989:JFN851990 JPJ851989:JPJ851990 JZF851989:JZF851990 KJB851989:KJB851990 KSX851989:KSX851990 LCT851989:LCT851990 LMP851989:LMP851990 LWL851989:LWL851990 MGH851989:MGH851990 MQD851989:MQD851990 MZZ851989:MZZ851990 NJV851989:NJV851990 NTR851989:NTR851990 ODN851989:ODN851990 ONJ851989:ONJ851990 OXF851989:OXF851990 PHB851989:PHB851990 PQX851989:PQX851990 QAT851989:QAT851990 QKP851989:QKP851990 QUL851989:QUL851990 REH851989:REH851990 ROD851989:ROD851990 RXZ851989:RXZ851990 SHV851989:SHV851990 SRR851989:SRR851990 TBN851989:TBN851990 TLJ851989:TLJ851990 TVF851989:TVF851990 UFB851989:UFB851990 UOX851989:UOX851990 UYT851989:UYT851990 VIP851989:VIP851990 VSL851989:VSL851990 WCH851989:WCH851990 WMD851989:WMD851990 WVZ851989:WVZ851990 R917525:R917526 JN917525:JN917526 TJ917525:TJ917526 ADF917525:ADF917526 ANB917525:ANB917526 AWX917525:AWX917526 BGT917525:BGT917526 BQP917525:BQP917526 CAL917525:CAL917526 CKH917525:CKH917526 CUD917525:CUD917526 DDZ917525:DDZ917526 DNV917525:DNV917526 DXR917525:DXR917526 EHN917525:EHN917526 ERJ917525:ERJ917526 FBF917525:FBF917526 FLB917525:FLB917526 FUX917525:FUX917526 GET917525:GET917526 GOP917525:GOP917526 GYL917525:GYL917526 HIH917525:HIH917526 HSD917525:HSD917526 IBZ917525:IBZ917526 ILV917525:ILV917526 IVR917525:IVR917526 JFN917525:JFN917526 JPJ917525:JPJ917526 JZF917525:JZF917526 KJB917525:KJB917526 KSX917525:KSX917526 LCT917525:LCT917526 LMP917525:LMP917526 LWL917525:LWL917526 MGH917525:MGH917526 MQD917525:MQD917526 MZZ917525:MZZ917526 NJV917525:NJV917526 NTR917525:NTR917526 ODN917525:ODN917526 ONJ917525:ONJ917526 OXF917525:OXF917526 PHB917525:PHB917526 PQX917525:PQX917526 QAT917525:QAT917526 QKP917525:QKP917526 QUL917525:QUL917526 REH917525:REH917526 ROD917525:ROD917526 RXZ917525:RXZ917526 SHV917525:SHV917526 SRR917525:SRR917526 TBN917525:TBN917526 TLJ917525:TLJ917526 TVF917525:TVF917526 UFB917525:UFB917526 UOX917525:UOX917526 UYT917525:UYT917526 VIP917525:VIP917526 VSL917525:VSL917526 WCH917525:WCH917526 WMD917525:WMD917526 WVZ917525:WVZ917526 R983061:R983062 JN983061:JN983062 TJ983061:TJ983062 ADF983061:ADF983062 ANB983061:ANB983062 AWX983061:AWX983062 BGT983061:BGT983062 BQP983061:BQP983062 CAL983061:CAL983062 CKH983061:CKH983062 CUD983061:CUD983062 DDZ983061:DDZ983062 DNV983061:DNV983062 DXR983061:DXR983062 EHN983061:EHN983062 ERJ983061:ERJ983062 FBF983061:FBF983062 FLB983061:FLB983062 FUX983061:FUX983062 GET983061:GET983062 GOP983061:GOP983062 GYL983061:GYL983062 HIH983061:HIH983062 HSD983061:HSD983062 IBZ983061:IBZ983062 ILV983061:ILV983062 IVR983061:IVR983062 JFN983061:JFN983062 JPJ983061:JPJ983062 JZF983061:JZF983062 KJB983061:KJB983062 KSX983061:KSX983062 LCT983061:LCT983062 LMP983061:LMP983062 LWL983061:LWL983062 MGH983061:MGH983062 MQD983061:MQD983062 MZZ983061:MZZ983062 NJV983061:NJV983062 NTR983061:NTR983062 ODN983061:ODN983062 ONJ983061:ONJ983062 OXF983061:OXF983062 PHB983061:PHB983062 PQX983061:PQX983062 QAT983061:QAT983062 QKP983061:QKP983062 QUL983061:QUL983062 REH983061:REH983062 ROD983061:ROD983062 RXZ983061:RXZ983062 SHV983061:SHV983062 SRR983061:SRR983062 TBN983061:TBN983062 TLJ983061:TLJ983062 TVF983061:TVF983062 UFB983061:UFB983062 UOX983061:UOX983062 UYT983061:UYT983062 VIP983061:VIP983062 VSL983061:VSL983062 WCH983061:WCH983062 WMD983061:WMD983062 WVZ983061:WVZ983062 J260:K260 JF260:JG260 TB260:TC260 ACX260:ACY260 AMT260:AMU260 AWP260:AWQ260 BGL260:BGM260 BQH260:BQI260 CAD260:CAE260 CJZ260:CKA260 CTV260:CTW260 DDR260:DDS260 DNN260:DNO260 DXJ260:DXK260 EHF260:EHG260 ERB260:ERC260 FAX260:FAY260 FKT260:FKU260 FUP260:FUQ260 GEL260:GEM260 GOH260:GOI260 GYD260:GYE260 HHZ260:HIA260 HRV260:HRW260 IBR260:IBS260 ILN260:ILO260 IVJ260:IVK260 JFF260:JFG260 JPB260:JPC260 JYX260:JYY260 KIT260:KIU260 KSP260:KSQ260 LCL260:LCM260 LMH260:LMI260 LWD260:LWE260 MFZ260:MGA260 MPV260:MPW260 MZR260:MZS260 NJN260:NJO260 NTJ260:NTK260 ODF260:ODG260 ONB260:ONC260 OWX260:OWY260 PGT260:PGU260 PQP260:PQQ260 QAL260:QAM260 QKH260:QKI260 QUD260:QUE260 RDZ260:REA260 RNV260:RNW260 RXR260:RXS260 SHN260:SHO260 SRJ260:SRK260 TBF260:TBG260 TLB260:TLC260 TUX260:TUY260 UET260:UEU260 UOP260:UOQ260 UYL260:UYM260 VIH260:VII260 VSD260:VSE260 WBZ260:WCA260 WLV260:WLW260 WVR260:WVS260 J65789:K65789 JF65789:JG65789 TB65789:TC65789 ACX65789:ACY65789 AMT65789:AMU65789 AWP65789:AWQ65789 BGL65789:BGM65789 BQH65789:BQI65789 CAD65789:CAE65789 CJZ65789:CKA65789 CTV65789:CTW65789 DDR65789:DDS65789 DNN65789:DNO65789 DXJ65789:DXK65789 EHF65789:EHG65789 ERB65789:ERC65789 FAX65789:FAY65789 FKT65789:FKU65789 FUP65789:FUQ65789 GEL65789:GEM65789 GOH65789:GOI65789 GYD65789:GYE65789 HHZ65789:HIA65789 HRV65789:HRW65789 IBR65789:IBS65789 ILN65789:ILO65789 IVJ65789:IVK65789 JFF65789:JFG65789 JPB65789:JPC65789 JYX65789:JYY65789 KIT65789:KIU65789 KSP65789:KSQ65789 LCL65789:LCM65789 LMH65789:LMI65789 LWD65789:LWE65789 MFZ65789:MGA65789 MPV65789:MPW65789 MZR65789:MZS65789 NJN65789:NJO65789 NTJ65789:NTK65789 ODF65789:ODG65789 ONB65789:ONC65789 OWX65789:OWY65789 PGT65789:PGU65789 PQP65789:PQQ65789 QAL65789:QAM65789 QKH65789:QKI65789 QUD65789:QUE65789 RDZ65789:REA65789 RNV65789:RNW65789 RXR65789:RXS65789 SHN65789:SHO65789 SRJ65789:SRK65789 TBF65789:TBG65789 TLB65789:TLC65789 TUX65789:TUY65789 UET65789:UEU65789 UOP65789:UOQ65789 UYL65789:UYM65789 VIH65789:VII65789 VSD65789:VSE65789 WBZ65789:WCA65789 WLV65789:WLW65789 WVR65789:WVS65789 J131325:K131325 JF131325:JG131325 TB131325:TC131325 ACX131325:ACY131325 AMT131325:AMU131325 AWP131325:AWQ131325 BGL131325:BGM131325 BQH131325:BQI131325 CAD131325:CAE131325 CJZ131325:CKA131325 CTV131325:CTW131325 DDR131325:DDS131325 DNN131325:DNO131325 DXJ131325:DXK131325 EHF131325:EHG131325 ERB131325:ERC131325 FAX131325:FAY131325 FKT131325:FKU131325 FUP131325:FUQ131325 GEL131325:GEM131325 GOH131325:GOI131325 GYD131325:GYE131325 HHZ131325:HIA131325 HRV131325:HRW131325 IBR131325:IBS131325 ILN131325:ILO131325 IVJ131325:IVK131325 JFF131325:JFG131325 JPB131325:JPC131325 JYX131325:JYY131325 KIT131325:KIU131325 KSP131325:KSQ131325 LCL131325:LCM131325 LMH131325:LMI131325 LWD131325:LWE131325 MFZ131325:MGA131325 MPV131325:MPW131325 MZR131325:MZS131325 NJN131325:NJO131325 NTJ131325:NTK131325 ODF131325:ODG131325 ONB131325:ONC131325 OWX131325:OWY131325 PGT131325:PGU131325 PQP131325:PQQ131325 QAL131325:QAM131325 QKH131325:QKI131325 QUD131325:QUE131325 RDZ131325:REA131325 RNV131325:RNW131325 RXR131325:RXS131325 SHN131325:SHO131325 SRJ131325:SRK131325 TBF131325:TBG131325 TLB131325:TLC131325 TUX131325:TUY131325 UET131325:UEU131325 UOP131325:UOQ131325 UYL131325:UYM131325 VIH131325:VII131325 VSD131325:VSE131325 WBZ131325:WCA131325 WLV131325:WLW131325 WVR131325:WVS131325 J196861:K196861 JF196861:JG196861 TB196861:TC196861 ACX196861:ACY196861 AMT196861:AMU196861 AWP196861:AWQ196861 BGL196861:BGM196861 BQH196861:BQI196861 CAD196861:CAE196861 CJZ196861:CKA196861 CTV196861:CTW196861 DDR196861:DDS196861 DNN196861:DNO196861 DXJ196861:DXK196861 EHF196861:EHG196861 ERB196861:ERC196861 FAX196861:FAY196861 FKT196861:FKU196861 FUP196861:FUQ196861 GEL196861:GEM196861 GOH196861:GOI196861 GYD196861:GYE196861 HHZ196861:HIA196861 HRV196861:HRW196861 IBR196861:IBS196861 ILN196861:ILO196861 IVJ196861:IVK196861 JFF196861:JFG196861 JPB196861:JPC196861 JYX196861:JYY196861 KIT196861:KIU196861 KSP196861:KSQ196861 LCL196861:LCM196861 LMH196861:LMI196861 LWD196861:LWE196861 MFZ196861:MGA196861 MPV196861:MPW196861 MZR196861:MZS196861 NJN196861:NJO196861 NTJ196861:NTK196861 ODF196861:ODG196861 ONB196861:ONC196861 OWX196861:OWY196861 PGT196861:PGU196861 PQP196861:PQQ196861 QAL196861:QAM196861 QKH196861:QKI196861 QUD196861:QUE196861 RDZ196861:REA196861 RNV196861:RNW196861 RXR196861:RXS196861 SHN196861:SHO196861 SRJ196861:SRK196861 TBF196861:TBG196861 TLB196861:TLC196861 TUX196861:TUY196861 UET196861:UEU196861 UOP196861:UOQ196861 UYL196861:UYM196861 VIH196861:VII196861 VSD196861:VSE196861 WBZ196861:WCA196861 WLV196861:WLW196861 WVR196861:WVS196861 J262397:K262397 JF262397:JG262397 TB262397:TC262397 ACX262397:ACY262397 AMT262397:AMU262397 AWP262397:AWQ262397 BGL262397:BGM262397 BQH262397:BQI262397 CAD262397:CAE262397 CJZ262397:CKA262397 CTV262397:CTW262397 DDR262397:DDS262397 DNN262397:DNO262397 DXJ262397:DXK262397 EHF262397:EHG262397 ERB262397:ERC262397 FAX262397:FAY262397 FKT262397:FKU262397 FUP262397:FUQ262397 GEL262397:GEM262397 GOH262397:GOI262397 GYD262397:GYE262397 HHZ262397:HIA262397 HRV262397:HRW262397 IBR262397:IBS262397 ILN262397:ILO262397 IVJ262397:IVK262397 JFF262397:JFG262397 JPB262397:JPC262397 JYX262397:JYY262397 KIT262397:KIU262397 KSP262397:KSQ262397 LCL262397:LCM262397 LMH262397:LMI262397 LWD262397:LWE262397 MFZ262397:MGA262397 MPV262397:MPW262397 MZR262397:MZS262397 NJN262397:NJO262397 NTJ262397:NTK262397 ODF262397:ODG262397 ONB262397:ONC262397 OWX262397:OWY262397 PGT262397:PGU262397 PQP262397:PQQ262397 QAL262397:QAM262397 QKH262397:QKI262397 QUD262397:QUE262397 RDZ262397:REA262397 RNV262397:RNW262397 RXR262397:RXS262397 SHN262397:SHO262397 SRJ262397:SRK262397 TBF262397:TBG262397 TLB262397:TLC262397 TUX262397:TUY262397 UET262397:UEU262397 UOP262397:UOQ262397 UYL262397:UYM262397 VIH262397:VII262397 VSD262397:VSE262397 WBZ262397:WCA262397 WLV262397:WLW262397 WVR262397:WVS262397 J327933:K327933 JF327933:JG327933 TB327933:TC327933 ACX327933:ACY327933 AMT327933:AMU327933 AWP327933:AWQ327933 BGL327933:BGM327933 BQH327933:BQI327933 CAD327933:CAE327933 CJZ327933:CKA327933 CTV327933:CTW327933 DDR327933:DDS327933 DNN327933:DNO327933 DXJ327933:DXK327933 EHF327933:EHG327933 ERB327933:ERC327933 FAX327933:FAY327933 FKT327933:FKU327933 FUP327933:FUQ327933 GEL327933:GEM327933 GOH327933:GOI327933 GYD327933:GYE327933 HHZ327933:HIA327933 HRV327933:HRW327933 IBR327933:IBS327933 ILN327933:ILO327933 IVJ327933:IVK327933 JFF327933:JFG327933 JPB327933:JPC327933 JYX327933:JYY327933 KIT327933:KIU327933 KSP327933:KSQ327933 LCL327933:LCM327933 LMH327933:LMI327933 LWD327933:LWE327933 MFZ327933:MGA327933 MPV327933:MPW327933 MZR327933:MZS327933 NJN327933:NJO327933 NTJ327933:NTK327933 ODF327933:ODG327933 ONB327933:ONC327933 OWX327933:OWY327933 PGT327933:PGU327933 PQP327933:PQQ327933 QAL327933:QAM327933 QKH327933:QKI327933 QUD327933:QUE327933 RDZ327933:REA327933 RNV327933:RNW327933 RXR327933:RXS327933 SHN327933:SHO327933 SRJ327933:SRK327933 TBF327933:TBG327933 TLB327933:TLC327933 TUX327933:TUY327933 UET327933:UEU327933 UOP327933:UOQ327933 UYL327933:UYM327933 VIH327933:VII327933 VSD327933:VSE327933 WBZ327933:WCA327933 WLV327933:WLW327933 WVR327933:WVS327933 J393469:K393469 JF393469:JG393469 TB393469:TC393469 ACX393469:ACY393469 AMT393469:AMU393469 AWP393469:AWQ393469 BGL393469:BGM393469 BQH393469:BQI393469 CAD393469:CAE393469 CJZ393469:CKA393469 CTV393469:CTW393469 DDR393469:DDS393469 DNN393469:DNO393469 DXJ393469:DXK393469 EHF393469:EHG393469 ERB393469:ERC393469 FAX393469:FAY393469 FKT393469:FKU393469 FUP393469:FUQ393469 GEL393469:GEM393469 GOH393469:GOI393469 GYD393469:GYE393469 HHZ393469:HIA393469 HRV393469:HRW393469 IBR393469:IBS393469 ILN393469:ILO393469 IVJ393469:IVK393469 JFF393469:JFG393469 JPB393469:JPC393469 JYX393469:JYY393469 KIT393469:KIU393469 KSP393469:KSQ393469 LCL393469:LCM393469 LMH393469:LMI393469 LWD393469:LWE393469 MFZ393469:MGA393469 MPV393469:MPW393469 MZR393469:MZS393469 NJN393469:NJO393469 NTJ393469:NTK393469 ODF393469:ODG393469 ONB393469:ONC393469 OWX393469:OWY393469 PGT393469:PGU393469 PQP393469:PQQ393469 QAL393469:QAM393469 QKH393469:QKI393469 QUD393469:QUE393469 RDZ393469:REA393469 RNV393469:RNW393469 RXR393469:RXS393469 SHN393469:SHO393469 SRJ393469:SRK393469 TBF393469:TBG393469 TLB393469:TLC393469 TUX393469:TUY393469 UET393469:UEU393469 UOP393469:UOQ393469 UYL393469:UYM393469 VIH393469:VII393469 VSD393469:VSE393469 WBZ393469:WCA393469 WLV393469:WLW393469 WVR393469:WVS393469 J459005:K459005 JF459005:JG459005 TB459005:TC459005 ACX459005:ACY459005 AMT459005:AMU459005 AWP459005:AWQ459005 BGL459005:BGM459005 BQH459005:BQI459005 CAD459005:CAE459005 CJZ459005:CKA459005 CTV459005:CTW459005 DDR459005:DDS459005 DNN459005:DNO459005 DXJ459005:DXK459005 EHF459005:EHG459005 ERB459005:ERC459005 FAX459005:FAY459005 FKT459005:FKU459005 FUP459005:FUQ459005 GEL459005:GEM459005 GOH459005:GOI459005 GYD459005:GYE459005 HHZ459005:HIA459005 HRV459005:HRW459005 IBR459005:IBS459005 ILN459005:ILO459005 IVJ459005:IVK459005 JFF459005:JFG459005 JPB459005:JPC459005 JYX459005:JYY459005 KIT459005:KIU459005 KSP459005:KSQ459005 LCL459005:LCM459005 LMH459005:LMI459005 LWD459005:LWE459005 MFZ459005:MGA459005 MPV459005:MPW459005 MZR459005:MZS459005 NJN459005:NJO459005 NTJ459005:NTK459005 ODF459005:ODG459005 ONB459005:ONC459005 OWX459005:OWY459005 PGT459005:PGU459005 PQP459005:PQQ459005 QAL459005:QAM459005 QKH459005:QKI459005 QUD459005:QUE459005 RDZ459005:REA459005 RNV459005:RNW459005 RXR459005:RXS459005 SHN459005:SHO459005 SRJ459005:SRK459005 TBF459005:TBG459005 TLB459005:TLC459005 TUX459005:TUY459005 UET459005:UEU459005 UOP459005:UOQ459005 UYL459005:UYM459005 VIH459005:VII459005 VSD459005:VSE459005 WBZ459005:WCA459005 WLV459005:WLW459005 WVR459005:WVS459005 J524541:K524541 JF524541:JG524541 TB524541:TC524541 ACX524541:ACY524541 AMT524541:AMU524541 AWP524541:AWQ524541 BGL524541:BGM524541 BQH524541:BQI524541 CAD524541:CAE524541 CJZ524541:CKA524541 CTV524541:CTW524541 DDR524541:DDS524541 DNN524541:DNO524541 DXJ524541:DXK524541 EHF524541:EHG524541 ERB524541:ERC524541 FAX524541:FAY524541 FKT524541:FKU524541 FUP524541:FUQ524541 GEL524541:GEM524541 GOH524541:GOI524541 GYD524541:GYE524541 HHZ524541:HIA524541 HRV524541:HRW524541 IBR524541:IBS524541 ILN524541:ILO524541 IVJ524541:IVK524541 JFF524541:JFG524541 JPB524541:JPC524541 JYX524541:JYY524541 KIT524541:KIU524541 KSP524541:KSQ524541 LCL524541:LCM524541 LMH524541:LMI524541 LWD524541:LWE524541 MFZ524541:MGA524541 MPV524541:MPW524541 MZR524541:MZS524541 NJN524541:NJO524541 NTJ524541:NTK524541 ODF524541:ODG524541 ONB524541:ONC524541 OWX524541:OWY524541 PGT524541:PGU524541 PQP524541:PQQ524541 QAL524541:QAM524541 QKH524541:QKI524541 QUD524541:QUE524541 RDZ524541:REA524541 RNV524541:RNW524541 RXR524541:RXS524541 SHN524541:SHO524541 SRJ524541:SRK524541 TBF524541:TBG524541 TLB524541:TLC524541 TUX524541:TUY524541 UET524541:UEU524541 UOP524541:UOQ524541 UYL524541:UYM524541 VIH524541:VII524541 VSD524541:VSE524541 WBZ524541:WCA524541 WLV524541:WLW524541 WVR524541:WVS524541 J590077:K590077 JF590077:JG590077 TB590077:TC590077 ACX590077:ACY590077 AMT590077:AMU590077 AWP590077:AWQ590077 BGL590077:BGM590077 BQH590077:BQI590077 CAD590077:CAE590077 CJZ590077:CKA590077 CTV590077:CTW590077 DDR590077:DDS590077 DNN590077:DNO590077 DXJ590077:DXK590077 EHF590077:EHG590077 ERB590077:ERC590077 FAX590077:FAY590077 FKT590077:FKU590077 FUP590077:FUQ590077 GEL590077:GEM590077 GOH590077:GOI590077 GYD590077:GYE590077 HHZ590077:HIA590077 HRV590077:HRW590077 IBR590077:IBS590077 ILN590077:ILO590077 IVJ590077:IVK590077 JFF590077:JFG590077 JPB590077:JPC590077 JYX590077:JYY590077 KIT590077:KIU590077 KSP590077:KSQ590077 LCL590077:LCM590077 LMH590077:LMI590077 LWD590077:LWE590077 MFZ590077:MGA590077 MPV590077:MPW590077 MZR590077:MZS590077 NJN590077:NJO590077 NTJ590077:NTK590077 ODF590077:ODG590077 ONB590077:ONC590077 OWX590077:OWY590077 PGT590077:PGU590077 PQP590077:PQQ590077 QAL590077:QAM590077 QKH590077:QKI590077 QUD590077:QUE590077 RDZ590077:REA590077 RNV590077:RNW590077 RXR590077:RXS590077 SHN590077:SHO590077 SRJ590077:SRK590077 TBF590077:TBG590077 TLB590077:TLC590077 TUX590077:TUY590077 UET590077:UEU590077 UOP590077:UOQ590077 UYL590077:UYM590077 VIH590077:VII590077 VSD590077:VSE590077 WBZ590077:WCA590077 WLV590077:WLW590077 WVR590077:WVS590077 J655613:K655613 JF655613:JG655613 TB655613:TC655613 ACX655613:ACY655613 AMT655613:AMU655613 AWP655613:AWQ655613 BGL655613:BGM655613 BQH655613:BQI655613 CAD655613:CAE655613 CJZ655613:CKA655613 CTV655613:CTW655613 DDR655613:DDS655613 DNN655613:DNO655613 DXJ655613:DXK655613 EHF655613:EHG655613 ERB655613:ERC655613 FAX655613:FAY655613 FKT655613:FKU655613 FUP655613:FUQ655613 GEL655613:GEM655613 GOH655613:GOI655613 GYD655613:GYE655613 HHZ655613:HIA655613 HRV655613:HRW655613 IBR655613:IBS655613 ILN655613:ILO655613 IVJ655613:IVK655613 JFF655613:JFG655613 JPB655613:JPC655613 JYX655613:JYY655613 KIT655613:KIU655613 KSP655613:KSQ655613 LCL655613:LCM655613 LMH655613:LMI655613 LWD655613:LWE655613 MFZ655613:MGA655613 MPV655613:MPW655613 MZR655613:MZS655613 NJN655613:NJO655613 NTJ655613:NTK655613 ODF655613:ODG655613 ONB655613:ONC655613 OWX655613:OWY655613 PGT655613:PGU655613 PQP655613:PQQ655613 QAL655613:QAM655613 QKH655613:QKI655613 QUD655613:QUE655613 RDZ655613:REA655613 RNV655613:RNW655613 RXR655613:RXS655613 SHN655613:SHO655613 SRJ655613:SRK655613 TBF655613:TBG655613 TLB655613:TLC655613 TUX655613:TUY655613 UET655613:UEU655613 UOP655613:UOQ655613 UYL655613:UYM655613 VIH655613:VII655613 VSD655613:VSE655613 WBZ655613:WCA655613 WLV655613:WLW655613 WVR655613:WVS655613 J721149:K721149 JF721149:JG721149 TB721149:TC721149 ACX721149:ACY721149 AMT721149:AMU721149 AWP721149:AWQ721149 BGL721149:BGM721149 BQH721149:BQI721149 CAD721149:CAE721149 CJZ721149:CKA721149 CTV721149:CTW721149 DDR721149:DDS721149 DNN721149:DNO721149 DXJ721149:DXK721149 EHF721149:EHG721149 ERB721149:ERC721149 FAX721149:FAY721149 FKT721149:FKU721149 FUP721149:FUQ721149 GEL721149:GEM721149 GOH721149:GOI721149 GYD721149:GYE721149 HHZ721149:HIA721149 HRV721149:HRW721149 IBR721149:IBS721149 ILN721149:ILO721149 IVJ721149:IVK721149 JFF721149:JFG721149 JPB721149:JPC721149 JYX721149:JYY721149 KIT721149:KIU721149 KSP721149:KSQ721149 LCL721149:LCM721149 LMH721149:LMI721149 LWD721149:LWE721149 MFZ721149:MGA721149 MPV721149:MPW721149 MZR721149:MZS721149 NJN721149:NJO721149 NTJ721149:NTK721149 ODF721149:ODG721149 ONB721149:ONC721149 OWX721149:OWY721149 PGT721149:PGU721149 PQP721149:PQQ721149 QAL721149:QAM721149 QKH721149:QKI721149 QUD721149:QUE721149 RDZ721149:REA721149 RNV721149:RNW721149 RXR721149:RXS721149 SHN721149:SHO721149 SRJ721149:SRK721149 TBF721149:TBG721149 TLB721149:TLC721149 TUX721149:TUY721149 UET721149:UEU721149 UOP721149:UOQ721149 UYL721149:UYM721149 VIH721149:VII721149 VSD721149:VSE721149 WBZ721149:WCA721149 WLV721149:WLW721149 WVR721149:WVS721149 J786685:K786685 JF786685:JG786685 TB786685:TC786685 ACX786685:ACY786685 AMT786685:AMU786685 AWP786685:AWQ786685 BGL786685:BGM786685 BQH786685:BQI786685 CAD786685:CAE786685 CJZ786685:CKA786685 CTV786685:CTW786685 DDR786685:DDS786685 DNN786685:DNO786685 DXJ786685:DXK786685 EHF786685:EHG786685 ERB786685:ERC786685 FAX786685:FAY786685 FKT786685:FKU786685 FUP786685:FUQ786685 GEL786685:GEM786685 GOH786685:GOI786685 GYD786685:GYE786685 HHZ786685:HIA786685 HRV786685:HRW786685 IBR786685:IBS786685 ILN786685:ILO786685 IVJ786685:IVK786685 JFF786685:JFG786685 JPB786685:JPC786685 JYX786685:JYY786685 KIT786685:KIU786685 KSP786685:KSQ786685 LCL786685:LCM786685 LMH786685:LMI786685 LWD786685:LWE786685 MFZ786685:MGA786685 MPV786685:MPW786685 MZR786685:MZS786685 NJN786685:NJO786685 NTJ786685:NTK786685 ODF786685:ODG786685 ONB786685:ONC786685 OWX786685:OWY786685 PGT786685:PGU786685 PQP786685:PQQ786685 QAL786685:QAM786685 QKH786685:QKI786685 QUD786685:QUE786685 RDZ786685:REA786685 RNV786685:RNW786685 RXR786685:RXS786685 SHN786685:SHO786685 SRJ786685:SRK786685 TBF786685:TBG786685 TLB786685:TLC786685 TUX786685:TUY786685 UET786685:UEU786685 UOP786685:UOQ786685 UYL786685:UYM786685 VIH786685:VII786685 VSD786685:VSE786685 WBZ786685:WCA786685 WLV786685:WLW786685 WVR786685:WVS786685 J852221:K852221 JF852221:JG852221 TB852221:TC852221 ACX852221:ACY852221 AMT852221:AMU852221 AWP852221:AWQ852221 BGL852221:BGM852221 BQH852221:BQI852221 CAD852221:CAE852221 CJZ852221:CKA852221 CTV852221:CTW852221 DDR852221:DDS852221 DNN852221:DNO852221 DXJ852221:DXK852221 EHF852221:EHG852221 ERB852221:ERC852221 FAX852221:FAY852221 FKT852221:FKU852221 FUP852221:FUQ852221 GEL852221:GEM852221 GOH852221:GOI852221 GYD852221:GYE852221 HHZ852221:HIA852221 HRV852221:HRW852221 IBR852221:IBS852221 ILN852221:ILO852221 IVJ852221:IVK852221 JFF852221:JFG852221 JPB852221:JPC852221 JYX852221:JYY852221 KIT852221:KIU852221 KSP852221:KSQ852221 LCL852221:LCM852221 LMH852221:LMI852221 LWD852221:LWE852221 MFZ852221:MGA852221 MPV852221:MPW852221 MZR852221:MZS852221 NJN852221:NJO852221 NTJ852221:NTK852221 ODF852221:ODG852221 ONB852221:ONC852221 OWX852221:OWY852221 PGT852221:PGU852221 PQP852221:PQQ852221 QAL852221:QAM852221 QKH852221:QKI852221 QUD852221:QUE852221 RDZ852221:REA852221 RNV852221:RNW852221 RXR852221:RXS852221 SHN852221:SHO852221 SRJ852221:SRK852221 TBF852221:TBG852221 TLB852221:TLC852221 TUX852221:TUY852221 UET852221:UEU852221 UOP852221:UOQ852221 UYL852221:UYM852221 VIH852221:VII852221 VSD852221:VSE852221 WBZ852221:WCA852221 WLV852221:WLW852221 WVR852221:WVS852221 J917757:K917757 JF917757:JG917757 TB917757:TC917757 ACX917757:ACY917757 AMT917757:AMU917757 AWP917757:AWQ917757 BGL917757:BGM917757 BQH917757:BQI917757 CAD917757:CAE917757 CJZ917757:CKA917757 CTV917757:CTW917757 DDR917757:DDS917757 DNN917757:DNO917757 DXJ917757:DXK917757 EHF917757:EHG917757 ERB917757:ERC917757 FAX917757:FAY917757 FKT917757:FKU917757 FUP917757:FUQ917757 GEL917757:GEM917757 GOH917757:GOI917757 GYD917757:GYE917757 HHZ917757:HIA917757 HRV917757:HRW917757 IBR917757:IBS917757 ILN917757:ILO917757 IVJ917757:IVK917757 JFF917757:JFG917757 JPB917757:JPC917757 JYX917757:JYY917757 KIT917757:KIU917757 KSP917757:KSQ917757 LCL917757:LCM917757 LMH917757:LMI917757 LWD917757:LWE917757 MFZ917757:MGA917757 MPV917757:MPW917757 MZR917757:MZS917757 NJN917757:NJO917757 NTJ917757:NTK917757 ODF917757:ODG917757 ONB917757:ONC917757 OWX917757:OWY917757 PGT917757:PGU917757 PQP917757:PQQ917757 QAL917757:QAM917757 QKH917757:QKI917757 QUD917757:QUE917757 RDZ917757:REA917757 RNV917757:RNW917757 RXR917757:RXS917757 SHN917757:SHO917757 SRJ917757:SRK917757 TBF917757:TBG917757 TLB917757:TLC917757 TUX917757:TUY917757 UET917757:UEU917757 UOP917757:UOQ917757 UYL917757:UYM917757 VIH917757:VII917757 VSD917757:VSE917757 WBZ917757:WCA917757 WLV917757:WLW917757 WVR917757:WVS917757 J983293:K983293 JF983293:JG983293 TB983293:TC983293 ACX983293:ACY983293 AMT983293:AMU983293 AWP983293:AWQ983293 BGL983293:BGM983293 BQH983293:BQI983293 CAD983293:CAE983293 CJZ983293:CKA983293 CTV983293:CTW983293 DDR983293:DDS983293 DNN983293:DNO983293 DXJ983293:DXK983293 EHF983293:EHG983293 ERB983293:ERC983293 FAX983293:FAY983293 FKT983293:FKU983293 FUP983293:FUQ983293 GEL983293:GEM983293 GOH983293:GOI983293 GYD983293:GYE983293 HHZ983293:HIA983293 HRV983293:HRW983293 IBR983293:IBS983293 ILN983293:ILO983293 IVJ983293:IVK983293 JFF983293:JFG983293 JPB983293:JPC983293 JYX983293:JYY983293 KIT983293:KIU983293 KSP983293:KSQ983293 LCL983293:LCM983293 LMH983293:LMI983293 LWD983293:LWE983293 MFZ983293:MGA983293 MPV983293:MPW983293 MZR983293:MZS983293 NJN983293:NJO983293 NTJ983293:NTK983293 ODF983293:ODG983293 ONB983293:ONC983293 OWX983293:OWY983293 PGT983293:PGU983293 PQP983293:PQQ983293 QAL983293:QAM983293 QKH983293:QKI983293 QUD983293:QUE983293 RDZ983293:REA983293 RNV983293:RNW983293 RXR983293:RXS983293 SHN983293:SHO983293 SRJ983293:SRK983293 TBF983293:TBG983293 TLB983293:TLC983293 TUX983293:TUY983293 UET983293:UEU983293 UOP983293:UOQ983293 UYL983293:UYM983293 VIH983293:VII983293 VSD983293:VSE983293 WBZ983293:WCA983293 WLV983293:WLW983293 WVR983293:WVS983293">
      <formula1>#REF!</formula1>
    </dataValidation>
    <dataValidation type="list" allowBlank="1" showInputMessage="1" showErrorMessage="1" sqref="L21:M24 WVT983056:WVU983059 WLX983056:WLY983059 WCB983056:WCC983059 VSF983056:VSG983059 VIJ983056:VIK983059 UYN983056:UYO983059 UOR983056:UOS983059 UEV983056:UEW983059 TUZ983056:TVA983059 TLD983056:TLE983059 TBH983056:TBI983059 SRL983056:SRM983059 SHP983056:SHQ983059 RXT983056:RXU983059 RNX983056:RNY983059 REB983056:REC983059 QUF983056:QUG983059 QKJ983056:QKK983059 QAN983056:QAO983059 PQR983056:PQS983059 PGV983056:PGW983059 OWZ983056:OXA983059 OND983056:ONE983059 ODH983056:ODI983059 NTL983056:NTM983059 NJP983056:NJQ983059 MZT983056:MZU983059 MPX983056:MPY983059 MGB983056:MGC983059 LWF983056:LWG983059 LMJ983056:LMK983059 LCN983056:LCO983059 KSR983056:KSS983059 KIV983056:KIW983059 JYZ983056:JZA983059 JPD983056:JPE983059 JFH983056:JFI983059 IVL983056:IVM983059 ILP983056:ILQ983059 IBT983056:IBU983059 HRX983056:HRY983059 HIB983056:HIC983059 GYF983056:GYG983059 GOJ983056:GOK983059 GEN983056:GEO983059 FUR983056:FUS983059 FKV983056:FKW983059 FAZ983056:FBA983059 ERD983056:ERE983059 EHH983056:EHI983059 DXL983056:DXM983059 DNP983056:DNQ983059 DDT983056:DDU983059 CTX983056:CTY983059 CKB983056:CKC983059 CAF983056:CAG983059 BQJ983056:BQK983059 BGN983056:BGO983059 AWR983056:AWS983059 AMV983056:AMW983059 ACZ983056:ADA983059 TD983056:TE983059 JH983056:JI983059 L983056:M983059 WVT917520:WVU917523 WLX917520:WLY917523 WCB917520:WCC917523 VSF917520:VSG917523 VIJ917520:VIK917523 UYN917520:UYO917523 UOR917520:UOS917523 UEV917520:UEW917523 TUZ917520:TVA917523 TLD917520:TLE917523 TBH917520:TBI917523 SRL917520:SRM917523 SHP917520:SHQ917523 RXT917520:RXU917523 RNX917520:RNY917523 REB917520:REC917523 QUF917520:QUG917523 QKJ917520:QKK917523 QAN917520:QAO917523 PQR917520:PQS917523 PGV917520:PGW917523 OWZ917520:OXA917523 OND917520:ONE917523 ODH917520:ODI917523 NTL917520:NTM917523 NJP917520:NJQ917523 MZT917520:MZU917523 MPX917520:MPY917523 MGB917520:MGC917523 LWF917520:LWG917523 LMJ917520:LMK917523 LCN917520:LCO917523 KSR917520:KSS917523 KIV917520:KIW917523 JYZ917520:JZA917523 JPD917520:JPE917523 JFH917520:JFI917523 IVL917520:IVM917523 ILP917520:ILQ917523 IBT917520:IBU917523 HRX917520:HRY917523 HIB917520:HIC917523 GYF917520:GYG917523 GOJ917520:GOK917523 GEN917520:GEO917523 FUR917520:FUS917523 FKV917520:FKW917523 FAZ917520:FBA917523 ERD917520:ERE917523 EHH917520:EHI917523 DXL917520:DXM917523 DNP917520:DNQ917523 DDT917520:DDU917523 CTX917520:CTY917523 CKB917520:CKC917523 CAF917520:CAG917523 BQJ917520:BQK917523 BGN917520:BGO917523 AWR917520:AWS917523 AMV917520:AMW917523 ACZ917520:ADA917523 TD917520:TE917523 JH917520:JI917523 L917520:M917523 WVT851984:WVU851987 WLX851984:WLY851987 WCB851984:WCC851987 VSF851984:VSG851987 VIJ851984:VIK851987 UYN851984:UYO851987 UOR851984:UOS851987 UEV851984:UEW851987 TUZ851984:TVA851987 TLD851984:TLE851987 TBH851984:TBI851987 SRL851984:SRM851987 SHP851984:SHQ851987 RXT851984:RXU851987 RNX851984:RNY851987 REB851984:REC851987 QUF851984:QUG851987 QKJ851984:QKK851987 QAN851984:QAO851987 PQR851984:PQS851987 PGV851984:PGW851987 OWZ851984:OXA851987 OND851984:ONE851987 ODH851984:ODI851987 NTL851984:NTM851987 NJP851984:NJQ851987 MZT851984:MZU851987 MPX851984:MPY851987 MGB851984:MGC851987 LWF851984:LWG851987 LMJ851984:LMK851987 LCN851984:LCO851987 KSR851984:KSS851987 KIV851984:KIW851987 JYZ851984:JZA851987 JPD851984:JPE851987 JFH851984:JFI851987 IVL851984:IVM851987 ILP851984:ILQ851987 IBT851984:IBU851987 HRX851984:HRY851987 HIB851984:HIC851987 GYF851984:GYG851987 GOJ851984:GOK851987 GEN851984:GEO851987 FUR851984:FUS851987 FKV851984:FKW851987 FAZ851984:FBA851987 ERD851984:ERE851987 EHH851984:EHI851987 DXL851984:DXM851987 DNP851984:DNQ851987 DDT851984:DDU851987 CTX851984:CTY851987 CKB851984:CKC851987 CAF851984:CAG851987 BQJ851984:BQK851987 BGN851984:BGO851987 AWR851984:AWS851987 AMV851984:AMW851987 ACZ851984:ADA851987 TD851984:TE851987 JH851984:JI851987 L851984:M851987 WVT786448:WVU786451 WLX786448:WLY786451 WCB786448:WCC786451 VSF786448:VSG786451 VIJ786448:VIK786451 UYN786448:UYO786451 UOR786448:UOS786451 UEV786448:UEW786451 TUZ786448:TVA786451 TLD786448:TLE786451 TBH786448:TBI786451 SRL786448:SRM786451 SHP786448:SHQ786451 RXT786448:RXU786451 RNX786448:RNY786451 REB786448:REC786451 QUF786448:QUG786451 QKJ786448:QKK786451 QAN786448:QAO786451 PQR786448:PQS786451 PGV786448:PGW786451 OWZ786448:OXA786451 OND786448:ONE786451 ODH786448:ODI786451 NTL786448:NTM786451 NJP786448:NJQ786451 MZT786448:MZU786451 MPX786448:MPY786451 MGB786448:MGC786451 LWF786448:LWG786451 LMJ786448:LMK786451 LCN786448:LCO786451 KSR786448:KSS786451 KIV786448:KIW786451 JYZ786448:JZA786451 JPD786448:JPE786451 JFH786448:JFI786451 IVL786448:IVM786451 ILP786448:ILQ786451 IBT786448:IBU786451 HRX786448:HRY786451 HIB786448:HIC786451 GYF786448:GYG786451 GOJ786448:GOK786451 GEN786448:GEO786451 FUR786448:FUS786451 FKV786448:FKW786451 FAZ786448:FBA786451 ERD786448:ERE786451 EHH786448:EHI786451 DXL786448:DXM786451 DNP786448:DNQ786451 DDT786448:DDU786451 CTX786448:CTY786451 CKB786448:CKC786451 CAF786448:CAG786451 BQJ786448:BQK786451 BGN786448:BGO786451 AWR786448:AWS786451 AMV786448:AMW786451 ACZ786448:ADA786451 TD786448:TE786451 JH786448:JI786451 L786448:M786451 WVT720912:WVU720915 WLX720912:WLY720915 WCB720912:WCC720915 VSF720912:VSG720915 VIJ720912:VIK720915 UYN720912:UYO720915 UOR720912:UOS720915 UEV720912:UEW720915 TUZ720912:TVA720915 TLD720912:TLE720915 TBH720912:TBI720915 SRL720912:SRM720915 SHP720912:SHQ720915 RXT720912:RXU720915 RNX720912:RNY720915 REB720912:REC720915 QUF720912:QUG720915 QKJ720912:QKK720915 QAN720912:QAO720915 PQR720912:PQS720915 PGV720912:PGW720915 OWZ720912:OXA720915 OND720912:ONE720915 ODH720912:ODI720915 NTL720912:NTM720915 NJP720912:NJQ720915 MZT720912:MZU720915 MPX720912:MPY720915 MGB720912:MGC720915 LWF720912:LWG720915 LMJ720912:LMK720915 LCN720912:LCO720915 KSR720912:KSS720915 KIV720912:KIW720915 JYZ720912:JZA720915 JPD720912:JPE720915 JFH720912:JFI720915 IVL720912:IVM720915 ILP720912:ILQ720915 IBT720912:IBU720915 HRX720912:HRY720915 HIB720912:HIC720915 GYF720912:GYG720915 GOJ720912:GOK720915 GEN720912:GEO720915 FUR720912:FUS720915 FKV720912:FKW720915 FAZ720912:FBA720915 ERD720912:ERE720915 EHH720912:EHI720915 DXL720912:DXM720915 DNP720912:DNQ720915 DDT720912:DDU720915 CTX720912:CTY720915 CKB720912:CKC720915 CAF720912:CAG720915 BQJ720912:BQK720915 BGN720912:BGO720915 AWR720912:AWS720915 AMV720912:AMW720915 ACZ720912:ADA720915 TD720912:TE720915 JH720912:JI720915 L720912:M720915 WVT655376:WVU655379 WLX655376:WLY655379 WCB655376:WCC655379 VSF655376:VSG655379 VIJ655376:VIK655379 UYN655376:UYO655379 UOR655376:UOS655379 UEV655376:UEW655379 TUZ655376:TVA655379 TLD655376:TLE655379 TBH655376:TBI655379 SRL655376:SRM655379 SHP655376:SHQ655379 RXT655376:RXU655379 RNX655376:RNY655379 REB655376:REC655379 QUF655376:QUG655379 QKJ655376:QKK655379 QAN655376:QAO655379 PQR655376:PQS655379 PGV655376:PGW655379 OWZ655376:OXA655379 OND655376:ONE655379 ODH655376:ODI655379 NTL655376:NTM655379 NJP655376:NJQ655379 MZT655376:MZU655379 MPX655376:MPY655379 MGB655376:MGC655379 LWF655376:LWG655379 LMJ655376:LMK655379 LCN655376:LCO655379 KSR655376:KSS655379 KIV655376:KIW655379 JYZ655376:JZA655379 JPD655376:JPE655379 JFH655376:JFI655379 IVL655376:IVM655379 ILP655376:ILQ655379 IBT655376:IBU655379 HRX655376:HRY655379 HIB655376:HIC655379 GYF655376:GYG655379 GOJ655376:GOK655379 GEN655376:GEO655379 FUR655376:FUS655379 FKV655376:FKW655379 FAZ655376:FBA655379 ERD655376:ERE655379 EHH655376:EHI655379 DXL655376:DXM655379 DNP655376:DNQ655379 DDT655376:DDU655379 CTX655376:CTY655379 CKB655376:CKC655379 CAF655376:CAG655379 BQJ655376:BQK655379 BGN655376:BGO655379 AWR655376:AWS655379 AMV655376:AMW655379 ACZ655376:ADA655379 TD655376:TE655379 JH655376:JI655379 L655376:M655379 WVT589840:WVU589843 WLX589840:WLY589843 WCB589840:WCC589843 VSF589840:VSG589843 VIJ589840:VIK589843 UYN589840:UYO589843 UOR589840:UOS589843 UEV589840:UEW589843 TUZ589840:TVA589843 TLD589840:TLE589843 TBH589840:TBI589843 SRL589840:SRM589843 SHP589840:SHQ589843 RXT589840:RXU589843 RNX589840:RNY589843 REB589840:REC589843 QUF589840:QUG589843 QKJ589840:QKK589843 QAN589840:QAO589843 PQR589840:PQS589843 PGV589840:PGW589843 OWZ589840:OXA589843 OND589840:ONE589843 ODH589840:ODI589843 NTL589840:NTM589843 NJP589840:NJQ589843 MZT589840:MZU589843 MPX589840:MPY589843 MGB589840:MGC589843 LWF589840:LWG589843 LMJ589840:LMK589843 LCN589840:LCO589843 KSR589840:KSS589843 KIV589840:KIW589843 JYZ589840:JZA589843 JPD589840:JPE589843 JFH589840:JFI589843 IVL589840:IVM589843 ILP589840:ILQ589843 IBT589840:IBU589843 HRX589840:HRY589843 HIB589840:HIC589843 GYF589840:GYG589843 GOJ589840:GOK589843 GEN589840:GEO589843 FUR589840:FUS589843 FKV589840:FKW589843 FAZ589840:FBA589843 ERD589840:ERE589843 EHH589840:EHI589843 DXL589840:DXM589843 DNP589840:DNQ589843 DDT589840:DDU589843 CTX589840:CTY589843 CKB589840:CKC589843 CAF589840:CAG589843 BQJ589840:BQK589843 BGN589840:BGO589843 AWR589840:AWS589843 AMV589840:AMW589843 ACZ589840:ADA589843 TD589840:TE589843 JH589840:JI589843 L589840:M589843 WVT524304:WVU524307 WLX524304:WLY524307 WCB524304:WCC524307 VSF524304:VSG524307 VIJ524304:VIK524307 UYN524304:UYO524307 UOR524304:UOS524307 UEV524304:UEW524307 TUZ524304:TVA524307 TLD524304:TLE524307 TBH524304:TBI524307 SRL524304:SRM524307 SHP524304:SHQ524307 RXT524304:RXU524307 RNX524304:RNY524307 REB524304:REC524307 QUF524304:QUG524307 QKJ524304:QKK524307 QAN524304:QAO524307 PQR524304:PQS524307 PGV524304:PGW524307 OWZ524304:OXA524307 OND524304:ONE524307 ODH524304:ODI524307 NTL524304:NTM524307 NJP524304:NJQ524307 MZT524304:MZU524307 MPX524304:MPY524307 MGB524304:MGC524307 LWF524304:LWG524307 LMJ524304:LMK524307 LCN524304:LCO524307 KSR524304:KSS524307 KIV524304:KIW524307 JYZ524304:JZA524307 JPD524304:JPE524307 JFH524304:JFI524307 IVL524304:IVM524307 ILP524304:ILQ524307 IBT524304:IBU524307 HRX524304:HRY524307 HIB524304:HIC524307 GYF524304:GYG524307 GOJ524304:GOK524307 GEN524304:GEO524307 FUR524304:FUS524307 FKV524304:FKW524307 FAZ524304:FBA524307 ERD524304:ERE524307 EHH524304:EHI524307 DXL524304:DXM524307 DNP524304:DNQ524307 DDT524304:DDU524307 CTX524304:CTY524307 CKB524304:CKC524307 CAF524304:CAG524307 BQJ524304:BQK524307 BGN524304:BGO524307 AWR524304:AWS524307 AMV524304:AMW524307 ACZ524304:ADA524307 TD524304:TE524307 JH524304:JI524307 L524304:M524307 WVT458768:WVU458771 WLX458768:WLY458771 WCB458768:WCC458771 VSF458768:VSG458771 VIJ458768:VIK458771 UYN458768:UYO458771 UOR458768:UOS458771 UEV458768:UEW458771 TUZ458768:TVA458771 TLD458768:TLE458771 TBH458768:TBI458771 SRL458768:SRM458771 SHP458768:SHQ458771 RXT458768:RXU458771 RNX458768:RNY458771 REB458768:REC458771 QUF458768:QUG458771 QKJ458768:QKK458771 QAN458768:QAO458771 PQR458768:PQS458771 PGV458768:PGW458771 OWZ458768:OXA458771 OND458768:ONE458771 ODH458768:ODI458771 NTL458768:NTM458771 NJP458768:NJQ458771 MZT458768:MZU458771 MPX458768:MPY458771 MGB458768:MGC458771 LWF458768:LWG458771 LMJ458768:LMK458771 LCN458768:LCO458771 KSR458768:KSS458771 KIV458768:KIW458771 JYZ458768:JZA458771 JPD458768:JPE458771 JFH458768:JFI458771 IVL458768:IVM458771 ILP458768:ILQ458771 IBT458768:IBU458771 HRX458768:HRY458771 HIB458768:HIC458771 GYF458768:GYG458771 GOJ458768:GOK458771 GEN458768:GEO458771 FUR458768:FUS458771 FKV458768:FKW458771 FAZ458768:FBA458771 ERD458768:ERE458771 EHH458768:EHI458771 DXL458768:DXM458771 DNP458768:DNQ458771 DDT458768:DDU458771 CTX458768:CTY458771 CKB458768:CKC458771 CAF458768:CAG458771 BQJ458768:BQK458771 BGN458768:BGO458771 AWR458768:AWS458771 AMV458768:AMW458771 ACZ458768:ADA458771 TD458768:TE458771 JH458768:JI458771 L458768:M458771 WVT393232:WVU393235 WLX393232:WLY393235 WCB393232:WCC393235 VSF393232:VSG393235 VIJ393232:VIK393235 UYN393232:UYO393235 UOR393232:UOS393235 UEV393232:UEW393235 TUZ393232:TVA393235 TLD393232:TLE393235 TBH393232:TBI393235 SRL393232:SRM393235 SHP393232:SHQ393235 RXT393232:RXU393235 RNX393232:RNY393235 REB393232:REC393235 QUF393232:QUG393235 QKJ393232:QKK393235 QAN393232:QAO393235 PQR393232:PQS393235 PGV393232:PGW393235 OWZ393232:OXA393235 OND393232:ONE393235 ODH393232:ODI393235 NTL393232:NTM393235 NJP393232:NJQ393235 MZT393232:MZU393235 MPX393232:MPY393235 MGB393232:MGC393235 LWF393232:LWG393235 LMJ393232:LMK393235 LCN393232:LCO393235 KSR393232:KSS393235 KIV393232:KIW393235 JYZ393232:JZA393235 JPD393232:JPE393235 JFH393232:JFI393235 IVL393232:IVM393235 ILP393232:ILQ393235 IBT393232:IBU393235 HRX393232:HRY393235 HIB393232:HIC393235 GYF393232:GYG393235 GOJ393232:GOK393235 GEN393232:GEO393235 FUR393232:FUS393235 FKV393232:FKW393235 FAZ393232:FBA393235 ERD393232:ERE393235 EHH393232:EHI393235 DXL393232:DXM393235 DNP393232:DNQ393235 DDT393232:DDU393235 CTX393232:CTY393235 CKB393232:CKC393235 CAF393232:CAG393235 BQJ393232:BQK393235 BGN393232:BGO393235 AWR393232:AWS393235 AMV393232:AMW393235 ACZ393232:ADA393235 TD393232:TE393235 JH393232:JI393235 L393232:M393235 WVT327696:WVU327699 WLX327696:WLY327699 WCB327696:WCC327699 VSF327696:VSG327699 VIJ327696:VIK327699 UYN327696:UYO327699 UOR327696:UOS327699 UEV327696:UEW327699 TUZ327696:TVA327699 TLD327696:TLE327699 TBH327696:TBI327699 SRL327696:SRM327699 SHP327696:SHQ327699 RXT327696:RXU327699 RNX327696:RNY327699 REB327696:REC327699 QUF327696:QUG327699 QKJ327696:QKK327699 QAN327696:QAO327699 PQR327696:PQS327699 PGV327696:PGW327699 OWZ327696:OXA327699 OND327696:ONE327699 ODH327696:ODI327699 NTL327696:NTM327699 NJP327696:NJQ327699 MZT327696:MZU327699 MPX327696:MPY327699 MGB327696:MGC327699 LWF327696:LWG327699 LMJ327696:LMK327699 LCN327696:LCO327699 KSR327696:KSS327699 KIV327696:KIW327699 JYZ327696:JZA327699 JPD327696:JPE327699 JFH327696:JFI327699 IVL327696:IVM327699 ILP327696:ILQ327699 IBT327696:IBU327699 HRX327696:HRY327699 HIB327696:HIC327699 GYF327696:GYG327699 GOJ327696:GOK327699 GEN327696:GEO327699 FUR327696:FUS327699 FKV327696:FKW327699 FAZ327696:FBA327699 ERD327696:ERE327699 EHH327696:EHI327699 DXL327696:DXM327699 DNP327696:DNQ327699 DDT327696:DDU327699 CTX327696:CTY327699 CKB327696:CKC327699 CAF327696:CAG327699 BQJ327696:BQK327699 BGN327696:BGO327699 AWR327696:AWS327699 AMV327696:AMW327699 ACZ327696:ADA327699 TD327696:TE327699 JH327696:JI327699 L327696:M327699 WVT262160:WVU262163 WLX262160:WLY262163 WCB262160:WCC262163 VSF262160:VSG262163 VIJ262160:VIK262163 UYN262160:UYO262163 UOR262160:UOS262163 UEV262160:UEW262163 TUZ262160:TVA262163 TLD262160:TLE262163 TBH262160:TBI262163 SRL262160:SRM262163 SHP262160:SHQ262163 RXT262160:RXU262163 RNX262160:RNY262163 REB262160:REC262163 QUF262160:QUG262163 QKJ262160:QKK262163 QAN262160:QAO262163 PQR262160:PQS262163 PGV262160:PGW262163 OWZ262160:OXA262163 OND262160:ONE262163 ODH262160:ODI262163 NTL262160:NTM262163 NJP262160:NJQ262163 MZT262160:MZU262163 MPX262160:MPY262163 MGB262160:MGC262163 LWF262160:LWG262163 LMJ262160:LMK262163 LCN262160:LCO262163 KSR262160:KSS262163 KIV262160:KIW262163 JYZ262160:JZA262163 JPD262160:JPE262163 JFH262160:JFI262163 IVL262160:IVM262163 ILP262160:ILQ262163 IBT262160:IBU262163 HRX262160:HRY262163 HIB262160:HIC262163 GYF262160:GYG262163 GOJ262160:GOK262163 GEN262160:GEO262163 FUR262160:FUS262163 FKV262160:FKW262163 FAZ262160:FBA262163 ERD262160:ERE262163 EHH262160:EHI262163 DXL262160:DXM262163 DNP262160:DNQ262163 DDT262160:DDU262163 CTX262160:CTY262163 CKB262160:CKC262163 CAF262160:CAG262163 BQJ262160:BQK262163 BGN262160:BGO262163 AWR262160:AWS262163 AMV262160:AMW262163 ACZ262160:ADA262163 TD262160:TE262163 JH262160:JI262163 L262160:M262163 WVT196624:WVU196627 WLX196624:WLY196627 WCB196624:WCC196627 VSF196624:VSG196627 VIJ196624:VIK196627 UYN196624:UYO196627 UOR196624:UOS196627 UEV196624:UEW196627 TUZ196624:TVA196627 TLD196624:TLE196627 TBH196624:TBI196627 SRL196624:SRM196627 SHP196624:SHQ196627 RXT196624:RXU196627 RNX196624:RNY196627 REB196624:REC196627 QUF196624:QUG196627 QKJ196624:QKK196627 QAN196624:QAO196627 PQR196624:PQS196627 PGV196624:PGW196627 OWZ196624:OXA196627 OND196624:ONE196627 ODH196624:ODI196627 NTL196624:NTM196627 NJP196624:NJQ196627 MZT196624:MZU196627 MPX196624:MPY196627 MGB196624:MGC196627 LWF196624:LWG196627 LMJ196624:LMK196627 LCN196624:LCO196627 KSR196624:KSS196627 KIV196624:KIW196627 JYZ196624:JZA196627 JPD196624:JPE196627 JFH196624:JFI196627 IVL196624:IVM196627 ILP196624:ILQ196627 IBT196624:IBU196627 HRX196624:HRY196627 HIB196624:HIC196627 GYF196624:GYG196627 GOJ196624:GOK196627 GEN196624:GEO196627 FUR196624:FUS196627 FKV196624:FKW196627 FAZ196624:FBA196627 ERD196624:ERE196627 EHH196624:EHI196627 DXL196624:DXM196627 DNP196624:DNQ196627 DDT196624:DDU196627 CTX196624:CTY196627 CKB196624:CKC196627 CAF196624:CAG196627 BQJ196624:BQK196627 BGN196624:BGO196627 AWR196624:AWS196627 AMV196624:AMW196627 ACZ196624:ADA196627 TD196624:TE196627 JH196624:JI196627 L196624:M196627 WVT131088:WVU131091 WLX131088:WLY131091 WCB131088:WCC131091 VSF131088:VSG131091 VIJ131088:VIK131091 UYN131088:UYO131091 UOR131088:UOS131091 UEV131088:UEW131091 TUZ131088:TVA131091 TLD131088:TLE131091 TBH131088:TBI131091 SRL131088:SRM131091 SHP131088:SHQ131091 RXT131088:RXU131091 RNX131088:RNY131091 REB131088:REC131091 QUF131088:QUG131091 QKJ131088:QKK131091 QAN131088:QAO131091 PQR131088:PQS131091 PGV131088:PGW131091 OWZ131088:OXA131091 OND131088:ONE131091 ODH131088:ODI131091 NTL131088:NTM131091 NJP131088:NJQ131091 MZT131088:MZU131091 MPX131088:MPY131091 MGB131088:MGC131091 LWF131088:LWG131091 LMJ131088:LMK131091 LCN131088:LCO131091 KSR131088:KSS131091 KIV131088:KIW131091 JYZ131088:JZA131091 JPD131088:JPE131091 JFH131088:JFI131091 IVL131088:IVM131091 ILP131088:ILQ131091 IBT131088:IBU131091 HRX131088:HRY131091 HIB131088:HIC131091 GYF131088:GYG131091 GOJ131088:GOK131091 GEN131088:GEO131091 FUR131088:FUS131091 FKV131088:FKW131091 FAZ131088:FBA131091 ERD131088:ERE131091 EHH131088:EHI131091 DXL131088:DXM131091 DNP131088:DNQ131091 DDT131088:DDU131091 CTX131088:CTY131091 CKB131088:CKC131091 CAF131088:CAG131091 BQJ131088:BQK131091 BGN131088:BGO131091 AWR131088:AWS131091 AMV131088:AMW131091 ACZ131088:ADA131091 TD131088:TE131091 JH131088:JI131091 L131088:M131091 WVT65552:WVU65555 WLX65552:WLY65555 WCB65552:WCC65555 VSF65552:VSG65555 VIJ65552:VIK65555 UYN65552:UYO65555 UOR65552:UOS65555 UEV65552:UEW65555 TUZ65552:TVA65555 TLD65552:TLE65555 TBH65552:TBI65555 SRL65552:SRM65555 SHP65552:SHQ65555 RXT65552:RXU65555 RNX65552:RNY65555 REB65552:REC65555 QUF65552:QUG65555 QKJ65552:QKK65555 QAN65552:QAO65555 PQR65552:PQS65555 PGV65552:PGW65555 OWZ65552:OXA65555 OND65552:ONE65555 ODH65552:ODI65555 NTL65552:NTM65555 NJP65552:NJQ65555 MZT65552:MZU65555 MPX65552:MPY65555 MGB65552:MGC65555 LWF65552:LWG65555 LMJ65552:LMK65555 LCN65552:LCO65555 KSR65552:KSS65555 KIV65552:KIW65555 JYZ65552:JZA65555 JPD65552:JPE65555 JFH65552:JFI65555 IVL65552:IVM65555 ILP65552:ILQ65555 IBT65552:IBU65555 HRX65552:HRY65555 HIB65552:HIC65555 GYF65552:GYG65555 GOJ65552:GOK65555 GEN65552:GEO65555 FUR65552:FUS65555 FKV65552:FKW65555 FAZ65552:FBA65555 ERD65552:ERE65555 EHH65552:EHI65555 DXL65552:DXM65555 DNP65552:DNQ65555 DDT65552:DDU65555 CTX65552:CTY65555 CKB65552:CKC65555 CAF65552:CAG65555 BQJ65552:BQK65555 BGN65552:BGO65555 AWR65552:AWS65555 AMV65552:AMW65555 ACZ65552:ADA65555 TD65552:TE65555 JH65552:JI65555 L65552:M65555 WVT21:WVU24 WLX21:WLY24 WCB21:WCC24 VSF21:VSG24 VIJ21:VIK24 UYN21:UYO24 UOR21:UOS24 UEV21:UEW24 TUZ21:TVA24 TLD21:TLE24 TBH21:TBI24 SRL21:SRM24 SHP21:SHQ24 RXT21:RXU24 RNX21:RNY24 REB21:REC24 QUF21:QUG24 QKJ21:QKK24 QAN21:QAO24 PQR21:PQS24 PGV21:PGW24 OWZ21:OXA24 OND21:ONE24 ODH21:ODI24 NTL21:NTM24 NJP21:NJQ24 MZT21:MZU24 MPX21:MPY24 MGB21:MGC24 LWF21:LWG24 LMJ21:LMK24 LCN21:LCO24 KSR21:KSS24 KIV21:KIW24 JYZ21:JZA24 JPD21:JPE24 JFH21:JFI24 IVL21:IVM24 ILP21:ILQ24 IBT21:IBU24 HRX21:HRY24 HIB21:HIC24 GYF21:GYG24 GOJ21:GOK24 GEN21:GEO24 FUR21:FUS24 FKV21:FKW24 FAZ21:FBA24 ERD21:ERE24 EHH21:EHI24 DXL21:DXM24 DNP21:DNQ24 DDT21:DDU24 CTX21:CTY24 CKB21:CKC24 CAF21:CAG24 BQJ21:BQK24 BGN21:BGO24 AWR21:AWS24 AMV21:AMW24 ACZ21:ADA24 TD21:TE24 JH21:JI24">
      <formula1>$T$20:$T$23</formula1>
    </dataValidation>
    <dataValidation type="list" allowBlank="1" showInputMessage="1" showErrorMessage="1" sqref="K63 WVS983098 WLW983098 WCA983098 VSE983098 VII983098 UYM983098 UOQ983098 UEU983098 TUY983098 TLC983098 TBG983098 SRK983098 SHO983098 RXS983098 RNW983098 REA983098 QUE983098 QKI983098 QAM983098 PQQ983098 PGU983098 OWY983098 ONC983098 ODG983098 NTK983098 NJO983098 MZS983098 MPW983098 MGA983098 LWE983098 LMI983098 LCM983098 KSQ983098 KIU983098 JYY983098 JPC983098 JFG983098 IVK983098 ILO983098 IBS983098 HRW983098 HIA983098 GYE983098 GOI983098 GEM983098 FUQ983098 FKU983098 FAY983098 ERC983098 EHG983098 DXK983098 DNO983098 DDS983098 CTW983098 CKA983098 CAE983098 BQI983098 BGM983098 AWQ983098 AMU983098 ACY983098 TC983098 JG983098 K983098 WVS917562 WLW917562 WCA917562 VSE917562 VII917562 UYM917562 UOQ917562 UEU917562 TUY917562 TLC917562 TBG917562 SRK917562 SHO917562 RXS917562 RNW917562 REA917562 QUE917562 QKI917562 QAM917562 PQQ917562 PGU917562 OWY917562 ONC917562 ODG917562 NTK917562 NJO917562 MZS917562 MPW917562 MGA917562 LWE917562 LMI917562 LCM917562 KSQ917562 KIU917562 JYY917562 JPC917562 JFG917562 IVK917562 ILO917562 IBS917562 HRW917562 HIA917562 GYE917562 GOI917562 GEM917562 FUQ917562 FKU917562 FAY917562 ERC917562 EHG917562 DXK917562 DNO917562 DDS917562 CTW917562 CKA917562 CAE917562 BQI917562 BGM917562 AWQ917562 AMU917562 ACY917562 TC917562 JG917562 K917562 WVS852026 WLW852026 WCA852026 VSE852026 VII852026 UYM852026 UOQ852026 UEU852026 TUY852026 TLC852026 TBG852026 SRK852026 SHO852026 RXS852026 RNW852026 REA852026 QUE852026 QKI852026 QAM852026 PQQ852026 PGU852026 OWY852026 ONC852026 ODG852026 NTK852026 NJO852026 MZS852026 MPW852026 MGA852026 LWE852026 LMI852026 LCM852026 KSQ852026 KIU852026 JYY852026 JPC852026 JFG852026 IVK852026 ILO852026 IBS852026 HRW852026 HIA852026 GYE852026 GOI852026 GEM852026 FUQ852026 FKU852026 FAY852026 ERC852026 EHG852026 DXK852026 DNO852026 DDS852026 CTW852026 CKA852026 CAE852026 BQI852026 BGM852026 AWQ852026 AMU852026 ACY852026 TC852026 JG852026 K852026 WVS786490 WLW786490 WCA786490 VSE786490 VII786490 UYM786490 UOQ786490 UEU786490 TUY786490 TLC786490 TBG786490 SRK786490 SHO786490 RXS786490 RNW786490 REA786490 QUE786490 QKI786490 QAM786490 PQQ786490 PGU786490 OWY786490 ONC786490 ODG786490 NTK786490 NJO786490 MZS786490 MPW786490 MGA786490 LWE786490 LMI786490 LCM786490 KSQ786490 KIU786490 JYY786490 JPC786490 JFG786490 IVK786490 ILO786490 IBS786490 HRW786490 HIA786490 GYE786490 GOI786490 GEM786490 FUQ786490 FKU786490 FAY786490 ERC786490 EHG786490 DXK786490 DNO786490 DDS786490 CTW786490 CKA786490 CAE786490 BQI786490 BGM786490 AWQ786490 AMU786490 ACY786490 TC786490 JG786490 K786490 WVS720954 WLW720954 WCA720954 VSE720954 VII720954 UYM720954 UOQ720954 UEU720954 TUY720954 TLC720954 TBG720954 SRK720954 SHO720954 RXS720954 RNW720954 REA720954 QUE720954 QKI720954 QAM720954 PQQ720954 PGU720954 OWY720954 ONC720954 ODG720954 NTK720954 NJO720954 MZS720954 MPW720954 MGA720954 LWE720954 LMI720954 LCM720954 KSQ720954 KIU720954 JYY720954 JPC720954 JFG720954 IVK720954 ILO720954 IBS720954 HRW720954 HIA720954 GYE720954 GOI720954 GEM720954 FUQ720954 FKU720954 FAY720954 ERC720954 EHG720954 DXK720954 DNO720954 DDS720954 CTW720954 CKA720954 CAE720954 BQI720954 BGM720954 AWQ720954 AMU720954 ACY720954 TC720954 JG720954 K720954 WVS655418 WLW655418 WCA655418 VSE655418 VII655418 UYM655418 UOQ655418 UEU655418 TUY655418 TLC655418 TBG655418 SRK655418 SHO655418 RXS655418 RNW655418 REA655418 QUE655418 QKI655418 QAM655418 PQQ655418 PGU655418 OWY655418 ONC655418 ODG655418 NTK655418 NJO655418 MZS655418 MPW655418 MGA655418 LWE655418 LMI655418 LCM655418 KSQ655418 KIU655418 JYY655418 JPC655418 JFG655418 IVK655418 ILO655418 IBS655418 HRW655418 HIA655418 GYE655418 GOI655418 GEM655418 FUQ655418 FKU655418 FAY655418 ERC655418 EHG655418 DXK655418 DNO655418 DDS655418 CTW655418 CKA655418 CAE655418 BQI655418 BGM655418 AWQ655418 AMU655418 ACY655418 TC655418 JG655418 K655418 WVS589882 WLW589882 WCA589882 VSE589882 VII589882 UYM589882 UOQ589882 UEU589882 TUY589882 TLC589882 TBG589882 SRK589882 SHO589882 RXS589882 RNW589882 REA589882 QUE589882 QKI589882 QAM589882 PQQ589882 PGU589882 OWY589882 ONC589882 ODG589882 NTK589882 NJO589882 MZS589882 MPW589882 MGA589882 LWE589882 LMI589882 LCM589882 KSQ589882 KIU589882 JYY589882 JPC589882 JFG589882 IVK589882 ILO589882 IBS589882 HRW589882 HIA589882 GYE589882 GOI589882 GEM589882 FUQ589882 FKU589882 FAY589882 ERC589882 EHG589882 DXK589882 DNO589882 DDS589882 CTW589882 CKA589882 CAE589882 BQI589882 BGM589882 AWQ589882 AMU589882 ACY589882 TC589882 JG589882 K589882 WVS524346 WLW524346 WCA524346 VSE524346 VII524346 UYM524346 UOQ524346 UEU524346 TUY524346 TLC524346 TBG524346 SRK524346 SHO524346 RXS524346 RNW524346 REA524346 QUE524346 QKI524346 QAM524346 PQQ524346 PGU524346 OWY524346 ONC524346 ODG524346 NTK524346 NJO524346 MZS524346 MPW524346 MGA524346 LWE524346 LMI524346 LCM524346 KSQ524346 KIU524346 JYY524346 JPC524346 JFG524346 IVK524346 ILO524346 IBS524346 HRW524346 HIA524346 GYE524346 GOI524346 GEM524346 FUQ524346 FKU524346 FAY524346 ERC524346 EHG524346 DXK524346 DNO524346 DDS524346 CTW524346 CKA524346 CAE524346 BQI524346 BGM524346 AWQ524346 AMU524346 ACY524346 TC524346 JG524346 K524346 WVS458810 WLW458810 WCA458810 VSE458810 VII458810 UYM458810 UOQ458810 UEU458810 TUY458810 TLC458810 TBG458810 SRK458810 SHO458810 RXS458810 RNW458810 REA458810 QUE458810 QKI458810 QAM458810 PQQ458810 PGU458810 OWY458810 ONC458810 ODG458810 NTK458810 NJO458810 MZS458810 MPW458810 MGA458810 LWE458810 LMI458810 LCM458810 KSQ458810 KIU458810 JYY458810 JPC458810 JFG458810 IVK458810 ILO458810 IBS458810 HRW458810 HIA458810 GYE458810 GOI458810 GEM458810 FUQ458810 FKU458810 FAY458810 ERC458810 EHG458810 DXK458810 DNO458810 DDS458810 CTW458810 CKA458810 CAE458810 BQI458810 BGM458810 AWQ458810 AMU458810 ACY458810 TC458810 JG458810 K458810 WVS393274 WLW393274 WCA393274 VSE393274 VII393274 UYM393274 UOQ393274 UEU393274 TUY393274 TLC393274 TBG393274 SRK393274 SHO393274 RXS393274 RNW393274 REA393274 QUE393274 QKI393274 QAM393274 PQQ393274 PGU393274 OWY393274 ONC393274 ODG393274 NTK393274 NJO393274 MZS393274 MPW393274 MGA393274 LWE393274 LMI393274 LCM393274 KSQ393274 KIU393274 JYY393274 JPC393274 JFG393274 IVK393274 ILO393274 IBS393274 HRW393274 HIA393274 GYE393274 GOI393274 GEM393274 FUQ393274 FKU393274 FAY393274 ERC393274 EHG393274 DXK393274 DNO393274 DDS393274 CTW393274 CKA393274 CAE393274 BQI393274 BGM393274 AWQ393274 AMU393274 ACY393274 TC393274 JG393274 K393274 WVS327738 WLW327738 WCA327738 VSE327738 VII327738 UYM327738 UOQ327738 UEU327738 TUY327738 TLC327738 TBG327738 SRK327738 SHO327738 RXS327738 RNW327738 REA327738 QUE327738 QKI327738 QAM327738 PQQ327738 PGU327738 OWY327738 ONC327738 ODG327738 NTK327738 NJO327738 MZS327738 MPW327738 MGA327738 LWE327738 LMI327738 LCM327738 KSQ327738 KIU327738 JYY327738 JPC327738 JFG327738 IVK327738 ILO327738 IBS327738 HRW327738 HIA327738 GYE327738 GOI327738 GEM327738 FUQ327738 FKU327738 FAY327738 ERC327738 EHG327738 DXK327738 DNO327738 DDS327738 CTW327738 CKA327738 CAE327738 BQI327738 BGM327738 AWQ327738 AMU327738 ACY327738 TC327738 JG327738 K327738 WVS262202 WLW262202 WCA262202 VSE262202 VII262202 UYM262202 UOQ262202 UEU262202 TUY262202 TLC262202 TBG262202 SRK262202 SHO262202 RXS262202 RNW262202 REA262202 QUE262202 QKI262202 QAM262202 PQQ262202 PGU262202 OWY262202 ONC262202 ODG262202 NTK262202 NJO262202 MZS262202 MPW262202 MGA262202 LWE262202 LMI262202 LCM262202 KSQ262202 KIU262202 JYY262202 JPC262202 JFG262202 IVK262202 ILO262202 IBS262202 HRW262202 HIA262202 GYE262202 GOI262202 GEM262202 FUQ262202 FKU262202 FAY262202 ERC262202 EHG262202 DXK262202 DNO262202 DDS262202 CTW262202 CKA262202 CAE262202 BQI262202 BGM262202 AWQ262202 AMU262202 ACY262202 TC262202 JG262202 K262202 WVS196666 WLW196666 WCA196666 VSE196666 VII196666 UYM196666 UOQ196666 UEU196666 TUY196666 TLC196666 TBG196666 SRK196666 SHO196666 RXS196666 RNW196666 REA196666 QUE196666 QKI196666 QAM196666 PQQ196666 PGU196666 OWY196666 ONC196666 ODG196666 NTK196666 NJO196666 MZS196666 MPW196666 MGA196666 LWE196666 LMI196666 LCM196666 KSQ196666 KIU196666 JYY196666 JPC196666 JFG196666 IVK196666 ILO196666 IBS196666 HRW196666 HIA196666 GYE196666 GOI196666 GEM196666 FUQ196666 FKU196666 FAY196666 ERC196666 EHG196666 DXK196666 DNO196666 DDS196666 CTW196666 CKA196666 CAE196666 BQI196666 BGM196666 AWQ196666 AMU196666 ACY196666 TC196666 JG196666 K196666 WVS131130 WLW131130 WCA131130 VSE131130 VII131130 UYM131130 UOQ131130 UEU131130 TUY131130 TLC131130 TBG131130 SRK131130 SHO131130 RXS131130 RNW131130 REA131130 QUE131130 QKI131130 QAM131130 PQQ131130 PGU131130 OWY131130 ONC131130 ODG131130 NTK131130 NJO131130 MZS131130 MPW131130 MGA131130 LWE131130 LMI131130 LCM131130 KSQ131130 KIU131130 JYY131130 JPC131130 JFG131130 IVK131130 ILO131130 IBS131130 HRW131130 HIA131130 GYE131130 GOI131130 GEM131130 FUQ131130 FKU131130 FAY131130 ERC131130 EHG131130 DXK131130 DNO131130 DDS131130 CTW131130 CKA131130 CAE131130 BQI131130 BGM131130 AWQ131130 AMU131130 ACY131130 TC131130 JG131130 K131130 WVS65594 WLW65594 WCA65594 VSE65594 VII65594 UYM65594 UOQ65594 UEU65594 TUY65594 TLC65594 TBG65594 SRK65594 SHO65594 RXS65594 RNW65594 REA65594 QUE65594 QKI65594 QAM65594 PQQ65594 PGU65594 OWY65594 ONC65594 ODG65594 NTK65594 NJO65594 MZS65594 MPW65594 MGA65594 LWE65594 LMI65594 LCM65594 KSQ65594 KIU65594 JYY65594 JPC65594 JFG65594 IVK65594 ILO65594 IBS65594 HRW65594 HIA65594 GYE65594 GOI65594 GEM65594 FUQ65594 FKU65594 FAY65594 ERC65594 EHG65594 DXK65594 DNO65594 DDS65594 CTW65594 CKA65594 CAE65594 BQI65594 BGM65594 AWQ65594 AMU65594 ACY65594 TC65594 JG65594 K65594 WVS63 WLW63 WCA63 VSE63 VII63 UYM63 UOQ63 UEU63 TUY63 TLC63 TBG63 SRK63 SHO63 RXS63 RNW63 REA63 QUE63 QKI63 QAM63 PQQ63 PGU63 OWY63 ONC63 ODG63 NTK63 NJO63 MZS63 MPW63 MGA63 LWE63 LMI63 LCM63 KSQ63 KIU63 JYY63 JPC63 JFG63 IVK63 ILO63 IBS63 HRW63 HIA63 GYE63 GOI63 GEM63 FUQ63 FKU63 FAY63 ERC63 EHG63 DXK63 DNO63 DDS63 CTW63 CKA63 CAE63 BQI63 BGM63 AWQ63 AMU63 ACY63 TC63 JG63">
      <formula1>$R$49:$R$52</formula1>
    </dataValidation>
    <dataValidation type="list" allowBlank="1" showInputMessage="1" showErrorMessage="1" sqref="E35:E41 WVM983070:WVM983076 WLQ983070:WLQ983076 WBU983070:WBU983076 VRY983070:VRY983076 VIC983070:VIC983076 UYG983070:UYG983076 UOK983070:UOK983076 UEO983070:UEO983076 TUS983070:TUS983076 TKW983070:TKW983076 TBA983070:TBA983076 SRE983070:SRE983076 SHI983070:SHI983076 RXM983070:RXM983076 RNQ983070:RNQ983076 RDU983070:RDU983076 QTY983070:QTY983076 QKC983070:QKC983076 QAG983070:QAG983076 PQK983070:PQK983076 PGO983070:PGO983076 OWS983070:OWS983076 OMW983070:OMW983076 ODA983070:ODA983076 NTE983070:NTE983076 NJI983070:NJI983076 MZM983070:MZM983076 MPQ983070:MPQ983076 MFU983070:MFU983076 LVY983070:LVY983076 LMC983070:LMC983076 LCG983070:LCG983076 KSK983070:KSK983076 KIO983070:KIO983076 JYS983070:JYS983076 JOW983070:JOW983076 JFA983070:JFA983076 IVE983070:IVE983076 ILI983070:ILI983076 IBM983070:IBM983076 HRQ983070:HRQ983076 HHU983070:HHU983076 GXY983070:GXY983076 GOC983070:GOC983076 GEG983070:GEG983076 FUK983070:FUK983076 FKO983070:FKO983076 FAS983070:FAS983076 EQW983070:EQW983076 EHA983070:EHA983076 DXE983070:DXE983076 DNI983070:DNI983076 DDM983070:DDM983076 CTQ983070:CTQ983076 CJU983070:CJU983076 BZY983070:BZY983076 BQC983070:BQC983076 BGG983070:BGG983076 AWK983070:AWK983076 AMO983070:AMO983076 ACS983070:ACS983076 SW983070:SW983076 JA983070:JA983076 E983070:E983076 WVM917534:WVM917540 WLQ917534:WLQ917540 WBU917534:WBU917540 VRY917534:VRY917540 VIC917534:VIC917540 UYG917534:UYG917540 UOK917534:UOK917540 UEO917534:UEO917540 TUS917534:TUS917540 TKW917534:TKW917540 TBA917534:TBA917540 SRE917534:SRE917540 SHI917534:SHI917540 RXM917534:RXM917540 RNQ917534:RNQ917540 RDU917534:RDU917540 QTY917534:QTY917540 QKC917534:QKC917540 QAG917534:QAG917540 PQK917534:PQK917540 PGO917534:PGO917540 OWS917534:OWS917540 OMW917534:OMW917540 ODA917534:ODA917540 NTE917534:NTE917540 NJI917534:NJI917540 MZM917534:MZM917540 MPQ917534:MPQ917540 MFU917534:MFU917540 LVY917534:LVY917540 LMC917534:LMC917540 LCG917534:LCG917540 KSK917534:KSK917540 KIO917534:KIO917540 JYS917534:JYS917540 JOW917534:JOW917540 JFA917534:JFA917540 IVE917534:IVE917540 ILI917534:ILI917540 IBM917534:IBM917540 HRQ917534:HRQ917540 HHU917534:HHU917540 GXY917534:GXY917540 GOC917534:GOC917540 GEG917534:GEG917540 FUK917534:FUK917540 FKO917534:FKO917540 FAS917534:FAS917540 EQW917534:EQW917540 EHA917534:EHA917540 DXE917534:DXE917540 DNI917534:DNI917540 DDM917534:DDM917540 CTQ917534:CTQ917540 CJU917534:CJU917540 BZY917534:BZY917540 BQC917534:BQC917540 BGG917534:BGG917540 AWK917534:AWK917540 AMO917534:AMO917540 ACS917534:ACS917540 SW917534:SW917540 JA917534:JA917540 E917534:E917540 WVM851998:WVM852004 WLQ851998:WLQ852004 WBU851998:WBU852004 VRY851998:VRY852004 VIC851998:VIC852004 UYG851998:UYG852004 UOK851998:UOK852004 UEO851998:UEO852004 TUS851998:TUS852004 TKW851998:TKW852004 TBA851998:TBA852004 SRE851998:SRE852004 SHI851998:SHI852004 RXM851998:RXM852004 RNQ851998:RNQ852004 RDU851998:RDU852004 QTY851998:QTY852004 QKC851998:QKC852004 QAG851998:QAG852004 PQK851998:PQK852004 PGO851998:PGO852004 OWS851998:OWS852004 OMW851998:OMW852004 ODA851998:ODA852004 NTE851998:NTE852004 NJI851998:NJI852004 MZM851998:MZM852004 MPQ851998:MPQ852004 MFU851998:MFU852004 LVY851998:LVY852004 LMC851998:LMC852004 LCG851998:LCG852004 KSK851998:KSK852004 KIO851998:KIO852004 JYS851998:JYS852004 JOW851998:JOW852004 JFA851998:JFA852004 IVE851998:IVE852004 ILI851998:ILI852004 IBM851998:IBM852004 HRQ851998:HRQ852004 HHU851998:HHU852004 GXY851998:GXY852004 GOC851998:GOC852004 GEG851998:GEG852004 FUK851998:FUK852004 FKO851998:FKO852004 FAS851998:FAS852004 EQW851998:EQW852004 EHA851998:EHA852004 DXE851998:DXE852004 DNI851998:DNI852004 DDM851998:DDM852004 CTQ851998:CTQ852004 CJU851998:CJU852004 BZY851998:BZY852004 BQC851998:BQC852004 BGG851998:BGG852004 AWK851998:AWK852004 AMO851998:AMO852004 ACS851998:ACS852004 SW851998:SW852004 JA851998:JA852004 E851998:E852004 WVM786462:WVM786468 WLQ786462:WLQ786468 WBU786462:WBU786468 VRY786462:VRY786468 VIC786462:VIC786468 UYG786462:UYG786468 UOK786462:UOK786468 UEO786462:UEO786468 TUS786462:TUS786468 TKW786462:TKW786468 TBA786462:TBA786468 SRE786462:SRE786468 SHI786462:SHI786468 RXM786462:RXM786468 RNQ786462:RNQ786468 RDU786462:RDU786468 QTY786462:QTY786468 QKC786462:QKC786468 QAG786462:QAG786468 PQK786462:PQK786468 PGO786462:PGO786468 OWS786462:OWS786468 OMW786462:OMW786468 ODA786462:ODA786468 NTE786462:NTE786468 NJI786462:NJI786468 MZM786462:MZM786468 MPQ786462:MPQ786468 MFU786462:MFU786468 LVY786462:LVY786468 LMC786462:LMC786468 LCG786462:LCG786468 KSK786462:KSK786468 KIO786462:KIO786468 JYS786462:JYS786468 JOW786462:JOW786468 JFA786462:JFA786468 IVE786462:IVE786468 ILI786462:ILI786468 IBM786462:IBM786468 HRQ786462:HRQ786468 HHU786462:HHU786468 GXY786462:GXY786468 GOC786462:GOC786468 GEG786462:GEG786468 FUK786462:FUK786468 FKO786462:FKO786468 FAS786462:FAS786468 EQW786462:EQW786468 EHA786462:EHA786468 DXE786462:DXE786468 DNI786462:DNI786468 DDM786462:DDM786468 CTQ786462:CTQ786468 CJU786462:CJU786468 BZY786462:BZY786468 BQC786462:BQC786468 BGG786462:BGG786468 AWK786462:AWK786468 AMO786462:AMO786468 ACS786462:ACS786468 SW786462:SW786468 JA786462:JA786468 E786462:E786468 WVM720926:WVM720932 WLQ720926:WLQ720932 WBU720926:WBU720932 VRY720926:VRY720932 VIC720926:VIC720932 UYG720926:UYG720932 UOK720926:UOK720932 UEO720926:UEO720932 TUS720926:TUS720932 TKW720926:TKW720932 TBA720926:TBA720932 SRE720926:SRE720932 SHI720926:SHI720932 RXM720926:RXM720932 RNQ720926:RNQ720932 RDU720926:RDU720932 QTY720926:QTY720932 QKC720926:QKC720932 QAG720926:QAG720932 PQK720926:PQK720932 PGO720926:PGO720932 OWS720926:OWS720932 OMW720926:OMW720932 ODA720926:ODA720932 NTE720926:NTE720932 NJI720926:NJI720932 MZM720926:MZM720932 MPQ720926:MPQ720932 MFU720926:MFU720932 LVY720926:LVY720932 LMC720926:LMC720932 LCG720926:LCG720932 KSK720926:KSK720932 KIO720926:KIO720932 JYS720926:JYS720932 JOW720926:JOW720932 JFA720926:JFA720932 IVE720926:IVE720932 ILI720926:ILI720932 IBM720926:IBM720932 HRQ720926:HRQ720932 HHU720926:HHU720932 GXY720926:GXY720932 GOC720926:GOC720932 GEG720926:GEG720932 FUK720926:FUK720932 FKO720926:FKO720932 FAS720926:FAS720932 EQW720926:EQW720932 EHA720926:EHA720932 DXE720926:DXE720932 DNI720926:DNI720932 DDM720926:DDM720932 CTQ720926:CTQ720932 CJU720926:CJU720932 BZY720926:BZY720932 BQC720926:BQC720932 BGG720926:BGG720932 AWK720926:AWK720932 AMO720926:AMO720932 ACS720926:ACS720932 SW720926:SW720932 JA720926:JA720932 E720926:E720932 WVM655390:WVM655396 WLQ655390:WLQ655396 WBU655390:WBU655396 VRY655390:VRY655396 VIC655390:VIC655396 UYG655390:UYG655396 UOK655390:UOK655396 UEO655390:UEO655396 TUS655390:TUS655396 TKW655390:TKW655396 TBA655390:TBA655396 SRE655390:SRE655396 SHI655390:SHI655396 RXM655390:RXM655396 RNQ655390:RNQ655396 RDU655390:RDU655396 QTY655390:QTY655396 QKC655390:QKC655396 QAG655390:QAG655396 PQK655390:PQK655396 PGO655390:PGO655396 OWS655390:OWS655396 OMW655390:OMW655396 ODA655390:ODA655396 NTE655390:NTE655396 NJI655390:NJI655396 MZM655390:MZM655396 MPQ655390:MPQ655396 MFU655390:MFU655396 LVY655390:LVY655396 LMC655390:LMC655396 LCG655390:LCG655396 KSK655390:KSK655396 KIO655390:KIO655396 JYS655390:JYS655396 JOW655390:JOW655396 JFA655390:JFA655396 IVE655390:IVE655396 ILI655390:ILI655396 IBM655390:IBM655396 HRQ655390:HRQ655396 HHU655390:HHU655396 GXY655390:GXY655396 GOC655390:GOC655396 GEG655390:GEG655396 FUK655390:FUK655396 FKO655390:FKO655396 FAS655390:FAS655396 EQW655390:EQW655396 EHA655390:EHA655396 DXE655390:DXE655396 DNI655390:DNI655396 DDM655390:DDM655396 CTQ655390:CTQ655396 CJU655390:CJU655396 BZY655390:BZY655396 BQC655390:BQC655396 BGG655390:BGG655396 AWK655390:AWK655396 AMO655390:AMO655396 ACS655390:ACS655396 SW655390:SW655396 JA655390:JA655396 E655390:E655396 WVM589854:WVM589860 WLQ589854:WLQ589860 WBU589854:WBU589860 VRY589854:VRY589860 VIC589854:VIC589860 UYG589854:UYG589860 UOK589854:UOK589860 UEO589854:UEO589860 TUS589854:TUS589860 TKW589854:TKW589860 TBA589854:TBA589860 SRE589854:SRE589860 SHI589854:SHI589860 RXM589854:RXM589860 RNQ589854:RNQ589860 RDU589854:RDU589860 QTY589854:QTY589860 QKC589854:QKC589860 QAG589854:QAG589860 PQK589854:PQK589860 PGO589854:PGO589860 OWS589854:OWS589860 OMW589854:OMW589860 ODA589854:ODA589860 NTE589854:NTE589860 NJI589854:NJI589860 MZM589854:MZM589860 MPQ589854:MPQ589860 MFU589854:MFU589860 LVY589854:LVY589860 LMC589854:LMC589860 LCG589854:LCG589860 KSK589854:KSK589860 KIO589854:KIO589860 JYS589854:JYS589860 JOW589854:JOW589860 JFA589854:JFA589860 IVE589854:IVE589860 ILI589854:ILI589860 IBM589854:IBM589860 HRQ589854:HRQ589860 HHU589854:HHU589860 GXY589854:GXY589860 GOC589854:GOC589860 GEG589854:GEG589860 FUK589854:FUK589860 FKO589854:FKO589860 FAS589854:FAS589860 EQW589854:EQW589860 EHA589854:EHA589860 DXE589854:DXE589860 DNI589854:DNI589860 DDM589854:DDM589860 CTQ589854:CTQ589860 CJU589854:CJU589860 BZY589854:BZY589860 BQC589854:BQC589860 BGG589854:BGG589860 AWK589854:AWK589860 AMO589854:AMO589860 ACS589854:ACS589860 SW589854:SW589860 JA589854:JA589860 E589854:E589860 WVM524318:WVM524324 WLQ524318:WLQ524324 WBU524318:WBU524324 VRY524318:VRY524324 VIC524318:VIC524324 UYG524318:UYG524324 UOK524318:UOK524324 UEO524318:UEO524324 TUS524318:TUS524324 TKW524318:TKW524324 TBA524318:TBA524324 SRE524318:SRE524324 SHI524318:SHI524324 RXM524318:RXM524324 RNQ524318:RNQ524324 RDU524318:RDU524324 QTY524318:QTY524324 QKC524318:QKC524324 QAG524318:QAG524324 PQK524318:PQK524324 PGO524318:PGO524324 OWS524318:OWS524324 OMW524318:OMW524324 ODA524318:ODA524324 NTE524318:NTE524324 NJI524318:NJI524324 MZM524318:MZM524324 MPQ524318:MPQ524324 MFU524318:MFU524324 LVY524318:LVY524324 LMC524318:LMC524324 LCG524318:LCG524324 KSK524318:KSK524324 KIO524318:KIO524324 JYS524318:JYS524324 JOW524318:JOW524324 JFA524318:JFA524324 IVE524318:IVE524324 ILI524318:ILI524324 IBM524318:IBM524324 HRQ524318:HRQ524324 HHU524318:HHU524324 GXY524318:GXY524324 GOC524318:GOC524324 GEG524318:GEG524324 FUK524318:FUK524324 FKO524318:FKO524324 FAS524318:FAS524324 EQW524318:EQW524324 EHA524318:EHA524324 DXE524318:DXE524324 DNI524318:DNI524324 DDM524318:DDM524324 CTQ524318:CTQ524324 CJU524318:CJU524324 BZY524318:BZY524324 BQC524318:BQC524324 BGG524318:BGG524324 AWK524318:AWK524324 AMO524318:AMO524324 ACS524318:ACS524324 SW524318:SW524324 JA524318:JA524324 E524318:E524324 WVM458782:WVM458788 WLQ458782:WLQ458788 WBU458782:WBU458788 VRY458782:VRY458788 VIC458782:VIC458788 UYG458782:UYG458788 UOK458782:UOK458788 UEO458782:UEO458788 TUS458782:TUS458788 TKW458782:TKW458788 TBA458782:TBA458788 SRE458782:SRE458788 SHI458782:SHI458788 RXM458782:RXM458788 RNQ458782:RNQ458788 RDU458782:RDU458788 QTY458782:QTY458788 QKC458782:QKC458788 QAG458782:QAG458788 PQK458782:PQK458788 PGO458782:PGO458788 OWS458782:OWS458788 OMW458782:OMW458788 ODA458782:ODA458788 NTE458782:NTE458788 NJI458782:NJI458788 MZM458782:MZM458788 MPQ458782:MPQ458788 MFU458782:MFU458788 LVY458782:LVY458788 LMC458782:LMC458788 LCG458782:LCG458788 KSK458782:KSK458788 KIO458782:KIO458788 JYS458782:JYS458788 JOW458782:JOW458788 JFA458782:JFA458788 IVE458782:IVE458788 ILI458782:ILI458788 IBM458782:IBM458788 HRQ458782:HRQ458788 HHU458782:HHU458788 GXY458782:GXY458788 GOC458782:GOC458788 GEG458782:GEG458788 FUK458782:FUK458788 FKO458782:FKO458788 FAS458782:FAS458788 EQW458782:EQW458788 EHA458782:EHA458788 DXE458782:DXE458788 DNI458782:DNI458788 DDM458782:DDM458788 CTQ458782:CTQ458788 CJU458782:CJU458788 BZY458782:BZY458788 BQC458782:BQC458788 BGG458782:BGG458788 AWK458782:AWK458788 AMO458782:AMO458788 ACS458782:ACS458788 SW458782:SW458788 JA458782:JA458788 E458782:E458788 WVM393246:WVM393252 WLQ393246:WLQ393252 WBU393246:WBU393252 VRY393246:VRY393252 VIC393246:VIC393252 UYG393246:UYG393252 UOK393246:UOK393252 UEO393246:UEO393252 TUS393246:TUS393252 TKW393246:TKW393252 TBA393246:TBA393252 SRE393246:SRE393252 SHI393246:SHI393252 RXM393246:RXM393252 RNQ393246:RNQ393252 RDU393246:RDU393252 QTY393246:QTY393252 QKC393246:QKC393252 QAG393246:QAG393252 PQK393246:PQK393252 PGO393246:PGO393252 OWS393246:OWS393252 OMW393246:OMW393252 ODA393246:ODA393252 NTE393246:NTE393252 NJI393246:NJI393252 MZM393246:MZM393252 MPQ393246:MPQ393252 MFU393246:MFU393252 LVY393246:LVY393252 LMC393246:LMC393252 LCG393246:LCG393252 KSK393246:KSK393252 KIO393246:KIO393252 JYS393246:JYS393252 JOW393246:JOW393252 JFA393246:JFA393252 IVE393246:IVE393252 ILI393246:ILI393252 IBM393246:IBM393252 HRQ393246:HRQ393252 HHU393246:HHU393252 GXY393246:GXY393252 GOC393246:GOC393252 GEG393246:GEG393252 FUK393246:FUK393252 FKO393246:FKO393252 FAS393246:FAS393252 EQW393246:EQW393252 EHA393246:EHA393252 DXE393246:DXE393252 DNI393246:DNI393252 DDM393246:DDM393252 CTQ393246:CTQ393252 CJU393246:CJU393252 BZY393246:BZY393252 BQC393246:BQC393252 BGG393246:BGG393252 AWK393246:AWK393252 AMO393246:AMO393252 ACS393246:ACS393252 SW393246:SW393252 JA393246:JA393252 E393246:E393252 WVM327710:WVM327716 WLQ327710:WLQ327716 WBU327710:WBU327716 VRY327710:VRY327716 VIC327710:VIC327716 UYG327710:UYG327716 UOK327710:UOK327716 UEO327710:UEO327716 TUS327710:TUS327716 TKW327710:TKW327716 TBA327710:TBA327716 SRE327710:SRE327716 SHI327710:SHI327716 RXM327710:RXM327716 RNQ327710:RNQ327716 RDU327710:RDU327716 QTY327710:QTY327716 QKC327710:QKC327716 QAG327710:QAG327716 PQK327710:PQK327716 PGO327710:PGO327716 OWS327710:OWS327716 OMW327710:OMW327716 ODA327710:ODA327716 NTE327710:NTE327716 NJI327710:NJI327716 MZM327710:MZM327716 MPQ327710:MPQ327716 MFU327710:MFU327716 LVY327710:LVY327716 LMC327710:LMC327716 LCG327710:LCG327716 KSK327710:KSK327716 KIO327710:KIO327716 JYS327710:JYS327716 JOW327710:JOW327716 JFA327710:JFA327716 IVE327710:IVE327716 ILI327710:ILI327716 IBM327710:IBM327716 HRQ327710:HRQ327716 HHU327710:HHU327716 GXY327710:GXY327716 GOC327710:GOC327716 GEG327710:GEG327716 FUK327710:FUK327716 FKO327710:FKO327716 FAS327710:FAS327716 EQW327710:EQW327716 EHA327710:EHA327716 DXE327710:DXE327716 DNI327710:DNI327716 DDM327710:DDM327716 CTQ327710:CTQ327716 CJU327710:CJU327716 BZY327710:BZY327716 BQC327710:BQC327716 BGG327710:BGG327716 AWK327710:AWK327716 AMO327710:AMO327716 ACS327710:ACS327716 SW327710:SW327716 JA327710:JA327716 E327710:E327716 WVM262174:WVM262180 WLQ262174:WLQ262180 WBU262174:WBU262180 VRY262174:VRY262180 VIC262174:VIC262180 UYG262174:UYG262180 UOK262174:UOK262180 UEO262174:UEO262180 TUS262174:TUS262180 TKW262174:TKW262180 TBA262174:TBA262180 SRE262174:SRE262180 SHI262174:SHI262180 RXM262174:RXM262180 RNQ262174:RNQ262180 RDU262174:RDU262180 QTY262174:QTY262180 QKC262174:QKC262180 QAG262174:QAG262180 PQK262174:PQK262180 PGO262174:PGO262180 OWS262174:OWS262180 OMW262174:OMW262180 ODA262174:ODA262180 NTE262174:NTE262180 NJI262174:NJI262180 MZM262174:MZM262180 MPQ262174:MPQ262180 MFU262174:MFU262180 LVY262174:LVY262180 LMC262174:LMC262180 LCG262174:LCG262180 KSK262174:KSK262180 KIO262174:KIO262180 JYS262174:JYS262180 JOW262174:JOW262180 JFA262174:JFA262180 IVE262174:IVE262180 ILI262174:ILI262180 IBM262174:IBM262180 HRQ262174:HRQ262180 HHU262174:HHU262180 GXY262174:GXY262180 GOC262174:GOC262180 GEG262174:GEG262180 FUK262174:FUK262180 FKO262174:FKO262180 FAS262174:FAS262180 EQW262174:EQW262180 EHA262174:EHA262180 DXE262174:DXE262180 DNI262174:DNI262180 DDM262174:DDM262180 CTQ262174:CTQ262180 CJU262174:CJU262180 BZY262174:BZY262180 BQC262174:BQC262180 BGG262174:BGG262180 AWK262174:AWK262180 AMO262174:AMO262180 ACS262174:ACS262180 SW262174:SW262180 JA262174:JA262180 E262174:E262180 WVM196638:WVM196644 WLQ196638:WLQ196644 WBU196638:WBU196644 VRY196638:VRY196644 VIC196638:VIC196644 UYG196638:UYG196644 UOK196638:UOK196644 UEO196638:UEO196644 TUS196638:TUS196644 TKW196638:TKW196644 TBA196638:TBA196644 SRE196638:SRE196644 SHI196638:SHI196644 RXM196638:RXM196644 RNQ196638:RNQ196644 RDU196638:RDU196644 QTY196638:QTY196644 QKC196638:QKC196644 QAG196638:QAG196644 PQK196638:PQK196644 PGO196638:PGO196644 OWS196638:OWS196644 OMW196638:OMW196644 ODA196638:ODA196644 NTE196638:NTE196644 NJI196638:NJI196644 MZM196638:MZM196644 MPQ196638:MPQ196644 MFU196638:MFU196644 LVY196638:LVY196644 LMC196638:LMC196644 LCG196638:LCG196644 KSK196638:KSK196644 KIO196638:KIO196644 JYS196638:JYS196644 JOW196638:JOW196644 JFA196638:JFA196644 IVE196638:IVE196644 ILI196638:ILI196644 IBM196638:IBM196644 HRQ196638:HRQ196644 HHU196638:HHU196644 GXY196638:GXY196644 GOC196638:GOC196644 GEG196638:GEG196644 FUK196638:FUK196644 FKO196638:FKO196644 FAS196638:FAS196644 EQW196638:EQW196644 EHA196638:EHA196644 DXE196638:DXE196644 DNI196638:DNI196644 DDM196638:DDM196644 CTQ196638:CTQ196644 CJU196638:CJU196644 BZY196638:BZY196644 BQC196638:BQC196644 BGG196638:BGG196644 AWK196638:AWK196644 AMO196638:AMO196644 ACS196638:ACS196644 SW196638:SW196644 JA196638:JA196644 E196638:E196644 WVM131102:WVM131108 WLQ131102:WLQ131108 WBU131102:WBU131108 VRY131102:VRY131108 VIC131102:VIC131108 UYG131102:UYG131108 UOK131102:UOK131108 UEO131102:UEO131108 TUS131102:TUS131108 TKW131102:TKW131108 TBA131102:TBA131108 SRE131102:SRE131108 SHI131102:SHI131108 RXM131102:RXM131108 RNQ131102:RNQ131108 RDU131102:RDU131108 QTY131102:QTY131108 QKC131102:QKC131108 QAG131102:QAG131108 PQK131102:PQK131108 PGO131102:PGO131108 OWS131102:OWS131108 OMW131102:OMW131108 ODA131102:ODA131108 NTE131102:NTE131108 NJI131102:NJI131108 MZM131102:MZM131108 MPQ131102:MPQ131108 MFU131102:MFU131108 LVY131102:LVY131108 LMC131102:LMC131108 LCG131102:LCG131108 KSK131102:KSK131108 KIO131102:KIO131108 JYS131102:JYS131108 JOW131102:JOW131108 JFA131102:JFA131108 IVE131102:IVE131108 ILI131102:ILI131108 IBM131102:IBM131108 HRQ131102:HRQ131108 HHU131102:HHU131108 GXY131102:GXY131108 GOC131102:GOC131108 GEG131102:GEG131108 FUK131102:FUK131108 FKO131102:FKO131108 FAS131102:FAS131108 EQW131102:EQW131108 EHA131102:EHA131108 DXE131102:DXE131108 DNI131102:DNI131108 DDM131102:DDM131108 CTQ131102:CTQ131108 CJU131102:CJU131108 BZY131102:BZY131108 BQC131102:BQC131108 BGG131102:BGG131108 AWK131102:AWK131108 AMO131102:AMO131108 ACS131102:ACS131108 SW131102:SW131108 JA131102:JA131108 E131102:E131108 WVM65566:WVM65572 WLQ65566:WLQ65572 WBU65566:WBU65572 VRY65566:VRY65572 VIC65566:VIC65572 UYG65566:UYG65572 UOK65566:UOK65572 UEO65566:UEO65572 TUS65566:TUS65572 TKW65566:TKW65572 TBA65566:TBA65572 SRE65566:SRE65572 SHI65566:SHI65572 RXM65566:RXM65572 RNQ65566:RNQ65572 RDU65566:RDU65572 QTY65566:QTY65572 QKC65566:QKC65572 QAG65566:QAG65572 PQK65566:PQK65572 PGO65566:PGO65572 OWS65566:OWS65572 OMW65566:OMW65572 ODA65566:ODA65572 NTE65566:NTE65572 NJI65566:NJI65572 MZM65566:MZM65572 MPQ65566:MPQ65572 MFU65566:MFU65572 LVY65566:LVY65572 LMC65566:LMC65572 LCG65566:LCG65572 KSK65566:KSK65572 KIO65566:KIO65572 JYS65566:JYS65572 JOW65566:JOW65572 JFA65566:JFA65572 IVE65566:IVE65572 ILI65566:ILI65572 IBM65566:IBM65572 HRQ65566:HRQ65572 HHU65566:HHU65572 GXY65566:GXY65572 GOC65566:GOC65572 GEG65566:GEG65572 FUK65566:FUK65572 FKO65566:FKO65572 FAS65566:FAS65572 EQW65566:EQW65572 EHA65566:EHA65572 DXE65566:DXE65572 DNI65566:DNI65572 DDM65566:DDM65572 CTQ65566:CTQ65572 CJU65566:CJU65572 BZY65566:BZY65572 BQC65566:BQC65572 BGG65566:BGG65572 AWK65566:AWK65572 AMO65566:AMO65572 ACS65566:ACS65572 SW65566:SW65572 JA65566:JA65572 E65566:E65572 WVM35:WVM41 WLQ35:WLQ41 WBU35:WBU41 VRY35:VRY41 VIC35:VIC41 UYG35:UYG41 UOK35:UOK41 UEO35:UEO41 TUS35:TUS41 TKW35:TKW41 TBA35:TBA41 SRE35:SRE41 SHI35:SHI41 RXM35:RXM41 RNQ35:RNQ41 RDU35:RDU41 QTY35:QTY41 QKC35:QKC41 QAG35:QAG41 PQK35:PQK41 PGO35:PGO41 OWS35:OWS41 OMW35:OMW41 ODA35:ODA41 NTE35:NTE41 NJI35:NJI41 MZM35:MZM41 MPQ35:MPQ41 MFU35:MFU41 LVY35:LVY41 LMC35:LMC41 LCG35:LCG41 KSK35:KSK41 KIO35:KIO41 JYS35:JYS41 JOW35:JOW41 JFA35:JFA41 IVE35:IVE41 ILI35:ILI41 IBM35:IBM41 HRQ35:HRQ41 HHU35:HHU41 GXY35:GXY41 GOC35:GOC41 GEG35:GEG41 FUK35:FUK41 FKO35:FKO41 FAS35:FAS41 EQW35:EQW41 EHA35:EHA41 DXE35:DXE41 DNI35:DNI41 DDM35:DDM41 CTQ35:CTQ41 CJU35:CJU41 BZY35:BZY41 BQC35:BQC41 BGG35:BGG41 AWK35:AWK41 AMO35:AMO41 ACS35:ACS41 SW35:SW41 JA35:JA41">
      <formula1>$R$34:$R$38</formula1>
    </dataValidation>
    <dataValidation type="list" allowBlank="1" showInputMessage="1" showErrorMessage="1" sqref="F63 WVN983098 WLR983098 WBV983098 VRZ983098 VID983098 UYH983098 UOL983098 UEP983098 TUT983098 TKX983098 TBB983098 SRF983098 SHJ983098 RXN983098 RNR983098 RDV983098 QTZ983098 QKD983098 QAH983098 PQL983098 PGP983098 OWT983098 OMX983098 ODB983098 NTF983098 NJJ983098 MZN983098 MPR983098 MFV983098 LVZ983098 LMD983098 LCH983098 KSL983098 KIP983098 JYT983098 JOX983098 JFB983098 IVF983098 ILJ983098 IBN983098 HRR983098 HHV983098 GXZ983098 GOD983098 GEH983098 FUL983098 FKP983098 FAT983098 EQX983098 EHB983098 DXF983098 DNJ983098 DDN983098 CTR983098 CJV983098 BZZ983098 BQD983098 BGH983098 AWL983098 AMP983098 ACT983098 SX983098 JB983098 F983098 WVN917562 WLR917562 WBV917562 VRZ917562 VID917562 UYH917562 UOL917562 UEP917562 TUT917562 TKX917562 TBB917562 SRF917562 SHJ917562 RXN917562 RNR917562 RDV917562 QTZ917562 QKD917562 QAH917562 PQL917562 PGP917562 OWT917562 OMX917562 ODB917562 NTF917562 NJJ917562 MZN917562 MPR917562 MFV917562 LVZ917562 LMD917562 LCH917562 KSL917562 KIP917562 JYT917562 JOX917562 JFB917562 IVF917562 ILJ917562 IBN917562 HRR917562 HHV917562 GXZ917562 GOD917562 GEH917562 FUL917562 FKP917562 FAT917562 EQX917562 EHB917562 DXF917562 DNJ917562 DDN917562 CTR917562 CJV917562 BZZ917562 BQD917562 BGH917562 AWL917562 AMP917562 ACT917562 SX917562 JB917562 F917562 WVN852026 WLR852026 WBV852026 VRZ852026 VID852026 UYH852026 UOL852026 UEP852026 TUT852026 TKX852026 TBB852026 SRF852026 SHJ852026 RXN852026 RNR852026 RDV852026 QTZ852026 QKD852026 QAH852026 PQL852026 PGP852026 OWT852026 OMX852026 ODB852026 NTF852026 NJJ852026 MZN852026 MPR852026 MFV852026 LVZ852026 LMD852026 LCH852026 KSL852026 KIP852026 JYT852026 JOX852026 JFB852026 IVF852026 ILJ852026 IBN852026 HRR852026 HHV852026 GXZ852026 GOD852026 GEH852026 FUL852026 FKP852026 FAT852026 EQX852026 EHB852026 DXF852026 DNJ852026 DDN852026 CTR852026 CJV852026 BZZ852026 BQD852026 BGH852026 AWL852026 AMP852026 ACT852026 SX852026 JB852026 F852026 WVN786490 WLR786490 WBV786490 VRZ786490 VID786490 UYH786490 UOL786490 UEP786490 TUT786490 TKX786490 TBB786490 SRF786490 SHJ786490 RXN786490 RNR786490 RDV786490 QTZ786490 QKD786490 QAH786490 PQL786490 PGP786490 OWT786490 OMX786490 ODB786490 NTF786490 NJJ786490 MZN786490 MPR786490 MFV786490 LVZ786490 LMD786490 LCH786490 KSL786490 KIP786490 JYT786490 JOX786490 JFB786490 IVF786490 ILJ786490 IBN786490 HRR786490 HHV786490 GXZ786490 GOD786490 GEH786490 FUL786490 FKP786490 FAT786490 EQX786490 EHB786490 DXF786490 DNJ786490 DDN786490 CTR786490 CJV786490 BZZ786490 BQD786490 BGH786490 AWL786490 AMP786490 ACT786490 SX786490 JB786490 F786490 WVN720954 WLR720954 WBV720954 VRZ720954 VID720954 UYH720954 UOL720954 UEP720954 TUT720954 TKX720954 TBB720954 SRF720954 SHJ720954 RXN720954 RNR720954 RDV720954 QTZ720954 QKD720954 QAH720954 PQL720954 PGP720954 OWT720954 OMX720954 ODB720954 NTF720954 NJJ720954 MZN720954 MPR720954 MFV720954 LVZ720954 LMD720954 LCH720954 KSL720954 KIP720954 JYT720954 JOX720954 JFB720954 IVF720954 ILJ720954 IBN720954 HRR720954 HHV720954 GXZ720954 GOD720954 GEH720954 FUL720954 FKP720954 FAT720954 EQX720954 EHB720954 DXF720954 DNJ720954 DDN720954 CTR720954 CJV720954 BZZ720954 BQD720954 BGH720954 AWL720954 AMP720954 ACT720954 SX720954 JB720954 F720954 WVN655418 WLR655418 WBV655418 VRZ655418 VID655418 UYH655418 UOL655418 UEP655418 TUT655418 TKX655418 TBB655418 SRF655418 SHJ655418 RXN655418 RNR655418 RDV655418 QTZ655418 QKD655418 QAH655418 PQL655418 PGP655418 OWT655418 OMX655418 ODB655418 NTF655418 NJJ655418 MZN655418 MPR655418 MFV655418 LVZ655418 LMD655418 LCH655418 KSL655418 KIP655418 JYT655418 JOX655418 JFB655418 IVF655418 ILJ655418 IBN655418 HRR655418 HHV655418 GXZ655418 GOD655418 GEH655418 FUL655418 FKP655418 FAT655418 EQX655418 EHB655418 DXF655418 DNJ655418 DDN655418 CTR655418 CJV655418 BZZ655418 BQD655418 BGH655418 AWL655418 AMP655418 ACT655418 SX655418 JB655418 F655418 WVN589882 WLR589882 WBV589882 VRZ589882 VID589882 UYH589882 UOL589882 UEP589882 TUT589882 TKX589882 TBB589882 SRF589882 SHJ589882 RXN589882 RNR589882 RDV589882 QTZ589882 QKD589882 QAH589882 PQL589882 PGP589882 OWT589882 OMX589882 ODB589882 NTF589882 NJJ589882 MZN589882 MPR589882 MFV589882 LVZ589882 LMD589882 LCH589882 KSL589882 KIP589882 JYT589882 JOX589882 JFB589882 IVF589882 ILJ589882 IBN589882 HRR589882 HHV589882 GXZ589882 GOD589882 GEH589882 FUL589882 FKP589882 FAT589882 EQX589882 EHB589882 DXF589882 DNJ589882 DDN589882 CTR589882 CJV589882 BZZ589882 BQD589882 BGH589882 AWL589882 AMP589882 ACT589882 SX589882 JB589882 F589882 WVN524346 WLR524346 WBV524346 VRZ524346 VID524346 UYH524346 UOL524346 UEP524346 TUT524346 TKX524346 TBB524346 SRF524346 SHJ524346 RXN524346 RNR524346 RDV524346 QTZ524346 QKD524346 QAH524346 PQL524346 PGP524346 OWT524346 OMX524346 ODB524346 NTF524346 NJJ524346 MZN524346 MPR524346 MFV524346 LVZ524346 LMD524346 LCH524346 KSL524346 KIP524346 JYT524346 JOX524346 JFB524346 IVF524346 ILJ524346 IBN524346 HRR524346 HHV524346 GXZ524346 GOD524346 GEH524346 FUL524346 FKP524346 FAT524346 EQX524346 EHB524346 DXF524346 DNJ524346 DDN524346 CTR524346 CJV524346 BZZ524346 BQD524346 BGH524346 AWL524346 AMP524346 ACT524346 SX524346 JB524346 F524346 WVN458810 WLR458810 WBV458810 VRZ458810 VID458810 UYH458810 UOL458810 UEP458810 TUT458810 TKX458810 TBB458810 SRF458810 SHJ458810 RXN458810 RNR458810 RDV458810 QTZ458810 QKD458810 QAH458810 PQL458810 PGP458810 OWT458810 OMX458810 ODB458810 NTF458810 NJJ458810 MZN458810 MPR458810 MFV458810 LVZ458810 LMD458810 LCH458810 KSL458810 KIP458810 JYT458810 JOX458810 JFB458810 IVF458810 ILJ458810 IBN458810 HRR458810 HHV458810 GXZ458810 GOD458810 GEH458810 FUL458810 FKP458810 FAT458810 EQX458810 EHB458810 DXF458810 DNJ458810 DDN458810 CTR458810 CJV458810 BZZ458810 BQD458810 BGH458810 AWL458810 AMP458810 ACT458810 SX458810 JB458810 F458810 WVN393274 WLR393274 WBV393274 VRZ393274 VID393274 UYH393274 UOL393274 UEP393274 TUT393274 TKX393274 TBB393274 SRF393274 SHJ393274 RXN393274 RNR393274 RDV393274 QTZ393274 QKD393274 QAH393274 PQL393274 PGP393274 OWT393274 OMX393274 ODB393274 NTF393274 NJJ393274 MZN393274 MPR393274 MFV393274 LVZ393274 LMD393274 LCH393274 KSL393274 KIP393274 JYT393274 JOX393274 JFB393274 IVF393274 ILJ393274 IBN393274 HRR393274 HHV393274 GXZ393274 GOD393274 GEH393274 FUL393274 FKP393274 FAT393274 EQX393274 EHB393274 DXF393274 DNJ393274 DDN393274 CTR393274 CJV393274 BZZ393274 BQD393274 BGH393274 AWL393274 AMP393274 ACT393274 SX393274 JB393274 F393274 WVN327738 WLR327738 WBV327738 VRZ327738 VID327738 UYH327738 UOL327738 UEP327738 TUT327738 TKX327738 TBB327738 SRF327738 SHJ327738 RXN327738 RNR327738 RDV327738 QTZ327738 QKD327738 QAH327738 PQL327738 PGP327738 OWT327738 OMX327738 ODB327738 NTF327738 NJJ327738 MZN327738 MPR327738 MFV327738 LVZ327738 LMD327738 LCH327738 KSL327738 KIP327738 JYT327738 JOX327738 JFB327738 IVF327738 ILJ327738 IBN327738 HRR327738 HHV327738 GXZ327738 GOD327738 GEH327738 FUL327738 FKP327738 FAT327738 EQX327738 EHB327738 DXF327738 DNJ327738 DDN327738 CTR327738 CJV327738 BZZ327738 BQD327738 BGH327738 AWL327738 AMP327738 ACT327738 SX327738 JB327738 F327738 WVN262202 WLR262202 WBV262202 VRZ262202 VID262202 UYH262202 UOL262202 UEP262202 TUT262202 TKX262202 TBB262202 SRF262202 SHJ262202 RXN262202 RNR262202 RDV262202 QTZ262202 QKD262202 QAH262202 PQL262202 PGP262202 OWT262202 OMX262202 ODB262202 NTF262202 NJJ262202 MZN262202 MPR262202 MFV262202 LVZ262202 LMD262202 LCH262202 KSL262202 KIP262202 JYT262202 JOX262202 JFB262202 IVF262202 ILJ262202 IBN262202 HRR262202 HHV262202 GXZ262202 GOD262202 GEH262202 FUL262202 FKP262202 FAT262202 EQX262202 EHB262202 DXF262202 DNJ262202 DDN262202 CTR262202 CJV262202 BZZ262202 BQD262202 BGH262202 AWL262202 AMP262202 ACT262202 SX262202 JB262202 F262202 WVN196666 WLR196666 WBV196666 VRZ196666 VID196666 UYH196666 UOL196666 UEP196666 TUT196666 TKX196666 TBB196666 SRF196666 SHJ196666 RXN196666 RNR196666 RDV196666 QTZ196666 QKD196666 QAH196666 PQL196666 PGP196666 OWT196666 OMX196666 ODB196666 NTF196666 NJJ196666 MZN196666 MPR196666 MFV196666 LVZ196666 LMD196666 LCH196666 KSL196666 KIP196666 JYT196666 JOX196666 JFB196666 IVF196666 ILJ196666 IBN196666 HRR196666 HHV196666 GXZ196666 GOD196666 GEH196666 FUL196666 FKP196666 FAT196666 EQX196666 EHB196666 DXF196666 DNJ196666 DDN196666 CTR196666 CJV196666 BZZ196666 BQD196666 BGH196666 AWL196666 AMP196666 ACT196666 SX196666 JB196666 F196666 WVN131130 WLR131130 WBV131130 VRZ131130 VID131130 UYH131130 UOL131130 UEP131130 TUT131130 TKX131130 TBB131130 SRF131130 SHJ131130 RXN131130 RNR131130 RDV131130 QTZ131130 QKD131130 QAH131130 PQL131130 PGP131130 OWT131130 OMX131130 ODB131130 NTF131130 NJJ131130 MZN131130 MPR131130 MFV131130 LVZ131130 LMD131130 LCH131130 KSL131130 KIP131130 JYT131130 JOX131130 JFB131130 IVF131130 ILJ131130 IBN131130 HRR131130 HHV131130 GXZ131130 GOD131130 GEH131130 FUL131130 FKP131130 FAT131130 EQX131130 EHB131130 DXF131130 DNJ131130 DDN131130 CTR131130 CJV131130 BZZ131130 BQD131130 BGH131130 AWL131130 AMP131130 ACT131130 SX131130 JB131130 F131130 WVN65594 WLR65594 WBV65594 VRZ65594 VID65594 UYH65594 UOL65594 UEP65594 TUT65594 TKX65594 TBB65594 SRF65594 SHJ65594 RXN65594 RNR65594 RDV65594 QTZ65594 QKD65594 QAH65594 PQL65594 PGP65594 OWT65594 OMX65594 ODB65594 NTF65594 NJJ65594 MZN65594 MPR65594 MFV65594 LVZ65594 LMD65594 LCH65594 KSL65594 KIP65594 JYT65594 JOX65594 JFB65594 IVF65594 ILJ65594 IBN65594 HRR65594 HHV65594 GXZ65594 GOD65594 GEH65594 FUL65594 FKP65594 FAT65594 EQX65594 EHB65594 DXF65594 DNJ65594 DDN65594 CTR65594 CJV65594 BZZ65594 BQD65594 BGH65594 AWL65594 AMP65594 ACT65594 SX65594 JB65594 F65594 WVN63 WLR63 WBV63 VRZ63 VID63 UYH63 UOL63 UEP63 TUT63 TKX63 TBB63 SRF63 SHJ63 RXN63 RNR63 RDV63 QTZ63 QKD63 QAH63 PQL63 PGP63 OWT63 OMX63 ODB63 NTF63 NJJ63 MZN63 MPR63 MFV63 LVZ63 LMD63 LCH63 KSL63 KIP63 JYT63 JOX63 JFB63 IVF63 ILJ63 IBN63 HRR63 HHV63 GXZ63 GOD63 GEH63 FUL63 FKP63 FAT63 EQX63 EHB63 DXF63 DNJ63 DDN63 CTR63 CJV63 BZZ63 BQD63 BGH63 AWL63 AMP63 ACT63 SX63 JB63">
      <formula1>$R$65:$R$71</formula1>
    </dataValidation>
    <dataValidation type="list" allowBlank="1" showInputMessage="1" showErrorMessage="1" sqref="M268:M273 WVU983301:WVU983306 WLY983301:WLY983306 WCC983301:WCC983306 VSG983301:VSG983306 VIK983301:VIK983306 UYO983301:UYO983306 UOS983301:UOS983306 UEW983301:UEW983306 TVA983301:TVA983306 TLE983301:TLE983306 TBI983301:TBI983306 SRM983301:SRM983306 SHQ983301:SHQ983306 RXU983301:RXU983306 RNY983301:RNY983306 REC983301:REC983306 QUG983301:QUG983306 QKK983301:QKK983306 QAO983301:QAO983306 PQS983301:PQS983306 PGW983301:PGW983306 OXA983301:OXA983306 ONE983301:ONE983306 ODI983301:ODI983306 NTM983301:NTM983306 NJQ983301:NJQ983306 MZU983301:MZU983306 MPY983301:MPY983306 MGC983301:MGC983306 LWG983301:LWG983306 LMK983301:LMK983306 LCO983301:LCO983306 KSS983301:KSS983306 KIW983301:KIW983306 JZA983301:JZA983306 JPE983301:JPE983306 JFI983301:JFI983306 IVM983301:IVM983306 ILQ983301:ILQ983306 IBU983301:IBU983306 HRY983301:HRY983306 HIC983301:HIC983306 GYG983301:GYG983306 GOK983301:GOK983306 GEO983301:GEO983306 FUS983301:FUS983306 FKW983301:FKW983306 FBA983301:FBA983306 ERE983301:ERE983306 EHI983301:EHI983306 DXM983301:DXM983306 DNQ983301:DNQ983306 DDU983301:DDU983306 CTY983301:CTY983306 CKC983301:CKC983306 CAG983301:CAG983306 BQK983301:BQK983306 BGO983301:BGO983306 AWS983301:AWS983306 AMW983301:AMW983306 ADA983301:ADA983306 TE983301:TE983306 JI983301:JI983306 M983301:M983306 WVU917765:WVU917770 WLY917765:WLY917770 WCC917765:WCC917770 VSG917765:VSG917770 VIK917765:VIK917770 UYO917765:UYO917770 UOS917765:UOS917770 UEW917765:UEW917770 TVA917765:TVA917770 TLE917765:TLE917770 TBI917765:TBI917770 SRM917765:SRM917770 SHQ917765:SHQ917770 RXU917765:RXU917770 RNY917765:RNY917770 REC917765:REC917770 QUG917765:QUG917770 QKK917765:QKK917770 QAO917765:QAO917770 PQS917765:PQS917770 PGW917765:PGW917770 OXA917765:OXA917770 ONE917765:ONE917770 ODI917765:ODI917770 NTM917765:NTM917770 NJQ917765:NJQ917770 MZU917765:MZU917770 MPY917765:MPY917770 MGC917765:MGC917770 LWG917765:LWG917770 LMK917765:LMK917770 LCO917765:LCO917770 KSS917765:KSS917770 KIW917765:KIW917770 JZA917765:JZA917770 JPE917765:JPE917770 JFI917765:JFI917770 IVM917765:IVM917770 ILQ917765:ILQ917770 IBU917765:IBU917770 HRY917765:HRY917770 HIC917765:HIC917770 GYG917765:GYG917770 GOK917765:GOK917770 GEO917765:GEO917770 FUS917765:FUS917770 FKW917765:FKW917770 FBA917765:FBA917770 ERE917765:ERE917770 EHI917765:EHI917770 DXM917765:DXM917770 DNQ917765:DNQ917770 DDU917765:DDU917770 CTY917765:CTY917770 CKC917765:CKC917770 CAG917765:CAG917770 BQK917765:BQK917770 BGO917765:BGO917770 AWS917765:AWS917770 AMW917765:AMW917770 ADA917765:ADA917770 TE917765:TE917770 JI917765:JI917770 M917765:M917770 WVU852229:WVU852234 WLY852229:WLY852234 WCC852229:WCC852234 VSG852229:VSG852234 VIK852229:VIK852234 UYO852229:UYO852234 UOS852229:UOS852234 UEW852229:UEW852234 TVA852229:TVA852234 TLE852229:TLE852234 TBI852229:TBI852234 SRM852229:SRM852234 SHQ852229:SHQ852234 RXU852229:RXU852234 RNY852229:RNY852234 REC852229:REC852234 QUG852229:QUG852234 QKK852229:QKK852234 QAO852229:QAO852234 PQS852229:PQS852234 PGW852229:PGW852234 OXA852229:OXA852234 ONE852229:ONE852234 ODI852229:ODI852234 NTM852229:NTM852234 NJQ852229:NJQ852234 MZU852229:MZU852234 MPY852229:MPY852234 MGC852229:MGC852234 LWG852229:LWG852234 LMK852229:LMK852234 LCO852229:LCO852234 KSS852229:KSS852234 KIW852229:KIW852234 JZA852229:JZA852234 JPE852229:JPE852234 JFI852229:JFI852234 IVM852229:IVM852234 ILQ852229:ILQ852234 IBU852229:IBU852234 HRY852229:HRY852234 HIC852229:HIC852234 GYG852229:GYG852234 GOK852229:GOK852234 GEO852229:GEO852234 FUS852229:FUS852234 FKW852229:FKW852234 FBA852229:FBA852234 ERE852229:ERE852234 EHI852229:EHI852234 DXM852229:DXM852234 DNQ852229:DNQ852234 DDU852229:DDU852234 CTY852229:CTY852234 CKC852229:CKC852234 CAG852229:CAG852234 BQK852229:BQK852234 BGO852229:BGO852234 AWS852229:AWS852234 AMW852229:AMW852234 ADA852229:ADA852234 TE852229:TE852234 JI852229:JI852234 M852229:M852234 WVU786693:WVU786698 WLY786693:WLY786698 WCC786693:WCC786698 VSG786693:VSG786698 VIK786693:VIK786698 UYO786693:UYO786698 UOS786693:UOS786698 UEW786693:UEW786698 TVA786693:TVA786698 TLE786693:TLE786698 TBI786693:TBI786698 SRM786693:SRM786698 SHQ786693:SHQ786698 RXU786693:RXU786698 RNY786693:RNY786698 REC786693:REC786698 QUG786693:QUG786698 QKK786693:QKK786698 QAO786693:QAO786698 PQS786693:PQS786698 PGW786693:PGW786698 OXA786693:OXA786698 ONE786693:ONE786698 ODI786693:ODI786698 NTM786693:NTM786698 NJQ786693:NJQ786698 MZU786693:MZU786698 MPY786693:MPY786698 MGC786693:MGC786698 LWG786693:LWG786698 LMK786693:LMK786698 LCO786693:LCO786698 KSS786693:KSS786698 KIW786693:KIW786698 JZA786693:JZA786698 JPE786693:JPE786698 JFI786693:JFI786698 IVM786693:IVM786698 ILQ786693:ILQ786698 IBU786693:IBU786698 HRY786693:HRY786698 HIC786693:HIC786698 GYG786693:GYG786698 GOK786693:GOK786698 GEO786693:GEO786698 FUS786693:FUS786698 FKW786693:FKW786698 FBA786693:FBA786698 ERE786693:ERE786698 EHI786693:EHI786698 DXM786693:DXM786698 DNQ786693:DNQ786698 DDU786693:DDU786698 CTY786693:CTY786698 CKC786693:CKC786698 CAG786693:CAG786698 BQK786693:BQK786698 BGO786693:BGO786698 AWS786693:AWS786698 AMW786693:AMW786698 ADA786693:ADA786698 TE786693:TE786698 JI786693:JI786698 M786693:M786698 WVU721157:WVU721162 WLY721157:WLY721162 WCC721157:WCC721162 VSG721157:VSG721162 VIK721157:VIK721162 UYO721157:UYO721162 UOS721157:UOS721162 UEW721157:UEW721162 TVA721157:TVA721162 TLE721157:TLE721162 TBI721157:TBI721162 SRM721157:SRM721162 SHQ721157:SHQ721162 RXU721157:RXU721162 RNY721157:RNY721162 REC721157:REC721162 QUG721157:QUG721162 QKK721157:QKK721162 QAO721157:QAO721162 PQS721157:PQS721162 PGW721157:PGW721162 OXA721157:OXA721162 ONE721157:ONE721162 ODI721157:ODI721162 NTM721157:NTM721162 NJQ721157:NJQ721162 MZU721157:MZU721162 MPY721157:MPY721162 MGC721157:MGC721162 LWG721157:LWG721162 LMK721157:LMK721162 LCO721157:LCO721162 KSS721157:KSS721162 KIW721157:KIW721162 JZA721157:JZA721162 JPE721157:JPE721162 JFI721157:JFI721162 IVM721157:IVM721162 ILQ721157:ILQ721162 IBU721157:IBU721162 HRY721157:HRY721162 HIC721157:HIC721162 GYG721157:GYG721162 GOK721157:GOK721162 GEO721157:GEO721162 FUS721157:FUS721162 FKW721157:FKW721162 FBA721157:FBA721162 ERE721157:ERE721162 EHI721157:EHI721162 DXM721157:DXM721162 DNQ721157:DNQ721162 DDU721157:DDU721162 CTY721157:CTY721162 CKC721157:CKC721162 CAG721157:CAG721162 BQK721157:BQK721162 BGO721157:BGO721162 AWS721157:AWS721162 AMW721157:AMW721162 ADA721157:ADA721162 TE721157:TE721162 JI721157:JI721162 M721157:M721162 WVU655621:WVU655626 WLY655621:WLY655626 WCC655621:WCC655626 VSG655621:VSG655626 VIK655621:VIK655626 UYO655621:UYO655626 UOS655621:UOS655626 UEW655621:UEW655626 TVA655621:TVA655626 TLE655621:TLE655626 TBI655621:TBI655626 SRM655621:SRM655626 SHQ655621:SHQ655626 RXU655621:RXU655626 RNY655621:RNY655626 REC655621:REC655626 QUG655621:QUG655626 QKK655621:QKK655626 QAO655621:QAO655626 PQS655621:PQS655626 PGW655621:PGW655626 OXA655621:OXA655626 ONE655621:ONE655626 ODI655621:ODI655626 NTM655621:NTM655626 NJQ655621:NJQ655626 MZU655621:MZU655626 MPY655621:MPY655626 MGC655621:MGC655626 LWG655621:LWG655626 LMK655621:LMK655626 LCO655621:LCO655626 KSS655621:KSS655626 KIW655621:KIW655626 JZA655621:JZA655626 JPE655621:JPE655626 JFI655621:JFI655626 IVM655621:IVM655626 ILQ655621:ILQ655626 IBU655621:IBU655626 HRY655621:HRY655626 HIC655621:HIC655626 GYG655621:GYG655626 GOK655621:GOK655626 GEO655621:GEO655626 FUS655621:FUS655626 FKW655621:FKW655626 FBA655621:FBA655626 ERE655621:ERE655626 EHI655621:EHI655626 DXM655621:DXM655626 DNQ655621:DNQ655626 DDU655621:DDU655626 CTY655621:CTY655626 CKC655621:CKC655626 CAG655621:CAG655626 BQK655621:BQK655626 BGO655621:BGO655626 AWS655621:AWS655626 AMW655621:AMW655626 ADA655621:ADA655626 TE655621:TE655626 JI655621:JI655626 M655621:M655626 WVU590085:WVU590090 WLY590085:WLY590090 WCC590085:WCC590090 VSG590085:VSG590090 VIK590085:VIK590090 UYO590085:UYO590090 UOS590085:UOS590090 UEW590085:UEW590090 TVA590085:TVA590090 TLE590085:TLE590090 TBI590085:TBI590090 SRM590085:SRM590090 SHQ590085:SHQ590090 RXU590085:RXU590090 RNY590085:RNY590090 REC590085:REC590090 QUG590085:QUG590090 QKK590085:QKK590090 QAO590085:QAO590090 PQS590085:PQS590090 PGW590085:PGW590090 OXA590085:OXA590090 ONE590085:ONE590090 ODI590085:ODI590090 NTM590085:NTM590090 NJQ590085:NJQ590090 MZU590085:MZU590090 MPY590085:MPY590090 MGC590085:MGC590090 LWG590085:LWG590090 LMK590085:LMK590090 LCO590085:LCO590090 KSS590085:KSS590090 KIW590085:KIW590090 JZA590085:JZA590090 JPE590085:JPE590090 JFI590085:JFI590090 IVM590085:IVM590090 ILQ590085:ILQ590090 IBU590085:IBU590090 HRY590085:HRY590090 HIC590085:HIC590090 GYG590085:GYG590090 GOK590085:GOK590090 GEO590085:GEO590090 FUS590085:FUS590090 FKW590085:FKW590090 FBA590085:FBA590090 ERE590085:ERE590090 EHI590085:EHI590090 DXM590085:DXM590090 DNQ590085:DNQ590090 DDU590085:DDU590090 CTY590085:CTY590090 CKC590085:CKC590090 CAG590085:CAG590090 BQK590085:BQK590090 BGO590085:BGO590090 AWS590085:AWS590090 AMW590085:AMW590090 ADA590085:ADA590090 TE590085:TE590090 JI590085:JI590090 M590085:M590090 WVU524549:WVU524554 WLY524549:WLY524554 WCC524549:WCC524554 VSG524549:VSG524554 VIK524549:VIK524554 UYO524549:UYO524554 UOS524549:UOS524554 UEW524549:UEW524554 TVA524549:TVA524554 TLE524549:TLE524554 TBI524549:TBI524554 SRM524549:SRM524554 SHQ524549:SHQ524554 RXU524549:RXU524554 RNY524549:RNY524554 REC524549:REC524554 QUG524549:QUG524554 QKK524549:QKK524554 QAO524549:QAO524554 PQS524549:PQS524554 PGW524549:PGW524554 OXA524549:OXA524554 ONE524549:ONE524554 ODI524549:ODI524554 NTM524549:NTM524554 NJQ524549:NJQ524554 MZU524549:MZU524554 MPY524549:MPY524554 MGC524549:MGC524554 LWG524549:LWG524554 LMK524549:LMK524554 LCO524549:LCO524554 KSS524549:KSS524554 KIW524549:KIW524554 JZA524549:JZA524554 JPE524549:JPE524554 JFI524549:JFI524554 IVM524549:IVM524554 ILQ524549:ILQ524554 IBU524549:IBU524554 HRY524549:HRY524554 HIC524549:HIC524554 GYG524549:GYG524554 GOK524549:GOK524554 GEO524549:GEO524554 FUS524549:FUS524554 FKW524549:FKW524554 FBA524549:FBA524554 ERE524549:ERE524554 EHI524549:EHI524554 DXM524549:DXM524554 DNQ524549:DNQ524554 DDU524549:DDU524554 CTY524549:CTY524554 CKC524549:CKC524554 CAG524549:CAG524554 BQK524549:BQK524554 BGO524549:BGO524554 AWS524549:AWS524554 AMW524549:AMW524554 ADA524549:ADA524554 TE524549:TE524554 JI524549:JI524554 M524549:M524554 WVU459013:WVU459018 WLY459013:WLY459018 WCC459013:WCC459018 VSG459013:VSG459018 VIK459013:VIK459018 UYO459013:UYO459018 UOS459013:UOS459018 UEW459013:UEW459018 TVA459013:TVA459018 TLE459013:TLE459018 TBI459013:TBI459018 SRM459013:SRM459018 SHQ459013:SHQ459018 RXU459013:RXU459018 RNY459013:RNY459018 REC459013:REC459018 QUG459013:QUG459018 QKK459013:QKK459018 QAO459013:QAO459018 PQS459013:PQS459018 PGW459013:PGW459018 OXA459013:OXA459018 ONE459013:ONE459018 ODI459013:ODI459018 NTM459013:NTM459018 NJQ459013:NJQ459018 MZU459013:MZU459018 MPY459013:MPY459018 MGC459013:MGC459018 LWG459013:LWG459018 LMK459013:LMK459018 LCO459013:LCO459018 KSS459013:KSS459018 KIW459013:KIW459018 JZA459013:JZA459018 JPE459013:JPE459018 JFI459013:JFI459018 IVM459013:IVM459018 ILQ459013:ILQ459018 IBU459013:IBU459018 HRY459013:HRY459018 HIC459013:HIC459018 GYG459013:GYG459018 GOK459013:GOK459018 GEO459013:GEO459018 FUS459013:FUS459018 FKW459013:FKW459018 FBA459013:FBA459018 ERE459013:ERE459018 EHI459013:EHI459018 DXM459013:DXM459018 DNQ459013:DNQ459018 DDU459013:DDU459018 CTY459013:CTY459018 CKC459013:CKC459018 CAG459013:CAG459018 BQK459013:BQK459018 BGO459013:BGO459018 AWS459013:AWS459018 AMW459013:AMW459018 ADA459013:ADA459018 TE459013:TE459018 JI459013:JI459018 M459013:M459018 WVU393477:WVU393482 WLY393477:WLY393482 WCC393477:WCC393482 VSG393477:VSG393482 VIK393477:VIK393482 UYO393477:UYO393482 UOS393477:UOS393482 UEW393477:UEW393482 TVA393477:TVA393482 TLE393477:TLE393482 TBI393477:TBI393482 SRM393477:SRM393482 SHQ393477:SHQ393482 RXU393477:RXU393482 RNY393477:RNY393482 REC393477:REC393482 QUG393477:QUG393482 QKK393477:QKK393482 QAO393477:QAO393482 PQS393477:PQS393482 PGW393477:PGW393482 OXA393477:OXA393482 ONE393477:ONE393482 ODI393477:ODI393482 NTM393477:NTM393482 NJQ393477:NJQ393482 MZU393477:MZU393482 MPY393477:MPY393482 MGC393477:MGC393482 LWG393477:LWG393482 LMK393477:LMK393482 LCO393477:LCO393482 KSS393477:KSS393482 KIW393477:KIW393482 JZA393477:JZA393482 JPE393477:JPE393482 JFI393477:JFI393482 IVM393477:IVM393482 ILQ393477:ILQ393482 IBU393477:IBU393482 HRY393477:HRY393482 HIC393477:HIC393482 GYG393477:GYG393482 GOK393477:GOK393482 GEO393477:GEO393482 FUS393477:FUS393482 FKW393477:FKW393482 FBA393477:FBA393482 ERE393477:ERE393482 EHI393477:EHI393482 DXM393477:DXM393482 DNQ393477:DNQ393482 DDU393477:DDU393482 CTY393477:CTY393482 CKC393477:CKC393482 CAG393477:CAG393482 BQK393477:BQK393482 BGO393477:BGO393482 AWS393477:AWS393482 AMW393477:AMW393482 ADA393477:ADA393482 TE393477:TE393482 JI393477:JI393482 M393477:M393482 WVU327941:WVU327946 WLY327941:WLY327946 WCC327941:WCC327946 VSG327941:VSG327946 VIK327941:VIK327946 UYO327941:UYO327946 UOS327941:UOS327946 UEW327941:UEW327946 TVA327941:TVA327946 TLE327941:TLE327946 TBI327941:TBI327946 SRM327941:SRM327946 SHQ327941:SHQ327946 RXU327941:RXU327946 RNY327941:RNY327946 REC327941:REC327946 QUG327941:QUG327946 QKK327941:QKK327946 QAO327941:QAO327946 PQS327941:PQS327946 PGW327941:PGW327946 OXA327941:OXA327946 ONE327941:ONE327946 ODI327941:ODI327946 NTM327941:NTM327946 NJQ327941:NJQ327946 MZU327941:MZU327946 MPY327941:MPY327946 MGC327941:MGC327946 LWG327941:LWG327946 LMK327941:LMK327946 LCO327941:LCO327946 KSS327941:KSS327946 KIW327941:KIW327946 JZA327941:JZA327946 JPE327941:JPE327946 JFI327941:JFI327946 IVM327941:IVM327946 ILQ327941:ILQ327946 IBU327941:IBU327946 HRY327941:HRY327946 HIC327941:HIC327946 GYG327941:GYG327946 GOK327941:GOK327946 GEO327941:GEO327946 FUS327941:FUS327946 FKW327941:FKW327946 FBA327941:FBA327946 ERE327941:ERE327946 EHI327941:EHI327946 DXM327941:DXM327946 DNQ327941:DNQ327946 DDU327941:DDU327946 CTY327941:CTY327946 CKC327941:CKC327946 CAG327941:CAG327946 BQK327941:BQK327946 BGO327941:BGO327946 AWS327941:AWS327946 AMW327941:AMW327946 ADA327941:ADA327946 TE327941:TE327946 JI327941:JI327946 M327941:M327946 WVU262405:WVU262410 WLY262405:WLY262410 WCC262405:WCC262410 VSG262405:VSG262410 VIK262405:VIK262410 UYO262405:UYO262410 UOS262405:UOS262410 UEW262405:UEW262410 TVA262405:TVA262410 TLE262405:TLE262410 TBI262405:TBI262410 SRM262405:SRM262410 SHQ262405:SHQ262410 RXU262405:RXU262410 RNY262405:RNY262410 REC262405:REC262410 QUG262405:QUG262410 QKK262405:QKK262410 QAO262405:QAO262410 PQS262405:PQS262410 PGW262405:PGW262410 OXA262405:OXA262410 ONE262405:ONE262410 ODI262405:ODI262410 NTM262405:NTM262410 NJQ262405:NJQ262410 MZU262405:MZU262410 MPY262405:MPY262410 MGC262405:MGC262410 LWG262405:LWG262410 LMK262405:LMK262410 LCO262405:LCO262410 KSS262405:KSS262410 KIW262405:KIW262410 JZA262405:JZA262410 JPE262405:JPE262410 JFI262405:JFI262410 IVM262405:IVM262410 ILQ262405:ILQ262410 IBU262405:IBU262410 HRY262405:HRY262410 HIC262405:HIC262410 GYG262405:GYG262410 GOK262405:GOK262410 GEO262405:GEO262410 FUS262405:FUS262410 FKW262405:FKW262410 FBA262405:FBA262410 ERE262405:ERE262410 EHI262405:EHI262410 DXM262405:DXM262410 DNQ262405:DNQ262410 DDU262405:DDU262410 CTY262405:CTY262410 CKC262405:CKC262410 CAG262405:CAG262410 BQK262405:BQK262410 BGO262405:BGO262410 AWS262405:AWS262410 AMW262405:AMW262410 ADA262405:ADA262410 TE262405:TE262410 JI262405:JI262410 M262405:M262410 WVU196869:WVU196874 WLY196869:WLY196874 WCC196869:WCC196874 VSG196869:VSG196874 VIK196869:VIK196874 UYO196869:UYO196874 UOS196869:UOS196874 UEW196869:UEW196874 TVA196869:TVA196874 TLE196869:TLE196874 TBI196869:TBI196874 SRM196869:SRM196874 SHQ196869:SHQ196874 RXU196869:RXU196874 RNY196869:RNY196874 REC196869:REC196874 QUG196869:QUG196874 QKK196869:QKK196874 QAO196869:QAO196874 PQS196869:PQS196874 PGW196869:PGW196874 OXA196869:OXA196874 ONE196869:ONE196874 ODI196869:ODI196874 NTM196869:NTM196874 NJQ196869:NJQ196874 MZU196869:MZU196874 MPY196869:MPY196874 MGC196869:MGC196874 LWG196869:LWG196874 LMK196869:LMK196874 LCO196869:LCO196874 KSS196869:KSS196874 KIW196869:KIW196874 JZA196869:JZA196874 JPE196869:JPE196874 JFI196869:JFI196874 IVM196869:IVM196874 ILQ196869:ILQ196874 IBU196869:IBU196874 HRY196869:HRY196874 HIC196869:HIC196874 GYG196869:GYG196874 GOK196869:GOK196874 GEO196869:GEO196874 FUS196869:FUS196874 FKW196869:FKW196874 FBA196869:FBA196874 ERE196869:ERE196874 EHI196869:EHI196874 DXM196869:DXM196874 DNQ196869:DNQ196874 DDU196869:DDU196874 CTY196869:CTY196874 CKC196869:CKC196874 CAG196869:CAG196874 BQK196869:BQK196874 BGO196869:BGO196874 AWS196869:AWS196874 AMW196869:AMW196874 ADA196869:ADA196874 TE196869:TE196874 JI196869:JI196874 M196869:M196874 WVU131333:WVU131338 WLY131333:WLY131338 WCC131333:WCC131338 VSG131333:VSG131338 VIK131333:VIK131338 UYO131333:UYO131338 UOS131333:UOS131338 UEW131333:UEW131338 TVA131333:TVA131338 TLE131333:TLE131338 TBI131333:TBI131338 SRM131333:SRM131338 SHQ131333:SHQ131338 RXU131333:RXU131338 RNY131333:RNY131338 REC131333:REC131338 QUG131333:QUG131338 QKK131333:QKK131338 QAO131333:QAO131338 PQS131333:PQS131338 PGW131333:PGW131338 OXA131333:OXA131338 ONE131333:ONE131338 ODI131333:ODI131338 NTM131333:NTM131338 NJQ131333:NJQ131338 MZU131333:MZU131338 MPY131333:MPY131338 MGC131333:MGC131338 LWG131333:LWG131338 LMK131333:LMK131338 LCO131333:LCO131338 KSS131333:KSS131338 KIW131333:KIW131338 JZA131333:JZA131338 JPE131333:JPE131338 JFI131333:JFI131338 IVM131333:IVM131338 ILQ131333:ILQ131338 IBU131333:IBU131338 HRY131333:HRY131338 HIC131333:HIC131338 GYG131333:GYG131338 GOK131333:GOK131338 GEO131333:GEO131338 FUS131333:FUS131338 FKW131333:FKW131338 FBA131333:FBA131338 ERE131333:ERE131338 EHI131333:EHI131338 DXM131333:DXM131338 DNQ131333:DNQ131338 DDU131333:DDU131338 CTY131333:CTY131338 CKC131333:CKC131338 CAG131333:CAG131338 BQK131333:BQK131338 BGO131333:BGO131338 AWS131333:AWS131338 AMW131333:AMW131338 ADA131333:ADA131338 TE131333:TE131338 JI131333:JI131338 M131333:M131338 WVU65797:WVU65802 WLY65797:WLY65802 WCC65797:WCC65802 VSG65797:VSG65802 VIK65797:VIK65802 UYO65797:UYO65802 UOS65797:UOS65802 UEW65797:UEW65802 TVA65797:TVA65802 TLE65797:TLE65802 TBI65797:TBI65802 SRM65797:SRM65802 SHQ65797:SHQ65802 RXU65797:RXU65802 RNY65797:RNY65802 REC65797:REC65802 QUG65797:QUG65802 QKK65797:QKK65802 QAO65797:QAO65802 PQS65797:PQS65802 PGW65797:PGW65802 OXA65797:OXA65802 ONE65797:ONE65802 ODI65797:ODI65802 NTM65797:NTM65802 NJQ65797:NJQ65802 MZU65797:MZU65802 MPY65797:MPY65802 MGC65797:MGC65802 LWG65797:LWG65802 LMK65797:LMK65802 LCO65797:LCO65802 KSS65797:KSS65802 KIW65797:KIW65802 JZA65797:JZA65802 JPE65797:JPE65802 JFI65797:JFI65802 IVM65797:IVM65802 ILQ65797:ILQ65802 IBU65797:IBU65802 HRY65797:HRY65802 HIC65797:HIC65802 GYG65797:GYG65802 GOK65797:GOK65802 GEO65797:GEO65802 FUS65797:FUS65802 FKW65797:FKW65802 FBA65797:FBA65802 ERE65797:ERE65802 EHI65797:EHI65802 DXM65797:DXM65802 DNQ65797:DNQ65802 DDU65797:DDU65802 CTY65797:CTY65802 CKC65797:CKC65802 CAG65797:CAG65802 BQK65797:BQK65802 BGO65797:BGO65802 AWS65797:AWS65802 AMW65797:AMW65802 ADA65797:ADA65802 TE65797:TE65802 JI65797:JI65802 M65797:M65802 WVU268:WVU273 WLY268:WLY273 WCC268:WCC273 VSG268:VSG273 VIK268:VIK273 UYO268:UYO273 UOS268:UOS273 UEW268:UEW273 TVA268:TVA273 TLE268:TLE273 TBI268:TBI273 SRM268:SRM273 SHQ268:SHQ273 RXU268:RXU273 RNY268:RNY273 REC268:REC273 QUG268:QUG273 QKK268:QKK273 QAO268:QAO273 PQS268:PQS273 PGW268:PGW273 OXA268:OXA273 ONE268:ONE273 ODI268:ODI273 NTM268:NTM273 NJQ268:NJQ273 MZU268:MZU273 MPY268:MPY273 MGC268:MGC273 LWG268:LWG273 LMK268:LMK273 LCO268:LCO273 KSS268:KSS273 KIW268:KIW273 JZA268:JZA273 JPE268:JPE273 JFI268:JFI273 IVM268:IVM273 ILQ268:ILQ273 IBU268:IBU273 HRY268:HRY273 HIC268:HIC273 GYG268:GYG273 GOK268:GOK273 GEO268:GEO273 FUS268:FUS273 FKW268:FKW273 FBA268:FBA273 ERE268:ERE273 EHI268:EHI273 DXM268:DXM273 DNQ268:DNQ273 DDU268:DDU273 CTY268:CTY273 CKC268:CKC273 CAG268:CAG273 BQK268:BQK273 BGO268:BGO273 AWS268:AWS273 AMW268:AMW273 ADA268:ADA273 TE268:TE273 JI268:JI273">
      <formula1>$O$268:$O$269</formula1>
    </dataValidation>
  </dataValidations>
  <hyperlinks>
    <hyperlink ref="H112" r:id="rId1"/>
    <hyperlink ref="H113" r:id="rId2"/>
    <hyperlink ref="H114" r:id="rId3"/>
  </hyperlinks>
  <pageMargins left="0.7" right="0.7" top="0.75" bottom="0.75" header="0.3" footer="0.3"/>
  <pageSetup paperSize="9" scale="15" orientation="landscape" r:id="rId4"/>
  <legacy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4</vt:i4>
      </vt:variant>
      <vt:variant>
        <vt:lpstr>Именованные диапазоны</vt:lpstr>
      </vt:variant>
      <vt:variant>
        <vt:i4>1</vt:i4>
      </vt:variant>
    </vt:vector>
  </HeadingPairs>
  <TitlesOfParts>
    <vt:vector size="5" baseType="lpstr">
      <vt:lpstr>калькулятор БА</vt:lpstr>
      <vt:lpstr>заявка БА</vt:lpstr>
      <vt:lpstr>согласие ип</vt:lpstr>
      <vt:lpstr>протокол БА</vt:lpstr>
      <vt:lpstr>'калькулятор БА'!Область_печати</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Тепляков Николай Юрьевич</dc:creator>
  <cp:lastModifiedBy>Меньшенин Андрей Олегович</cp:lastModifiedBy>
  <cp:lastPrinted>2017-11-01T08:23:47Z</cp:lastPrinted>
  <dcterms:created xsi:type="dcterms:W3CDTF">2015-10-29T09:15:26Z</dcterms:created>
  <dcterms:modified xsi:type="dcterms:W3CDTF">2018-04-20T13:02:35Z</dcterms:modified>
</cp:coreProperties>
</file>