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Manuales e Instructivos\CAI\"/>
    </mc:Choice>
  </mc:AlternateContent>
  <bookViews>
    <workbookView xWindow="0" yWindow="0" windowWidth="16380" windowHeight="8190" tabRatio="500" activeTab="1"/>
  </bookViews>
  <sheets>
    <sheet name="Inventario" sheetId="1" r:id="rId1"/>
    <sheet name="Preguntas" sheetId="2" r:id="rId2"/>
    <sheet name="Acerno_Cache_XXXXX" sheetId="3" state="hidden" r:id="rId3"/>
    <sheet name="Resultados" sheetId="4" r:id="rId4"/>
    <sheet name="Informe Comite" sheetId="5" r:id="rId5"/>
    <sheet name="Parámetros" sheetId="6" r:id="rId6"/>
  </sheets>
  <definedNames>
    <definedName name="_xlnm._FilterDatabase" localSheetId="4" hidden="1">'Informe Comite'!$A$1:$G$111</definedName>
    <definedName name="_xlnm._FilterDatabase" localSheetId="0" hidden="1">Inventario!$A$1:$I$103</definedName>
    <definedName name="_xlnm._FilterDatabase" localSheetId="5" hidden="1">Parámetros!$A$3:$Q$26</definedName>
    <definedName name="_xlnm._FilterDatabase" localSheetId="1" hidden="1">Preguntas!$A$1:$AB$112</definedName>
    <definedName name="_xlnm._FilterDatabase" localSheetId="3" hidden="1">Resultados!$A$1:$H$111</definedName>
    <definedName name="_FilterDatabase_0" localSheetId="4">'Informe Comite'!$A$1:$G$111</definedName>
    <definedName name="_FilterDatabase_0" localSheetId="0">Inventario!$A$1:$I$84</definedName>
    <definedName name="_FilterDatabase_0" localSheetId="5">Parámetros!$A$3:$Q$26</definedName>
    <definedName name="_FilterDatabase_0" localSheetId="1">Preguntas!$A$1:$AB$112</definedName>
    <definedName name="_FilterDatabase_0" localSheetId="3">Resultados!$A$1:$H$111</definedName>
    <definedName name="_FilterDatabase_0_0" localSheetId="4">'Informe Comite'!$A$1:$G$111</definedName>
    <definedName name="_FilterDatabase_0_0" localSheetId="0">Inventario!$A$1:$I$84</definedName>
    <definedName name="_FilterDatabase_0_0" localSheetId="5">Parámetros!$A$3:$Q$26</definedName>
    <definedName name="_FilterDatabase_0_0" localSheetId="1">Preguntas!$A$1:$AB$112</definedName>
    <definedName name="_FilterDatabase_0_0" localSheetId="3">Resultados!$A$1:$H$111</definedName>
    <definedName name="_FilterDatabase_0_0_0" localSheetId="4">'Informe Comite'!$A$1:$G$111</definedName>
    <definedName name="_FilterDatabase_0_0_0" localSheetId="0">Inventario!$A$1:$I$84</definedName>
    <definedName name="_FilterDatabase_0_0_0" localSheetId="5">Parámetros!$A$3:$Q$26</definedName>
    <definedName name="_FilterDatabase_0_0_0" localSheetId="1">Preguntas!$A$1:$AB$112</definedName>
    <definedName name="_FilterDatabase_0_0_0" localSheetId="3">Resultados!$A$1:$H$111</definedName>
    <definedName name="_FilterDatabase_0_0_0_0" localSheetId="4">'Informe Comite'!$A$1:$G$111</definedName>
    <definedName name="_FilterDatabase_0_0_0_0" localSheetId="0">Inventario!$A$1:$I$84</definedName>
    <definedName name="_FilterDatabase_0_0_0_0" localSheetId="5">Parámetros!$A$3:$Q$26</definedName>
    <definedName name="_FilterDatabase_0_0_0_0" localSheetId="1">Preguntas!$A$1:$AB$112</definedName>
    <definedName name="_FilterDatabase_0_0_0_0" localSheetId="3">Resultados!$A$1:$H$111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1" i="5" l="1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G26" i="5"/>
  <c r="F26" i="5"/>
  <c r="E26" i="5"/>
  <c r="D26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B12" i="5"/>
  <c r="A12" i="5"/>
  <c r="C11" i="5"/>
  <c r="B11" i="5"/>
  <c r="A11" i="5"/>
  <c r="C10" i="5"/>
  <c r="B10" i="5"/>
  <c r="A10" i="5"/>
  <c r="C9" i="5"/>
  <c r="B9" i="5"/>
  <c r="A9" i="5"/>
  <c r="C8" i="5"/>
  <c r="B8" i="5"/>
  <c r="A8" i="5"/>
  <c r="C7" i="5"/>
  <c r="B7" i="5"/>
  <c r="A7" i="5"/>
  <c r="C6" i="5"/>
  <c r="B6" i="5"/>
  <c r="A6" i="5"/>
  <c r="C5" i="5"/>
  <c r="B5" i="5"/>
  <c r="A5" i="5"/>
  <c r="C4" i="5"/>
  <c r="B4" i="5"/>
  <c r="A4" i="5"/>
  <c r="C3" i="5"/>
  <c r="B3" i="5"/>
  <c r="A3" i="5"/>
  <c r="C2" i="5"/>
  <c r="B2" i="5"/>
  <c r="A2" i="5"/>
  <c r="H111" i="4"/>
  <c r="B111" i="4"/>
  <c r="H110" i="4"/>
  <c r="B110" i="4"/>
  <c r="H109" i="4"/>
  <c r="B109" i="4"/>
  <c r="H108" i="4"/>
  <c r="B108" i="4"/>
  <c r="H107" i="4"/>
  <c r="B107" i="4"/>
  <c r="H106" i="4"/>
  <c r="B106" i="4"/>
  <c r="H105" i="4"/>
  <c r="B105" i="4"/>
  <c r="H104" i="4"/>
  <c r="B104" i="4"/>
  <c r="H103" i="4"/>
  <c r="B103" i="4"/>
  <c r="H102" i="4"/>
  <c r="B102" i="4"/>
  <c r="H101" i="4"/>
  <c r="B101" i="4"/>
  <c r="H100" i="4"/>
  <c r="B100" i="4"/>
  <c r="H99" i="4"/>
  <c r="B99" i="4"/>
  <c r="H98" i="4"/>
  <c r="B98" i="4"/>
  <c r="H97" i="4"/>
  <c r="B97" i="4"/>
  <c r="H96" i="4"/>
  <c r="B96" i="4"/>
  <c r="H95" i="4"/>
  <c r="B95" i="4"/>
  <c r="H94" i="4"/>
  <c r="B94" i="4"/>
  <c r="H93" i="4"/>
  <c r="B93" i="4"/>
  <c r="H92" i="4"/>
  <c r="B92" i="4"/>
  <c r="H91" i="4"/>
  <c r="B91" i="4"/>
  <c r="A91" i="4"/>
  <c r="H90" i="4"/>
  <c r="B90" i="4"/>
  <c r="A90" i="4"/>
  <c r="H89" i="4"/>
  <c r="B89" i="4"/>
  <c r="A89" i="4"/>
  <c r="H88" i="4"/>
  <c r="B88" i="4"/>
  <c r="A88" i="4"/>
  <c r="H87" i="4"/>
  <c r="B87" i="4"/>
  <c r="A87" i="4"/>
  <c r="H86" i="4"/>
  <c r="B86" i="4"/>
  <c r="A86" i="4"/>
  <c r="H85" i="4"/>
  <c r="B85" i="4"/>
  <c r="A85" i="4"/>
  <c r="H84" i="4"/>
  <c r="B84" i="4"/>
  <c r="A84" i="4"/>
  <c r="H83" i="4"/>
  <c r="B83" i="4"/>
  <c r="A83" i="4"/>
  <c r="H82" i="4"/>
  <c r="B82" i="4"/>
  <c r="A82" i="4"/>
  <c r="H81" i="4"/>
  <c r="B81" i="4"/>
  <c r="A81" i="4"/>
  <c r="H80" i="4"/>
  <c r="B80" i="4"/>
  <c r="A80" i="4"/>
  <c r="H79" i="4"/>
  <c r="B79" i="4"/>
  <c r="A79" i="4"/>
  <c r="H78" i="4"/>
  <c r="B78" i="4"/>
  <c r="A78" i="4"/>
  <c r="H77" i="4"/>
  <c r="B77" i="4"/>
  <c r="A77" i="4"/>
  <c r="H76" i="4"/>
  <c r="B76" i="4"/>
  <c r="A76" i="4"/>
  <c r="H75" i="4"/>
  <c r="B75" i="4"/>
  <c r="A75" i="4"/>
  <c r="H74" i="4"/>
  <c r="B74" i="4"/>
  <c r="A74" i="4"/>
  <c r="H73" i="4"/>
  <c r="B73" i="4"/>
  <c r="A73" i="4"/>
  <c r="H72" i="4"/>
  <c r="B72" i="4"/>
  <c r="A72" i="4"/>
  <c r="H71" i="4"/>
  <c r="B71" i="4"/>
  <c r="A71" i="4"/>
  <c r="H70" i="4"/>
  <c r="B70" i="4"/>
  <c r="A70" i="4"/>
  <c r="H69" i="4"/>
  <c r="B69" i="4"/>
  <c r="A69" i="4"/>
  <c r="H68" i="4"/>
  <c r="B68" i="4"/>
  <c r="A68" i="4"/>
  <c r="F67" i="4"/>
  <c r="G67" i="4" s="1"/>
  <c r="G68" i="5" s="1"/>
  <c r="E67" i="4"/>
  <c r="F68" i="5" s="1"/>
  <c r="D67" i="4"/>
  <c r="E68" i="5" s="1"/>
  <c r="C67" i="4"/>
  <c r="D68" i="5" s="1"/>
  <c r="H66" i="4"/>
  <c r="B66" i="4"/>
  <c r="A66" i="4"/>
  <c r="H65" i="4"/>
  <c r="B65" i="4"/>
  <c r="A65" i="4"/>
  <c r="H64" i="4"/>
  <c r="B64" i="4"/>
  <c r="A64" i="4"/>
  <c r="H63" i="4"/>
  <c r="B63" i="4"/>
  <c r="A63" i="4"/>
  <c r="H62" i="4"/>
  <c r="B62" i="4"/>
  <c r="A62" i="4"/>
  <c r="H61" i="4"/>
  <c r="B61" i="4"/>
  <c r="A61" i="4"/>
  <c r="H60" i="4"/>
  <c r="B60" i="4"/>
  <c r="A60" i="4"/>
  <c r="H59" i="4"/>
  <c r="B59" i="4"/>
  <c r="A59" i="4"/>
  <c r="H58" i="4"/>
  <c r="F58" i="4"/>
  <c r="G58" i="4" s="1"/>
  <c r="G59" i="5" s="1"/>
  <c r="E58" i="4"/>
  <c r="F59" i="5" s="1"/>
  <c r="D58" i="4"/>
  <c r="E59" i="5" s="1"/>
  <c r="C58" i="4"/>
  <c r="D59" i="5" s="1"/>
  <c r="B58" i="4"/>
  <c r="A58" i="4"/>
  <c r="H57" i="4"/>
  <c r="B57" i="4"/>
  <c r="A57" i="4"/>
  <c r="H56" i="4"/>
  <c r="B56" i="4"/>
  <c r="A56" i="4"/>
  <c r="H55" i="4"/>
  <c r="B55" i="4"/>
  <c r="A55" i="4"/>
  <c r="H54" i="4"/>
  <c r="B54" i="4"/>
  <c r="A54" i="4"/>
  <c r="H53" i="4"/>
  <c r="B53" i="4"/>
  <c r="A53" i="4"/>
  <c r="H52" i="4"/>
  <c r="B52" i="4"/>
  <c r="A52" i="4"/>
  <c r="H51" i="4"/>
  <c r="B51" i="4"/>
  <c r="A51" i="4"/>
  <c r="H50" i="4"/>
  <c r="B50" i="4"/>
  <c r="A50" i="4"/>
  <c r="H49" i="4"/>
  <c r="B49" i="4"/>
  <c r="A49" i="4"/>
  <c r="H48" i="4"/>
  <c r="B48" i="4"/>
  <c r="A48" i="4"/>
  <c r="H47" i="4"/>
  <c r="B47" i="4"/>
  <c r="A47" i="4"/>
  <c r="H46" i="4"/>
  <c r="B46" i="4"/>
  <c r="A46" i="4"/>
  <c r="H45" i="4"/>
  <c r="B45" i="4"/>
  <c r="A45" i="4"/>
  <c r="H44" i="4"/>
  <c r="B44" i="4"/>
  <c r="A44" i="4"/>
  <c r="H43" i="4"/>
  <c r="B43" i="4"/>
  <c r="A43" i="4"/>
  <c r="H42" i="4"/>
  <c r="B42" i="4"/>
  <c r="A42" i="4"/>
  <c r="H41" i="4"/>
  <c r="B41" i="4"/>
  <c r="A41" i="4"/>
  <c r="H40" i="4"/>
  <c r="B40" i="4"/>
  <c r="A40" i="4"/>
  <c r="H39" i="4"/>
  <c r="B39" i="4"/>
  <c r="A39" i="4"/>
  <c r="H38" i="4"/>
  <c r="B38" i="4"/>
  <c r="A38" i="4"/>
  <c r="H37" i="4"/>
  <c r="B37" i="4"/>
  <c r="A37" i="4"/>
  <c r="H36" i="4"/>
  <c r="B36" i="4"/>
  <c r="A36" i="4"/>
  <c r="H35" i="4"/>
  <c r="B35" i="4"/>
  <c r="A35" i="4"/>
  <c r="H34" i="4"/>
  <c r="B34" i="4"/>
  <c r="A34" i="4"/>
  <c r="H33" i="4"/>
  <c r="B33" i="4"/>
  <c r="A33" i="4"/>
  <c r="H32" i="4"/>
  <c r="B32" i="4"/>
  <c r="A32" i="4"/>
  <c r="H31" i="4"/>
  <c r="B31" i="4"/>
  <c r="A31" i="4"/>
  <c r="H30" i="4"/>
  <c r="B30" i="4"/>
  <c r="A30" i="4"/>
  <c r="H29" i="4"/>
  <c r="B29" i="4"/>
  <c r="A29" i="4"/>
  <c r="H28" i="4"/>
  <c r="B28" i="4"/>
  <c r="A28" i="4"/>
  <c r="H27" i="4"/>
  <c r="B27" i="4"/>
  <c r="A27" i="4"/>
  <c r="H26" i="4"/>
  <c r="B26" i="4"/>
  <c r="A26" i="4"/>
  <c r="H25" i="4"/>
  <c r="B25" i="4"/>
  <c r="A25" i="4"/>
  <c r="H24" i="4"/>
  <c r="B24" i="4"/>
  <c r="A24" i="4"/>
  <c r="H23" i="4"/>
  <c r="B23" i="4"/>
  <c r="A23" i="4"/>
  <c r="H22" i="4"/>
  <c r="B22" i="4"/>
  <c r="A22" i="4"/>
  <c r="H21" i="4"/>
  <c r="B21" i="4"/>
  <c r="A21" i="4"/>
  <c r="H20" i="4"/>
  <c r="B20" i="4"/>
  <c r="A20" i="4"/>
  <c r="H19" i="4"/>
  <c r="B19" i="4"/>
  <c r="A19" i="4"/>
  <c r="H18" i="4"/>
  <c r="B18" i="4"/>
  <c r="A18" i="4"/>
  <c r="H17" i="4"/>
  <c r="B17" i="4"/>
  <c r="A17" i="4"/>
  <c r="H16" i="4"/>
  <c r="B16" i="4"/>
  <c r="A16" i="4"/>
  <c r="H15" i="4"/>
  <c r="B15" i="4"/>
  <c r="A15" i="4"/>
  <c r="H14" i="4"/>
  <c r="B14" i="4"/>
  <c r="A14" i="4"/>
  <c r="H13" i="4"/>
  <c r="B13" i="4"/>
  <c r="A13" i="4"/>
  <c r="B12" i="4"/>
  <c r="A12" i="4"/>
  <c r="H11" i="4"/>
  <c r="B11" i="4"/>
  <c r="A11" i="4"/>
  <c r="H10" i="4"/>
  <c r="B10" i="4"/>
  <c r="A10" i="4"/>
  <c r="H9" i="4"/>
  <c r="B9" i="4"/>
  <c r="A9" i="4"/>
  <c r="H8" i="4"/>
  <c r="B8" i="4"/>
  <c r="A8" i="4"/>
  <c r="H7" i="4"/>
  <c r="B7" i="4"/>
  <c r="A7" i="4"/>
  <c r="H6" i="4"/>
  <c r="B6" i="4"/>
  <c r="A6" i="4"/>
  <c r="H5" i="4"/>
  <c r="B5" i="4"/>
  <c r="A5" i="4"/>
  <c r="H4" i="4"/>
  <c r="B4" i="4"/>
  <c r="A4" i="4"/>
  <c r="H3" i="4"/>
  <c r="B3" i="4"/>
  <c r="A3" i="4"/>
  <c r="H2" i="4"/>
  <c r="B2" i="4"/>
  <c r="A2" i="4"/>
  <c r="AB111" i="2"/>
  <c r="E111" i="4" s="1"/>
  <c r="F111" i="5" s="1"/>
  <c r="AA111" i="2"/>
  <c r="D111" i="4" s="1"/>
  <c r="E111" i="5" s="1"/>
  <c r="Z111" i="2"/>
  <c r="C111" i="4" s="1"/>
  <c r="D111" i="5" s="1"/>
  <c r="B111" i="2"/>
  <c r="A111" i="2"/>
  <c r="AB110" i="2"/>
  <c r="E110" i="4" s="1"/>
  <c r="F110" i="5" s="1"/>
  <c r="AA110" i="2"/>
  <c r="D110" i="4" s="1"/>
  <c r="E110" i="5" s="1"/>
  <c r="Z110" i="2"/>
  <c r="C110" i="4" s="1"/>
  <c r="D110" i="5" s="1"/>
  <c r="B110" i="2"/>
  <c r="A110" i="2"/>
  <c r="AB109" i="2"/>
  <c r="E109" i="4" s="1"/>
  <c r="F109" i="5" s="1"/>
  <c r="AA109" i="2"/>
  <c r="D109" i="4" s="1"/>
  <c r="E109" i="5" s="1"/>
  <c r="Z109" i="2"/>
  <c r="B109" i="2"/>
  <c r="A109" i="2"/>
  <c r="AB108" i="2"/>
  <c r="E108" i="4" s="1"/>
  <c r="F108" i="5" s="1"/>
  <c r="AA108" i="2"/>
  <c r="D108" i="4" s="1"/>
  <c r="E108" i="5" s="1"/>
  <c r="Z108" i="2"/>
  <c r="B108" i="2"/>
  <c r="A108" i="2"/>
  <c r="AB107" i="2"/>
  <c r="E107" i="4" s="1"/>
  <c r="F107" i="5" s="1"/>
  <c r="AA107" i="2"/>
  <c r="D107" i="4" s="1"/>
  <c r="E107" i="5" s="1"/>
  <c r="Z107" i="2"/>
  <c r="B107" i="2"/>
  <c r="A107" i="2"/>
  <c r="AB106" i="2"/>
  <c r="E106" i="4" s="1"/>
  <c r="F106" i="5" s="1"/>
  <c r="AA106" i="2"/>
  <c r="D106" i="4" s="1"/>
  <c r="E106" i="5" s="1"/>
  <c r="Z106" i="2"/>
  <c r="C106" i="4" s="1"/>
  <c r="D106" i="5" s="1"/>
  <c r="B106" i="2"/>
  <c r="A106" i="2"/>
  <c r="AB105" i="2"/>
  <c r="E105" i="4" s="1"/>
  <c r="F105" i="5" s="1"/>
  <c r="AA105" i="2"/>
  <c r="D105" i="4" s="1"/>
  <c r="E105" i="5" s="1"/>
  <c r="Z105" i="2"/>
  <c r="AB104" i="2"/>
  <c r="E104" i="4" s="1"/>
  <c r="F104" i="5" s="1"/>
  <c r="AA104" i="2"/>
  <c r="D104" i="4" s="1"/>
  <c r="E104" i="5" s="1"/>
  <c r="Z104" i="2"/>
  <c r="B104" i="2"/>
  <c r="A104" i="2"/>
  <c r="AB103" i="2"/>
  <c r="E103" i="4" s="1"/>
  <c r="F103" i="5" s="1"/>
  <c r="AA103" i="2"/>
  <c r="D103" i="4" s="1"/>
  <c r="E103" i="5" s="1"/>
  <c r="Z103" i="2"/>
  <c r="C103" i="4" s="1"/>
  <c r="D103" i="5" s="1"/>
  <c r="B103" i="2"/>
  <c r="A103" i="2"/>
  <c r="AB102" i="2"/>
  <c r="E102" i="4" s="1"/>
  <c r="F102" i="5" s="1"/>
  <c r="AA102" i="2"/>
  <c r="D102" i="4" s="1"/>
  <c r="E102" i="5" s="1"/>
  <c r="Z102" i="2"/>
  <c r="B102" i="2"/>
  <c r="A102" i="2"/>
  <c r="AB101" i="2"/>
  <c r="E101" i="4" s="1"/>
  <c r="F101" i="5" s="1"/>
  <c r="AA101" i="2"/>
  <c r="D101" i="4" s="1"/>
  <c r="E101" i="5" s="1"/>
  <c r="Z101" i="2"/>
  <c r="B101" i="2"/>
  <c r="A101" i="2"/>
  <c r="AB100" i="2"/>
  <c r="E100" i="4" s="1"/>
  <c r="F100" i="5" s="1"/>
  <c r="AA100" i="2"/>
  <c r="D100" i="4" s="1"/>
  <c r="E100" i="5" s="1"/>
  <c r="Z100" i="2"/>
  <c r="B100" i="2"/>
  <c r="A100" i="2"/>
  <c r="AB99" i="2"/>
  <c r="E99" i="4" s="1"/>
  <c r="F99" i="5" s="1"/>
  <c r="AA99" i="2"/>
  <c r="D99" i="4" s="1"/>
  <c r="E99" i="5" s="1"/>
  <c r="Z99" i="2"/>
  <c r="C99" i="4" s="1"/>
  <c r="D99" i="5" s="1"/>
  <c r="B99" i="2"/>
  <c r="A99" i="2"/>
  <c r="AB98" i="2"/>
  <c r="E98" i="4" s="1"/>
  <c r="F98" i="5" s="1"/>
  <c r="AA98" i="2"/>
  <c r="D98" i="4" s="1"/>
  <c r="E98" i="5" s="1"/>
  <c r="Z98" i="2"/>
  <c r="B98" i="2"/>
  <c r="A98" i="2"/>
  <c r="AB97" i="2"/>
  <c r="E97" i="4" s="1"/>
  <c r="F97" i="5" s="1"/>
  <c r="AA97" i="2"/>
  <c r="D97" i="4" s="1"/>
  <c r="E97" i="5" s="1"/>
  <c r="Z97" i="2"/>
  <c r="B97" i="2"/>
  <c r="A97" i="2"/>
  <c r="AB96" i="2"/>
  <c r="E96" i="4" s="1"/>
  <c r="F96" i="5" s="1"/>
  <c r="AA96" i="2"/>
  <c r="D96" i="4" s="1"/>
  <c r="E96" i="5" s="1"/>
  <c r="Z96" i="2"/>
  <c r="C96" i="4" s="1"/>
  <c r="D96" i="5" s="1"/>
  <c r="B96" i="2"/>
  <c r="A96" i="2"/>
  <c r="AB95" i="2"/>
  <c r="E95" i="4" s="1"/>
  <c r="F95" i="5" s="1"/>
  <c r="AA95" i="2"/>
  <c r="D95" i="4" s="1"/>
  <c r="E95" i="5" s="1"/>
  <c r="Z95" i="2"/>
  <c r="C95" i="4" s="1"/>
  <c r="D95" i="5" s="1"/>
  <c r="B95" i="2"/>
  <c r="A95" i="2"/>
  <c r="AB94" i="2"/>
  <c r="E94" i="4" s="1"/>
  <c r="F94" i="5" s="1"/>
  <c r="AA94" i="2"/>
  <c r="D94" i="4" s="1"/>
  <c r="E94" i="5" s="1"/>
  <c r="Z94" i="2"/>
  <c r="F94" i="4" s="1"/>
  <c r="G94" i="4" s="1"/>
  <c r="G94" i="5" s="1"/>
  <c r="B94" i="2"/>
  <c r="A94" i="2"/>
  <c r="AB93" i="2"/>
  <c r="E93" i="4" s="1"/>
  <c r="F93" i="5" s="1"/>
  <c r="AA93" i="2"/>
  <c r="D93" i="4" s="1"/>
  <c r="E93" i="5" s="1"/>
  <c r="Z93" i="2"/>
  <c r="C93" i="4" s="1"/>
  <c r="D93" i="5" s="1"/>
  <c r="B93" i="2"/>
  <c r="A93" i="2"/>
  <c r="AB92" i="2"/>
  <c r="E92" i="4" s="1"/>
  <c r="F92" i="5" s="1"/>
  <c r="AA92" i="2"/>
  <c r="D92" i="4" s="1"/>
  <c r="E92" i="5" s="1"/>
  <c r="Z92" i="2"/>
  <c r="B92" i="2"/>
  <c r="A92" i="2"/>
  <c r="AB91" i="2"/>
  <c r="E91" i="4" s="1"/>
  <c r="F91" i="5" s="1"/>
  <c r="AA91" i="2"/>
  <c r="D91" i="4" s="1"/>
  <c r="E91" i="5" s="1"/>
  <c r="Z91" i="2"/>
  <c r="B91" i="2"/>
  <c r="A91" i="2"/>
  <c r="AB90" i="2"/>
  <c r="E90" i="4" s="1"/>
  <c r="F90" i="5" s="1"/>
  <c r="AA90" i="2"/>
  <c r="D90" i="4" s="1"/>
  <c r="E90" i="5" s="1"/>
  <c r="Z90" i="2"/>
  <c r="B90" i="2"/>
  <c r="A90" i="2"/>
  <c r="AB89" i="2"/>
  <c r="E89" i="4" s="1"/>
  <c r="F89" i="5" s="1"/>
  <c r="AA89" i="2"/>
  <c r="D89" i="4" s="1"/>
  <c r="E89" i="5" s="1"/>
  <c r="Z89" i="2"/>
  <c r="B89" i="2"/>
  <c r="A89" i="2"/>
  <c r="AB88" i="2"/>
  <c r="E88" i="4" s="1"/>
  <c r="F88" i="5" s="1"/>
  <c r="AA88" i="2"/>
  <c r="D88" i="4" s="1"/>
  <c r="E88" i="5" s="1"/>
  <c r="Z88" i="2"/>
  <c r="B88" i="2"/>
  <c r="A88" i="2"/>
  <c r="AB87" i="2"/>
  <c r="E87" i="4" s="1"/>
  <c r="F87" i="5" s="1"/>
  <c r="AA87" i="2"/>
  <c r="D87" i="4" s="1"/>
  <c r="E87" i="5" s="1"/>
  <c r="Z87" i="2"/>
  <c r="B87" i="2"/>
  <c r="A87" i="2"/>
  <c r="AB86" i="2"/>
  <c r="E86" i="4" s="1"/>
  <c r="F86" i="5" s="1"/>
  <c r="AA86" i="2"/>
  <c r="D86" i="4" s="1"/>
  <c r="E86" i="5" s="1"/>
  <c r="Z86" i="2"/>
  <c r="B86" i="2"/>
  <c r="A86" i="2"/>
  <c r="AB85" i="2"/>
  <c r="E85" i="4" s="1"/>
  <c r="F85" i="5" s="1"/>
  <c r="AA85" i="2"/>
  <c r="D85" i="4" s="1"/>
  <c r="E85" i="5" s="1"/>
  <c r="Z85" i="2"/>
  <c r="B85" i="2"/>
  <c r="AB84" i="2"/>
  <c r="E84" i="4" s="1"/>
  <c r="F84" i="5" s="1"/>
  <c r="AA84" i="2"/>
  <c r="D84" i="4" s="1"/>
  <c r="E84" i="5" s="1"/>
  <c r="Z84" i="2"/>
  <c r="C84" i="4" s="1"/>
  <c r="D84" i="5" s="1"/>
  <c r="B84" i="2"/>
  <c r="A84" i="2"/>
  <c r="AB83" i="2"/>
  <c r="E83" i="4" s="1"/>
  <c r="F83" i="5" s="1"/>
  <c r="AA83" i="2"/>
  <c r="D83" i="4" s="1"/>
  <c r="E83" i="5" s="1"/>
  <c r="Z83" i="2"/>
  <c r="B83" i="2"/>
  <c r="A83" i="2"/>
  <c r="AB82" i="2"/>
  <c r="E82" i="4" s="1"/>
  <c r="F82" i="5" s="1"/>
  <c r="AA82" i="2"/>
  <c r="D82" i="4" s="1"/>
  <c r="E82" i="5" s="1"/>
  <c r="Z82" i="2"/>
  <c r="C82" i="4" s="1"/>
  <c r="D82" i="5" s="1"/>
  <c r="B82" i="2"/>
  <c r="A82" i="2"/>
  <c r="AB81" i="2"/>
  <c r="E81" i="4" s="1"/>
  <c r="F81" i="5" s="1"/>
  <c r="AA81" i="2"/>
  <c r="D81" i="4" s="1"/>
  <c r="E81" i="5" s="1"/>
  <c r="Z81" i="2"/>
  <c r="B81" i="2"/>
  <c r="A81" i="2"/>
  <c r="AB80" i="2"/>
  <c r="E80" i="4" s="1"/>
  <c r="F80" i="5" s="1"/>
  <c r="AA80" i="2"/>
  <c r="Z80" i="2"/>
  <c r="C80" i="4" s="1"/>
  <c r="D80" i="5" s="1"/>
  <c r="B80" i="2"/>
  <c r="A80" i="2"/>
  <c r="AB79" i="2"/>
  <c r="E79" i="4" s="1"/>
  <c r="F79" i="5" s="1"/>
  <c r="AA79" i="2"/>
  <c r="D79" i="4" s="1"/>
  <c r="E79" i="5" s="1"/>
  <c r="Z79" i="2"/>
  <c r="C79" i="4" s="1"/>
  <c r="D79" i="5" s="1"/>
  <c r="B79" i="2"/>
  <c r="A79" i="2"/>
  <c r="AB78" i="2"/>
  <c r="E78" i="4" s="1"/>
  <c r="AA78" i="2"/>
  <c r="Z78" i="2"/>
  <c r="C78" i="4" s="1"/>
  <c r="B78" i="2"/>
  <c r="A78" i="2"/>
  <c r="AB77" i="2"/>
  <c r="E77" i="4" s="1"/>
  <c r="F78" i="5" s="1"/>
  <c r="AA77" i="2"/>
  <c r="D77" i="4" s="1"/>
  <c r="E78" i="5" s="1"/>
  <c r="Z77" i="2"/>
  <c r="C77" i="4" s="1"/>
  <c r="D78" i="5" s="1"/>
  <c r="B77" i="2"/>
  <c r="A77" i="2"/>
  <c r="AB76" i="2"/>
  <c r="E76" i="4" s="1"/>
  <c r="F77" i="5" s="1"/>
  <c r="AA76" i="2"/>
  <c r="Z76" i="2"/>
  <c r="C76" i="4" s="1"/>
  <c r="D77" i="5" s="1"/>
  <c r="B76" i="2"/>
  <c r="A76" i="2"/>
  <c r="AB75" i="2"/>
  <c r="E75" i="4" s="1"/>
  <c r="F76" i="5" s="1"/>
  <c r="AA75" i="2"/>
  <c r="D75" i="4" s="1"/>
  <c r="E76" i="5" s="1"/>
  <c r="Z75" i="2"/>
  <c r="C75" i="4" s="1"/>
  <c r="D76" i="5" s="1"/>
  <c r="B75" i="2"/>
  <c r="A75" i="2"/>
  <c r="AB74" i="2"/>
  <c r="E74" i="4" s="1"/>
  <c r="F75" i="5" s="1"/>
  <c r="AA74" i="2"/>
  <c r="Z74" i="2"/>
  <c r="C74" i="4" s="1"/>
  <c r="D75" i="5" s="1"/>
  <c r="B74" i="2"/>
  <c r="A74" i="2"/>
  <c r="AB73" i="2"/>
  <c r="E73" i="4" s="1"/>
  <c r="F74" i="5" s="1"/>
  <c r="AA73" i="2"/>
  <c r="D73" i="4" s="1"/>
  <c r="E74" i="5" s="1"/>
  <c r="Z73" i="2"/>
  <c r="C73" i="4" s="1"/>
  <c r="D74" i="5" s="1"/>
  <c r="B73" i="2"/>
  <c r="A73" i="2"/>
  <c r="AB72" i="2"/>
  <c r="E72" i="4" s="1"/>
  <c r="F73" i="5" s="1"/>
  <c r="AA72" i="2"/>
  <c r="Z72" i="2"/>
  <c r="C72" i="4" s="1"/>
  <c r="D73" i="5" s="1"/>
  <c r="B72" i="2"/>
  <c r="A72" i="2"/>
  <c r="AB71" i="2"/>
  <c r="E71" i="4" s="1"/>
  <c r="F72" i="5" s="1"/>
  <c r="AA71" i="2"/>
  <c r="D71" i="4" s="1"/>
  <c r="E72" i="5" s="1"/>
  <c r="Z71" i="2"/>
  <c r="C71" i="4" s="1"/>
  <c r="D72" i="5" s="1"/>
  <c r="B71" i="2"/>
  <c r="A71" i="2"/>
  <c r="AB70" i="2"/>
  <c r="E70" i="4" s="1"/>
  <c r="F71" i="5" s="1"/>
  <c r="AA70" i="2"/>
  <c r="Z70" i="2"/>
  <c r="C70" i="4" s="1"/>
  <c r="D71" i="5" s="1"/>
  <c r="B70" i="2"/>
  <c r="A70" i="2"/>
  <c r="AB69" i="2"/>
  <c r="E69" i="4" s="1"/>
  <c r="F70" i="5" s="1"/>
  <c r="AA69" i="2"/>
  <c r="D69" i="4" s="1"/>
  <c r="E70" i="5" s="1"/>
  <c r="Z69" i="2"/>
  <c r="C69" i="4" s="1"/>
  <c r="D70" i="5" s="1"/>
  <c r="B69" i="2"/>
  <c r="A69" i="2"/>
  <c r="AB68" i="2"/>
  <c r="E68" i="4" s="1"/>
  <c r="F69" i="5" s="1"/>
  <c r="AA68" i="2"/>
  <c r="Z68" i="2"/>
  <c r="C68" i="4" s="1"/>
  <c r="D69" i="5" s="1"/>
  <c r="B68" i="2"/>
  <c r="A68" i="2"/>
  <c r="AB66" i="2"/>
  <c r="E66" i="4" s="1"/>
  <c r="F67" i="5" s="1"/>
  <c r="AA66" i="2"/>
  <c r="D66" i="4" s="1"/>
  <c r="E67" i="5" s="1"/>
  <c r="Z66" i="2"/>
  <c r="B66" i="2"/>
  <c r="A66" i="2"/>
  <c r="AB65" i="2"/>
  <c r="E65" i="4" s="1"/>
  <c r="F66" i="5" s="1"/>
  <c r="AA65" i="2"/>
  <c r="D65" i="4" s="1"/>
  <c r="E66" i="5" s="1"/>
  <c r="Z65" i="2"/>
  <c r="C65" i="4" s="1"/>
  <c r="D66" i="5" s="1"/>
  <c r="B65" i="2"/>
  <c r="A65" i="2"/>
  <c r="AB64" i="2"/>
  <c r="E64" i="4" s="1"/>
  <c r="F65" i="5" s="1"/>
  <c r="AA64" i="2"/>
  <c r="D64" i="4" s="1"/>
  <c r="E65" i="5" s="1"/>
  <c r="Z64" i="2"/>
  <c r="B64" i="2"/>
  <c r="A64" i="2"/>
  <c r="AB63" i="2"/>
  <c r="E63" i="4" s="1"/>
  <c r="F64" i="5" s="1"/>
  <c r="AA63" i="2"/>
  <c r="D63" i="4" s="1"/>
  <c r="E64" i="5" s="1"/>
  <c r="Z63" i="2"/>
  <c r="C63" i="4" s="1"/>
  <c r="D64" i="5" s="1"/>
  <c r="B63" i="2"/>
  <c r="A63" i="2"/>
  <c r="AB62" i="2"/>
  <c r="E62" i="4" s="1"/>
  <c r="F63" i="5" s="1"/>
  <c r="AA62" i="2"/>
  <c r="D62" i="4" s="1"/>
  <c r="E63" i="5" s="1"/>
  <c r="Z62" i="2"/>
  <c r="B62" i="2"/>
  <c r="A62" i="2"/>
  <c r="AB61" i="2"/>
  <c r="E61" i="4" s="1"/>
  <c r="F62" i="5" s="1"/>
  <c r="AA61" i="2"/>
  <c r="D61" i="4" s="1"/>
  <c r="E62" i="5" s="1"/>
  <c r="Z61" i="2"/>
  <c r="C61" i="4" s="1"/>
  <c r="D62" i="5" s="1"/>
  <c r="B61" i="2"/>
  <c r="A61" i="2"/>
  <c r="AB60" i="2"/>
  <c r="E60" i="4" s="1"/>
  <c r="F61" i="5" s="1"/>
  <c r="AA60" i="2"/>
  <c r="D60" i="4" s="1"/>
  <c r="E61" i="5" s="1"/>
  <c r="Z60" i="2"/>
  <c r="B60" i="2"/>
  <c r="A60" i="2"/>
  <c r="AB59" i="2"/>
  <c r="E59" i="4" s="1"/>
  <c r="F60" i="5" s="1"/>
  <c r="AA59" i="2"/>
  <c r="D59" i="4" s="1"/>
  <c r="E60" i="5" s="1"/>
  <c r="Z59" i="2"/>
  <c r="C59" i="4" s="1"/>
  <c r="D60" i="5" s="1"/>
  <c r="B59" i="2"/>
  <c r="A59" i="2"/>
  <c r="AB57" i="2"/>
  <c r="E57" i="4" s="1"/>
  <c r="F58" i="5" s="1"/>
  <c r="AA57" i="2"/>
  <c r="D57" i="4" s="1"/>
  <c r="E58" i="5" s="1"/>
  <c r="Z57" i="2"/>
  <c r="B57" i="2"/>
  <c r="A57" i="2"/>
  <c r="AB56" i="2"/>
  <c r="E56" i="4" s="1"/>
  <c r="F57" i="5" s="1"/>
  <c r="AA56" i="2"/>
  <c r="D56" i="4" s="1"/>
  <c r="E57" i="5" s="1"/>
  <c r="Z56" i="2"/>
  <c r="C56" i="4" s="1"/>
  <c r="D57" i="5" s="1"/>
  <c r="B56" i="2"/>
  <c r="A56" i="2"/>
  <c r="AB55" i="2"/>
  <c r="E55" i="4" s="1"/>
  <c r="F56" i="5" s="1"/>
  <c r="AA55" i="2"/>
  <c r="D55" i="4" s="1"/>
  <c r="E56" i="5" s="1"/>
  <c r="Z55" i="2"/>
  <c r="B55" i="2"/>
  <c r="A55" i="2"/>
  <c r="AB54" i="2"/>
  <c r="E54" i="4" s="1"/>
  <c r="F55" i="5" s="1"/>
  <c r="AA54" i="2"/>
  <c r="D54" i="4" s="1"/>
  <c r="E55" i="5" s="1"/>
  <c r="Z54" i="2"/>
  <c r="C54" i="4" s="1"/>
  <c r="D55" i="5" s="1"/>
  <c r="B54" i="2"/>
  <c r="A54" i="2"/>
  <c r="AB53" i="2"/>
  <c r="E53" i="4" s="1"/>
  <c r="F54" i="5" s="1"/>
  <c r="AA53" i="2"/>
  <c r="D53" i="4" s="1"/>
  <c r="E54" i="5" s="1"/>
  <c r="Z53" i="2"/>
  <c r="B53" i="2"/>
  <c r="A53" i="2"/>
  <c r="AB52" i="2"/>
  <c r="E52" i="4" s="1"/>
  <c r="F53" i="5" s="1"/>
  <c r="AA52" i="2"/>
  <c r="D52" i="4" s="1"/>
  <c r="E53" i="5" s="1"/>
  <c r="Z52" i="2"/>
  <c r="C52" i="4" s="1"/>
  <c r="D53" i="5" s="1"/>
  <c r="B52" i="2"/>
  <c r="A52" i="2"/>
  <c r="AB51" i="2"/>
  <c r="E51" i="4" s="1"/>
  <c r="F52" i="5" s="1"/>
  <c r="AA51" i="2"/>
  <c r="D51" i="4" s="1"/>
  <c r="E52" i="5" s="1"/>
  <c r="Z51" i="2"/>
  <c r="B51" i="2"/>
  <c r="A51" i="2"/>
  <c r="AB50" i="2"/>
  <c r="E50" i="4" s="1"/>
  <c r="F51" i="5" s="1"/>
  <c r="AA50" i="2"/>
  <c r="D50" i="4" s="1"/>
  <c r="E51" i="5" s="1"/>
  <c r="Z50" i="2"/>
  <c r="C50" i="4" s="1"/>
  <c r="D51" i="5" s="1"/>
  <c r="B50" i="2"/>
  <c r="A50" i="2"/>
  <c r="AB49" i="2"/>
  <c r="E49" i="4" s="1"/>
  <c r="F50" i="5" s="1"/>
  <c r="AA49" i="2"/>
  <c r="D49" i="4" s="1"/>
  <c r="E50" i="5" s="1"/>
  <c r="Z49" i="2"/>
  <c r="B49" i="2"/>
  <c r="A49" i="2"/>
  <c r="AB48" i="2"/>
  <c r="E48" i="4" s="1"/>
  <c r="F49" i="5" s="1"/>
  <c r="AA48" i="2"/>
  <c r="D48" i="4" s="1"/>
  <c r="E49" i="5" s="1"/>
  <c r="Z48" i="2"/>
  <c r="C48" i="4" s="1"/>
  <c r="D49" i="5" s="1"/>
  <c r="B48" i="2"/>
  <c r="A48" i="2"/>
  <c r="AB47" i="2"/>
  <c r="E47" i="4" s="1"/>
  <c r="F48" i="5" s="1"/>
  <c r="AA47" i="2"/>
  <c r="D47" i="4" s="1"/>
  <c r="E48" i="5" s="1"/>
  <c r="Z47" i="2"/>
  <c r="B47" i="2"/>
  <c r="A47" i="2"/>
  <c r="AB46" i="2"/>
  <c r="E46" i="4" s="1"/>
  <c r="F47" i="5" s="1"/>
  <c r="AA46" i="2"/>
  <c r="D46" i="4" s="1"/>
  <c r="E47" i="5" s="1"/>
  <c r="Z46" i="2"/>
  <c r="C46" i="4" s="1"/>
  <c r="D47" i="5" s="1"/>
  <c r="B46" i="2"/>
  <c r="A46" i="2"/>
  <c r="AB45" i="2"/>
  <c r="E45" i="4" s="1"/>
  <c r="F46" i="5" s="1"/>
  <c r="AA45" i="2"/>
  <c r="D45" i="4" s="1"/>
  <c r="E46" i="5" s="1"/>
  <c r="Z45" i="2"/>
  <c r="B45" i="2"/>
  <c r="A45" i="2"/>
  <c r="AB44" i="2"/>
  <c r="E44" i="4" s="1"/>
  <c r="F45" i="5" s="1"/>
  <c r="AA44" i="2"/>
  <c r="D44" i="4" s="1"/>
  <c r="E45" i="5" s="1"/>
  <c r="Z44" i="2"/>
  <c r="C44" i="4" s="1"/>
  <c r="D45" i="5" s="1"/>
  <c r="B44" i="2"/>
  <c r="A44" i="2"/>
  <c r="AB43" i="2"/>
  <c r="E43" i="4" s="1"/>
  <c r="F44" i="5" s="1"/>
  <c r="AA43" i="2"/>
  <c r="D43" i="4" s="1"/>
  <c r="E44" i="5" s="1"/>
  <c r="Z43" i="2"/>
  <c r="B43" i="2"/>
  <c r="A43" i="2"/>
  <c r="AB42" i="2"/>
  <c r="E42" i="4" s="1"/>
  <c r="F43" i="5" s="1"/>
  <c r="AA42" i="2"/>
  <c r="D42" i="4" s="1"/>
  <c r="E43" i="5" s="1"/>
  <c r="Z42" i="2"/>
  <c r="C42" i="4" s="1"/>
  <c r="D43" i="5" s="1"/>
  <c r="B42" i="2"/>
  <c r="A42" i="2"/>
  <c r="AB41" i="2"/>
  <c r="E41" i="4" s="1"/>
  <c r="F42" i="5" s="1"/>
  <c r="AA41" i="2"/>
  <c r="D41" i="4" s="1"/>
  <c r="E42" i="5" s="1"/>
  <c r="Z41" i="2"/>
  <c r="B41" i="2"/>
  <c r="A41" i="2"/>
  <c r="AB40" i="2"/>
  <c r="E40" i="4" s="1"/>
  <c r="F41" i="5" s="1"/>
  <c r="AA40" i="2"/>
  <c r="D40" i="4" s="1"/>
  <c r="E41" i="5" s="1"/>
  <c r="Z40" i="2"/>
  <c r="C40" i="4" s="1"/>
  <c r="D41" i="5" s="1"/>
  <c r="B40" i="2"/>
  <c r="A40" i="2"/>
  <c r="AB39" i="2"/>
  <c r="E39" i="4" s="1"/>
  <c r="F40" i="5" s="1"/>
  <c r="AA39" i="2"/>
  <c r="D39" i="4" s="1"/>
  <c r="E40" i="5" s="1"/>
  <c r="Z39" i="2"/>
  <c r="B39" i="2"/>
  <c r="A39" i="2"/>
  <c r="AB38" i="2"/>
  <c r="E38" i="4" s="1"/>
  <c r="F39" i="5" s="1"/>
  <c r="AA38" i="2"/>
  <c r="D38" i="4" s="1"/>
  <c r="E39" i="5" s="1"/>
  <c r="Z38" i="2"/>
  <c r="C38" i="4" s="1"/>
  <c r="D39" i="5" s="1"/>
  <c r="B38" i="2"/>
  <c r="A38" i="2"/>
  <c r="AB37" i="2"/>
  <c r="E37" i="4" s="1"/>
  <c r="F38" i="5" s="1"/>
  <c r="AA37" i="2"/>
  <c r="D37" i="4" s="1"/>
  <c r="E38" i="5" s="1"/>
  <c r="Z37" i="2"/>
  <c r="B37" i="2"/>
  <c r="A37" i="2"/>
  <c r="AB36" i="2"/>
  <c r="E36" i="4" s="1"/>
  <c r="F37" i="5" s="1"/>
  <c r="AA36" i="2"/>
  <c r="D36" i="4" s="1"/>
  <c r="E37" i="5" s="1"/>
  <c r="Z36" i="2"/>
  <c r="C36" i="4" s="1"/>
  <c r="D37" i="5" s="1"/>
  <c r="B36" i="2"/>
  <c r="A36" i="2"/>
  <c r="AB35" i="2"/>
  <c r="E35" i="4" s="1"/>
  <c r="F36" i="5" s="1"/>
  <c r="AA35" i="2"/>
  <c r="D35" i="4" s="1"/>
  <c r="E36" i="5" s="1"/>
  <c r="Z35" i="2"/>
  <c r="B35" i="2"/>
  <c r="A35" i="2"/>
  <c r="AB34" i="2"/>
  <c r="E34" i="4" s="1"/>
  <c r="F35" i="5" s="1"/>
  <c r="AA34" i="2"/>
  <c r="D34" i="4" s="1"/>
  <c r="E35" i="5" s="1"/>
  <c r="Z34" i="2"/>
  <c r="C34" i="4" s="1"/>
  <c r="D35" i="5" s="1"/>
  <c r="B34" i="2"/>
  <c r="A34" i="2"/>
  <c r="AB33" i="2"/>
  <c r="E33" i="4" s="1"/>
  <c r="F34" i="5" s="1"/>
  <c r="AA33" i="2"/>
  <c r="D33" i="4" s="1"/>
  <c r="E34" i="5" s="1"/>
  <c r="Z33" i="2"/>
  <c r="B33" i="2"/>
  <c r="A33" i="2"/>
  <c r="AB32" i="2"/>
  <c r="E32" i="4" s="1"/>
  <c r="F33" i="5" s="1"/>
  <c r="AA32" i="2"/>
  <c r="D32" i="4" s="1"/>
  <c r="E33" i="5" s="1"/>
  <c r="Z32" i="2"/>
  <c r="C32" i="4" s="1"/>
  <c r="D33" i="5" s="1"/>
  <c r="B32" i="2"/>
  <c r="A32" i="2"/>
  <c r="AB31" i="2"/>
  <c r="E31" i="4" s="1"/>
  <c r="F32" i="5" s="1"/>
  <c r="AA31" i="2"/>
  <c r="D31" i="4" s="1"/>
  <c r="E32" i="5" s="1"/>
  <c r="Z31" i="2"/>
  <c r="B31" i="2"/>
  <c r="A31" i="2"/>
  <c r="AB30" i="2"/>
  <c r="E30" i="4" s="1"/>
  <c r="F31" i="5" s="1"/>
  <c r="AA30" i="2"/>
  <c r="D30" i="4" s="1"/>
  <c r="E31" i="5" s="1"/>
  <c r="Z30" i="2"/>
  <c r="C30" i="4" s="1"/>
  <c r="D31" i="5" s="1"/>
  <c r="B30" i="2"/>
  <c r="A30" i="2"/>
  <c r="AB29" i="2"/>
  <c r="E29" i="4" s="1"/>
  <c r="F30" i="5" s="1"/>
  <c r="AA29" i="2"/>
  <c r="D29" i="4" s="1"/>
  <c r="E30" i="5" s="1"/>
  <c r="Z29" i="2"/>
  <c r="B29" i="2"/>
  <c r="A29" i="2"/>
  <c r="AB28" i="2"/>
  <c r="E28" i="4" s="1"/>
  <c r="F29" i="5" s="1"/>
  <c r="AA28" i="2"/>
  <c r="D28" i="4" s="1"/>
  <c r="E29" i="5" s="1"/>
  <c r="Z28" i="2"/>
  <c r="C28" i="4" s="1"/>
  <c r="D29" i="5" s="1"/>
  <c r="B28" i="2"/>
  <c r="A28" i="2"/>
  <c r="AB27" i="2"/>
  <c r="E27" i="4" s="1"/>
  <c r="F28" i="5" s="1"/>
  <c r="AA27" i="2"/>
  <c r="D27" i="4" s="1"/>
  <c r="E28" i="5" s="1"/>
  <c r="Z27" i="2"/>
  <c r="B27" i="2"/>
  <c r="A27" i="2"/>
  <c r="AB26" i="2"/>
  <c r="E26" i="4" s="1"/>
  <c r="F27" i="5" s="1"/>
  <c r="AA26" i="2"/>
  <c r="D26" i="4" s="1"/>
  <c r="E27" i="5" s="1"/>
  <c r="Z26" i="2"/>
  <c r="C26" i="4" s="1"/>
  <c r="D27" i="5" s="1"/>
  <c r="B26" i="2"/>
  <c r="A26" i="2"/>
  <c r="AB25" i="2"/>
  <c r="E25" i="4" s="1"/>
  <c r="F25" i="5" s="1"/>
  <c r="AA25" i="2"/>
  <c r="D25" i="4" s="1"/>
  <c r="E25" i="5" s="1"/>
  <c r="Z25" i="2"/>
  <c r="B25" i="2"/>
  <c r="A25" i="2"/>
  <c r="AB24" i="2"/>
  <c r="E24" i="4" s="1"/>
  <c r="F24" i="5" s="1"/>
  <c r="AA24" i="2"/>
  <c r="D24" i="4" s="1"/>
  <c r="E24" i="5" s="1"/>
  <c r="Z24" i="2"/>
  <c r="C24" i="4" s="1"/>
  <c r="D24" i="5" s="1"/>
  <c r="B24" i="2"/>
  <c r="A24" i="2"/>
  <c r="AB23" i="2"/>
  <c r="E23" i="4" s="1"/>
  <c r="F23" i="5" s="1"/>
  <c r="AA23" i="2"/>
  <c r="D23" i="4" s="1"/>
  <c r="E23" i="5" s="1"/>
  <c r="Z23" i="2"/>
  <c r="B23" i="2"/>
  <c r="A23" i="2"/>
  <c r="AB22" i="2"/>
  <c r="E22" i="4" s="1"/>
  <c r="F22" i="5" s="1"/>
  <c r="AA22" i="2"/>
  <c r="D22" i="4" s="1"/>
  <c r="E22" i="5" s="1"/>
  <c r="Z22" i="2"/>
  <c r="C22" i="4" s="1"/>
  <c r="D22" i="5" s="1"/>
  <c r="B22" i="2"/>
  <c r="A22" i="2"/>
  <c r="AB21" i="2"/>
  <c r="E21" i="4" s="1"/>
  <c r="F21" i="5" s="1"/>
  <c r="AA21" i="2"/>
  <c r="D21" i="4" s="1"/>
  <c r="E21" i="5" s="1"/>
  <c r="Z21" i="2"/>
  <c r="B21" i="2"/>
  <c r="A21" i="2"/>
  <c r="AB20" i="2"/>
  <c r="E20" i="4" s="1"/>
  <c r="F20" i="5" s="1"/>
  <c r="AA20" i="2"/>
  <c r="D20" i="4" s="1"/>
  <c r="E20" i="5" s="1"/>
  <c r="Z20" i="2"/>
  <c r="C20" i="4" s="1"/>
  <c r="D20" i="5" s="1"/>
  <c r="B20" i="2"/>
  <c r="A20" i="2"/>
  <c r="AB19" i="2"/>
  <c r="E19" i="4" s="1"/>
  <c r="F19" i="5" s="1"/>
  <c r="AA19" i="2"/>
  <c r="D19" i="4" s="1"/>
  <c r="E19" i="5" s="1"/>
  <c r="Z19" i="2"/>
  <c r="B19" i="2"/>
  <c r="A19" i="2"/>
  <c r="AB18" i="2"/>
  <c r="E18" i="4" s="1"/>
  <c r="F18" i="5" s="1"/>
  <c r="AA18" i="2"/>
  <c r="D18" i="4" s="1"/>
  <c r="E18" i="5" s="1"/>
  <c r="Z18" i="2"/>
  <c r="C18" i="4" s="1"/>
  <c r="D18" i="5" s="1"/>
  <c r="B18" i="2"/>
  <c r="A18" i="2"/>
  <c r="AB17" i="2"/>
  <c r="E17" i="4" s="1"/>
  <c r="F17" i="5" s="1"/>
  <c r="AA17" i="2"/>
  <c r="D17" i="4" s="1"/>
  <c r="E17" i="5" s="1"/>
  <c r="Z17" i="2"/>
  <c r="B17" i="2"/>
  <c r="A17" i="2"/>
  <c r="AB16" i="2"/>
  <c r="E16" i="4" s="1"/>
  <c r="F16" i="5" s="1"/>
  <c r="AA16" i="2"/>
  <c r="D16" i="4" s="1"/>
  <c r="E16" i="5" s="1"/>
  <c r="Z16" i="2"/>
  <c r="C16" i="4" s="1"/>
  <c r="D16" i="5" s="1"/>
  <c r="B16" i="2"/>
  <c r="A16" i="2"/>
  <c r="AB15" i="2"/>
  <c r="E15" i="4" s="1"/>
  <c r="F15" i="5" s="1"/>
  <c r="AA15" i="2"/>
  <c r="D15" i="4" s="1"/>
  <c r="E15" i="5" s="1"/>
  <c r="Z15" i="2"/>
  <c r="B15" i="2"/>
  <c r="A15" i="2"/>
  <c r="AB14" i="2"/>
  <c r="E14" i="4" s="1"/>
  <c r="F14" i="5" s="1"/>
  <c r="AA14" i="2"/>
  <c r="D14" i="4" s="1"/>
  <c r="E14" i="5" s="1"/>
  <c r="Z14" i="2"/>
  <c r="C14" i="4" s="1"/>
  <c r="D14" i="5" s="1"/>
  <c r="B14" i="2"/>
  <c r="A14" i="2"/>
  <c r="AB13" i="2"/>
  <c r="E13" i="4" s="1"/>
  <c r="F13" i="5" s="1"/>
  <c r="AA13" i="2"/>
  <c r="D13" i="4" s="1"/>
  <c r="E13" i="5" s="1"/>
  <c r="Z13" i="2"/>
  <c r="B13" i="2"/>
  <c r="A13" i="2"/>
  <c r="AB12" i="2"/>
  <c r="E12" i="4" s="1"/>
  <c r="F12" i="5" s="1"/>
  <c r="AA12" i="2"/>
  <c r="Z12" i="2"/>
  <c r="C12" i="4" s="1"/>
  <c r="D12" i="5" s="1"/>
  <c r="B12" i="2"/>
  <c r="A12" i="2"/>
  <c r="AB11" i="2"/>
  <c r="E11" i="4" s="1"/>
  <c r="F11" i="5" s="1"/>
  <c r="AA11" i="2"/>
  <c r="D11" i="4" s="1"/>
  <c r="E11" i="5" s="1"/>
  <c r="Z11" i="2"/>
  <c r="C11" i="4" s="1"/>
  <c r="D11" i="5" s="1"/>
  <c r="B11" i="2"/>
  <c r="A11" i="2"/>
  <c r="AB10" i="2"/>
  <c r="E10" i="4" s="1"/>
  <c r="F10" i="5" s="1"/>
  <c r="AA10" i="2"/>
  <c r="D10" i="4" s="1"/>
  <c r="E10" i="5" s="1"/>
  <c r="Z10" i="2"/>
  <c r="C10" i="4" s="1"/>
  <c r="D10" i="5" s="1"/>
  <c r="B10" i="2"/>
  <c r="A10" i="2"/>
  <c r="AB9" i="2"/>
  <c r="E9" i="4" s="1"/>
  <c r="F9" i="5" s="1"/>
  <c r="AA9" i="2"/>
  <c r="D9" i="4" s="1"/>
  <c r="E9" i="5" s="1"/>
  <c r="Z9" i="2"/>
  <c r="C9" i="4" s="1"/>
  <c r="D9" i="5" s="1"/>
  <c r="B9" i="2"/>
  <c r="A9" i="2"/>
  <c r="AB8" i="2"/>
  <c r="E8" i="4" s="1"/>
  <c r="F8" i="5" s="1"/>
  <c r="AA8" i="2"/>
  <c r="Z8" i="2"/>
  <c r="C8" i="4" s="1"/>
  <c r="D8" i="5" s="1"/>
  <c r="B8" i="2"/>
  <c r="A8" i="2"/>
  <c r="AB7" i="2"/>
  <c r="E7" i="4" s="1"/>
  <c r="F7" i="5" s="1"/>
  <c r="AA7" i="2"/>
  <c r="D7" i="4" s="1"/>
  <c r="E7" i="5" s="1"/>
  <c r="Z7" i="2"/>
  <c r="C7" i="4" s="1"/>
  <c r="D7" i="5" s="1"/>
  <c r="B7" i="2"/>
  <c r="A7" i="2"/>
  <c r="AB6" i="2"/>
  <c r="E6" i="4" s="1"/>
  <c r="F6" i="5" s="1"/>
  <c r="AA6" i="2"/>
  <c r="D6" i="4" s="1"/>
  <c r="E6" i="5" s="1"/>
  <c r="Z6" i="2"/>
  <c r="C6" i="4" s="1"/>
  <c r="D6" i="5" s="1"/>
  <c r="B6" i="2"/>
  <c r="A6" i="2"/>
  <c r="AB5" i="2"/>
  <c r="E5" i="4" s="1"/>
  <c r="F5" i="5" s="1"/>
  <c r="AA5" i="2"/>
  <c r="D5" i="4" s="1"/>
  <c r="E5" i="5" s="1"/>
  <c r="Z5" i="2"/>
  <c r="C5" i="4" s="1"/>
  <c r="D5" i="5" s="1"/>
  <c r="B5" i="2"/>
  <c r="A5" i="2"/>
  <c r="AB4" i="2"/>
  <c r="E4" i="4" s="1"/>
  <c r="F4" i="5" s="1"/>
  <c r="AA4" i="2"/>
  <c r="Z4" i="2"/>
  <c r="C4" i="4" s="1"/>
  <c r="D4" i="5" s="1"/>
  <c r="B4" i="2"/>
  <c r="A4" i="2"/>
  <c r="AB3" i="2"/>
  <c r="E3" i="4" s="1"/>
  <c r="F3" i="5" s="1"/>
  <c r="AA3" i="2"/>
  <c r="D3" i="4" s="1"/>
  <c r="E3" i="5" s="1"/>
  <c r="Z3" i="2"/>
  <c r="C3" i="4" s="1"/>
  <c r="D3" i="5" s="1"/>
  <c r="B3" i="2"/>
  <c r="A3" i="2"/>
  <c r="AB2" i="2"/>
  <c r="E2" i="4" s="1"/>
  <c r="F2" i="5" s="1"/>
  <c r="AA2" i="2"/>
  <c r="D2" i="4" s="1"/>
  <c r="E2" i="5" s="1"/>
  <c r="Z2" i="2"/>
  <c r="C2" i="4" s="1"/>
  <c r="D2" i="5" s="1"/>
  <c r="B2" i="2"/>
  <c r="A2" i="2"/>
  <c r="F8" i="4" l="1"/>
  <c r="G8" i="4" s="1"/>
  <c r="G8" i="5" s="1"/>
  <c r="F74" i="4"/>
  <c r="G74" i="4" s="1"/>
  <c r="G75" i="5" s="1"/>
  <c r="F12" i="4"/>
  <c r="G12" i="4" s="1"/>
  <c r="G12" i="5" s="1"/>
  <c r="F72" i="4"/>
  <c r="G72" i="4" s="1"/>
  <c r="G73" i="5" s="1"/>
  <c r="F80" i="4"/>
  <c r="G80" i="4" s="1"/>
  <c r="G80" i="5" s="1"/>
  <c r="F68" i="4"/>
  <c r="G68" i="4" s="1"/>
  <c r="G69" i="5" s="1"/>
  <c r="F76" i="4"/>
  <c r="G76" i="4" s="1"/>
  <c r="G77" i="5" s="1"/>
  <c r="F4" i="4"/>
  <c r="G4" i="4" s="1"/>
  <c r="G4" i="5" s="1"/>
  <c r="F70" i="4"/>
  <c r="G70" i="4" s="1"/>
  <c r="G71" i="5" s="1"/>
  <c r="F78" i="4"/>
  <c r="G78" i="4" s="1"/>
  <c r="F13" i="4"/>
  <c r="G13" i="4" s="1"/>
  <c r="G13" i="5" s="1"/>
  <c r="F21" i="4"/>
  <c r="G21" i="4" s="1"/>
  <c r="G21" i="5" s="1"/>
  <c r="F29" i="4"/>
  <c r="G29" i="4" s="1"/>
  <c r="G30" i="5" s="1"/>
  <c r="F37" i="4"/>
  <c r="G37" i="4" s="1"/>
  <c r="G38" i="5" s="1"/>
  <c r="F45" i="4"/>
  <c r="G45" i="4" s="1"/>
  <c r="G46" i="5" s="1"/>
  <c r="F53" i="4"/>
  <c r="G53" i="4" s="1"/>
  <c r="G54" i="5" s="1"/>
  <c r="F62" i="4"/>
  <c r="G62" i="4" s="1"/>
  <c r="G63" i="5" s="1"/>
  <c r="F17" i="4"/>
  <c r="G17" i="4" s="1"/>
  <c r="G17" i="5" s="1"/>
  <c r="F25" i="4"/>
  <c r="G25" i="4" s="1"/>
  <c r="G25" i="5" s="1"/>
  <c r="F33" i="4"/>
  <c r="G33" i="4" s="1"/>
  <c r="G34" i="5" s="1"/>
  <c r="F41" i="4"/>
  <c r="G41" i="4" s="1"/>
  <c r="G42" i="5" s="1"/>
  <c r="F49" i="4"/>
  <c r="G49" i="4" s="1"/>
  <c r="G50" i="5" s="1"/>
  <c r="F57" i="4"/>
  <c r="G57" i="4" s="1"/>
  <c r="G58" i="5" s="1"/>
  <c r="F66" i="4"/>
  <c r="G66" i="4" s="1"/>
  <c r="G67" i="5" s="1"/>
  <c r="F88" i="4"/>
  <c r="G88" i="4" s="1"/>
  <c r="G88" i="5" s="1"/>
  <c r="F15" i="4"/>
  <c r="G15" i="4" s="1"/>
  <c r="G15" i="5" s="1"/>
  <c r="F19" i="4"/>
  <c r="G19" i="4" s="1"/>
  <c r="G19" i="5" s="1"/>
  <c r="F23" i="4"/>
  <c r="G23" i="4" s="1"/>
  <c r="G23" i="5" s="1"/>
  <c r="F27" i="4"/>
  <c r="G27" i="4" s="1"/>
  <c r="G28" i="5" s="1"/>
  <c r="F31" i="4"/>
  <c r="G31" i="4" s="1"/>
  <c r="G32" i="5" s="1"/>
  <c r="F35" i="4"/>
  <c r="G35" i="4" s="1"/>
  <c r="G36" i="5" s="1"/>
  <c r="F39" i="4"/>
  <c r="G39" i="4" s="1"/>
  <c r="G40" i="5" s="1"/>
  <c r="F43" i="4"/>
  <c r="G43" i="4" s="1"/>
  <c r="G44" i="5" s="1"/>
  <c r="F47" i="4"/>
  <c r="G47" i="4" s="1"/>
  <c r="G48" i="5" s="1"/>
  <c r="F51" i="4"/>
  <c r="G51" i="4" s="1"/>
  <c r="G52" i="5" s="1"/>
  <c r="F55" i="4"/>
  <c r="G55" i="4" s="1"/>
  <c r="G56" i="5" s="1"/>
  <c r="F60" i="4"/>
  <c r="G60" i="4" s="1"/>
  <c r="G61" i="5" s="1"/>
  <c r="F64" i="4"/>
  <c r="G64" i="4" s="1"/>
  <c r="G65" i="5" s="1"/>
  <c r="F81" i="4"/>
  <c r="G81" i="4" s="1"/>
  <c r="G81" i="5" s="1"/>
  <c r="C81" i="4"/>
  <c r="D81" i="5" s="1"/>
  <c r="F86" i="4"/>
  <c r="G86" i="4" s="1"/>
  <c r="G86" i="5" s="1"/>
  <c r="F90" i="4"/>
  <c r="G90" i="4" s="1"/>
  <c r="G90" i="5" s="1"/>
  <c r="C98" i="4"/>
  <c r="D98" i="5" s="1"/>
  <c r="F98" i="4"/>
  <c r="G98" i="4" s="1"/>
  <c r="G98" i="5" s="1"/>
  <c r="C102" i="4"/>
  <c r="D102" i="5" s="1"/>
  <c r="F102" i="4"/>
  <c r="G102" i="4" s="1"/>
  <c r="G102" i="5" s="1"/>
  <c r="C105" i="4"/>
  <c r="D105" i="5" s="1"/>
  <c r="F105" i="4"/>
  <c r="G105" i="4" s="1"/>
  <c r="G105" i="5" s="1"/>
  <c r="C109" i="4"/>
  <c r="D109" i="5" s="1"/>
  <c r="F109" i="4"/>
  <c r="G109" i="4" s="1"/>
  <c r="G109" i="5" s="1"/>
  <c r="F2" i="4"/>
  <c r="G2" i="4" s="1"/>
  <c r="G2" i="5" s="1"/>
  <c r="F6" i="4"/>
  <c r="G6" i="4" s="1"/>
  <c r="G6" i="5" s="1"/>
  <c r="F10" i="4"/>
  <c r="G10" i="4" s="1"/>
  <c r="G10" i="5" s="1"/>
  <c r="D68" i="4"/>
  <c r="E69" i="5" s="1"/>
  <c r="F71" i="4"/>
  <c r="G71" i="4" s="1"/>
  <c r="G72" i="5" s="1"/>
  <c r="D72" i="4"/>
  <c r="E73" i="5" s="1"/>
  <c r="F75" i="4"/>
  <c r="G75" i="4" s="1"/>
  <c r="G76" i="5" s="1"/>
  <c r="D76" i="4"/>
  <c r="E77" i="5" s="1"/>
  <c r="F79" i="4"/>
  <c r="G79" i="4" s="1"/>
  <c r="G79" i="5" s="1"/>
  <c r="D80" i="4"/>
  <c r="E80" i="5" s="1"/>
  <c r="C88" i="4"/>
  <c r="D88" i="5" s="1"/>
  <c r="F16" i="4"/>
  <c r="G16" i="4" s="1"/>
  <c r="G16" i="5" s="1"/>
  <c r="F20" i="4"/>
  <c r="G20" i="4" s="1"/>
  <c r="G20" i="5" s="1"/>
  <c r="F24" i="4"/>
  <c r="G24" i="4" s="1"/>
  <c r="G24" i="5" s="1"/>
  <c r="F28" i="4"/>
  <c r="G28" i="4" s="1"/>
  <c r="G29" i="5" s="1"/>
  <c r="F32" i="4"/>
  <c r="G32" i="4" s="1"/>
  <c r="G33" i="5" s="1"/>
  <c r="F36" i="4"/>
  <c r="G36" i="4" s="1"/>
  <c r="G37" i="5" s="1"/>
  <c r="F40" i="4"/>
  <c r="G40" i="4" s="1"/>
  <c r="G41" i="5" s="1"/>
  <c r="F44" i="4"/>
  <c r="G44" i="4" s="1"/>
  <c r="G45" i="5" s="1"/>
  <c r="F48" i="4"/>
  <c r="G48" i="4" s="1"/>
  <c r="G49" i="5" s="1"/>
  <c r="F52" i="4"/>
  <c r="G52" i="4" s="1"/>
  <c r="G53" i="5" s="1"/>
  <c r="F56" i="4"/>
  <c r="G56" i="4" s="1"/>
  <c r="G57" i="5" s="1"/>
  <c r="F61" i="4"/>
  <c r="G61" i="4" s="1"/>
  <c r="G62" i="5" s="1"/>
  <c r="F65" i="4"/>
  <c r="G65" i="4" s="1"/>
  <c r="G66" i="5" s="1"/>
  <c r="F3" i="4"/>
  <c r="G3" i="4" s="1"/>
  <c r="G3" i="5" s="1"/>
  <c r="D4" i="4"/>
  <c r="E4" i="5" s="1"/>
  <c r="F7" i="4"/>
  <c r="G7" i="4" s="1"/>
  <c r="G7" i="5" s="1"/>
  <c r="D8" i="4"/>
  <c r="E8" i="5" s="1"/>
  <c r="F11" i="4"/>
  <c r="G11" i="4" s="1"/>
  <c r="G11" i="5" s="1"/>
  <c r="D12" i="4"/>
  <c r="E12" i="5" s="1"/>
  <c r="C13" i="4"/>
  <c r="D13" i="5" s="1"/>
  <c r="C15" i="4"/>
  <c r="D15" i="5" s="1"/>
  <c r="C17" i="4"/>
  <c r="D17" i="5" s="1"/>
  <c r="C19" i="4"/>
  <c r="D19" i="5" s="1"/>
  <c r="C21" i="4"/>
  <c r="D21" i="5" s="1"/>
  <c r="C23" i="4"/>
  <c r="D23" i="5" s="1"/>
  <c r="C25" i="4"/>
  <c r="D25" i="5" s="1"/>
  <c r="C27" i="4"/>
  <c r="D28" i="5" s="1"/>
  <c r="C29" i="4"/>
  <c r="D30" i="5" s="1"/>
  <c r="C31" i="4"/>
  <c r="D32" i="5" s="1"/>
  <c r="C33" i="4"/>
  <c r="D34" i="5" s="1"/>
  <c r="C35" i="4"/>
  <c r="D36" i="5" s="1"/>
  <c r="C37" i="4"/>
  <c r="D38" i="5" s="1"/>
  <c r="C39" i="4"/>
  <c r="D40" i="5" s="1"/>
  <c r="C41" i="4"/>
  <c r="D42" i="5" s="1"/>
  <c r="C43" i="4"/>
  <c r="D44" i="5" s="1"/>
  <c r="C45" i="4"/>
  <c r="D46" i="5" s="1"/>
  <c r="C47" i="4"/>
  <c r="D48" i="5" s="1"/>
  <c r="C49" i="4"/>
  <c r="D50" i="5" s="1"/>
  <c r="C51" i="4"/>
  <c r="D52" i="5" s="1"/>
  <c r="C53" i="4"/>
  <c r="D54" i="5" s="1"/>
  <c r="C55" i="4"/>
  <c r="D56" i="5" s="1"/>
  <c r="C57" i="4"/>
  <c r="D58" i="5" s="1"/>
  <c r="C60" i="4"/>
  <c r="D61" i="5" s="1"/>
  <c r="C62" i="4"/>
  <c r="D63" i="5" s="1"/>
  <c r="C64" i="4"/>
  <c r="D65" i="5" s="1"/>
  <c r="C66" i="4"/>
  <c r="D67" i="5" s="1"/>
  <c r="F111" i="4"/>
  <c r="G111" i="4" s="1"/>
  <c r="G111" i="5" s="1"/>
  <c r="F83" i="4"/>
  <c r="G83" i="4" s="1"/>
  <c r="G83" i="5" s="1"/>
  <c r="C83" i="4"/>
  <c r="D83" i="5" s="1"/>
  <c r="C92" i="4"/>
  <c r="D92" i="5" s="1"/>
  <c r="F92" i="4"/>
  <c r="G92" i="4" s="1"/>
  <c r="G92" i="5" s="1"/>
  <c r="C100" i="4"/>
  <c r="D100" i="5" s="1"/>
  <c r="F100" i="4"/>
  <c r="G100" i="4" s="1"/>
  <c r="G100" i="5" s="1"/>
  <c r="C107" i="4"/>
  <c r="D107" i="5" s="1"/>
  <c r="F107" i="4"/>
  <c r="G107" i="4" s="1"/>
  <c r="G107" i="5" s="1"/>
  <c r="F69" i="4"/>
  <c r="G69" i="4" s="1"/>
  <c r="G70" i="5" s="1"/>
  <c r="D70" i="4"/>
  <c r="E71" i="5" s="1"/>
  <c r="F73" i="4"/>
  <c r="G73" i="4" s="1"/>
  <c r="G74" i="5" s="1"/>
  <c r="D74" i="4"/>
  <c r="E75" i="5" s="1"/>
  <c r="F77" i="4"/>
  <c r="G77" i="4" s="1"/>
  <c r="G78" i="5" s="1"/>
  <c r="D78" i="4"/>
  <c r="C86" i="4"/>
  <c r="D86" i="5" s="1"/>
  <c r="C90" i="4"/>
  <c r="D90" i="5" s="1"/>
  <c r="C94" i="4"/>
  <c r="D94" i="5" s="1"/>
  <c r="F14" i="4"/>
  <c r="G14" i="4" s="1"/>
  <c r="G14" i="5" s="1"/>
  <c r="F18" i="4"/>
  <c r="G18" i="4" s="1"/>
  <c r="G18" i="5" s="1"/>
  <c r="F22" i="4"/>
  <c r="G22" i="4" s="1"/>
  <c r="G22" i="5" s="1"/>
  <c r="F26" i="4"/>
  <c r="G26" i="4" s="1"/>
  <c r="G27" i="5" s="1"/>
  <c r="F30" i="4"/>
  <c r="G30" i="4" s="1"/>
  <c r="G31" i="5" s="1"/>
  <c r="F34" i="4"/>
  <c r="G34" i="4" s="1"/>
  <c r="G35" i="5" s="1"/>
  <c r="F38" i="4"/>
  <c r="G38" i="4" s="1"/>
  <c r="G39" i="5" s="1"/>
  <c r="F42" i="4"/>
  <c r="G42" i="4" s="1"/>
  <c r="G43" i="5" s="1"/>
  <c r="F46" i="4"/>
  <c r="G46" i="4" s="1"/>
  <c r="G47" i="5" s="1"/>
  <c r="F50" i="4"/>
  <c r="G50" i="4" s="1"/>
  <c r="G51" i="5" s="1"/>
  <c r="F54" i="4"/>
  <c r="G54" i="4" s="1"/>
  <c r="G55" i="5" s="1"/>
  <c r="F59" i="4"/>
  <c r="G59" i="4" s="1"/>
  <c r="G60" i="5" s="1"/>
  <c r="F63" i="4"/>
  <c r="G63" i="4" s="1"/>
  <c r="G64" i="5" s="1"/>
  <c r="F97" i="4"/>
  <c r="G97" i="4" s="1"/>
  <c r="G97" i="5" s="1"/>
  <c r="F5" i="4"/>
  <c r="G5" i="4" s="1"/>
  <c r="G5" i="5" s="1"/>
  <c r="F9" i="4"/>
  <c r="G9" i="4" s="1"/>
  <c r="G9" i="5" s="1"/>
  <c r="F93" i="4"/>
  <c r="G93" i="4" s="1"/>
  <c r="G93" i="5" s="1"/>
  <c r="F96" i="4"/>
  <c r="G96" i="4" s="1"/>
  <c r="G96" i="5" s="1"/>
  <c r="F84" i="4"/>
  <c r="G84" i="4" s="1"/>
  <c r="G84" i="5" s="1"/>
  <c r="F85" i="4"/>
  <c r="G85" i="4" s="1"/>
  <c r="G85" i="5" s="1"/>
  <c r="F89" i="4"/>
  <c r="G89" i="4" s="1"/>
  <c r="G89" i="5" s="1"/>
  <c r="F101" i="4"/>
  <c r="G101" i="4" s="1"/>
  <c r="G101" i="5" s="1"/>
  <c r="F104" i="4"/>
  <c r="G104" i="4" s="1"/>
  <c r="G104" i="5" s="1"/>
  <c r="F108" i="4"/>
  <c r="G108" i="4" s="1"/>
  <c r="G108" i="5" s="1"/>
  <c r="C85" i="4"/>
  <c r="D85" i="5" s="1"/>
  <c r="C89" i="4"/>
  <c r="D89" i="5" s="1"/>
  <c r="C97" i="4"/>
  <c r="D97" i="5" s="1"/>
  <c r="C104" i="4"/>
  <c r="D104" i="5" s="1"/>
  <c r="F82" i="4"/>
  <c r="G82" i="4" s="1"/>
  <c r="G82" i="5" s="1"/>
  <c r="F87" i="4"/>
  <c r="G87" i="4" s="1"/>
  <c r="G87" i="5" s="1"/>
  <c r="F91" i="4"/>
  <c r="G91" i="4" s="1"/>
  <c r="G91" i="5" s="1"/>
  <c r="F95" i="4"/>
  <c r="G95" i="4" s="1"/>
  <c r="G95" i="5" s="1"/>
  <c r="F99" i="4"/>
  <c r="G99" i="4" s="1"/>
  <c r="G99" i="5" s="1"/>
  <c r="F103" i="4"/>
  <c r="G103" i="4" s="1"/>
  <c r="G103" i="5" s="1"/>
  <c r="F106" i="4"/>
  <c r="G106" i="4" s="1"/>
  <c r="G106" i="5" s="1"/>
  <c r="F110" i="4"/>
  <c r="G110" i="4" s="1"/>
  <c r="G110" i="5" s="1"/>
  <c r="C87" i="4"/>
  <c r="D87" i="5" s="1"/>
  <c r="C91" i="4"/>
  <c r="D91" i="5" s="1"/>
  <c r="C101" i="4"/>
  <c r="D101" i="5" s="1"/>
  <c r="C108" i="4"/>
  <c r="D108" i="5" s="1"/>
</calcChain>
</file>

<file path=xl/sharedStrings.xml><?xml version="1.0" encoding="utf-8"?>
<sst xmlns="http://schemas.openxmlformats.org/spreadsheetml/2006/main" count="764" uniqueCount="244">
  <si>
    <t>ID</t>
  </si>
  <si>
    <t>Activo Primario</t>
  </si>
  <si>
    <t>Gerencia de Área</t>
  </si>
  <si>
    <t>Gerencia Departamental</t>
  </si>
  <si>
    <t>Departamento</t>
  </si>
  <si>
    <t>Dueño</t>
  </si>
  <si>
    <t>Clasificador</t>
  </si>
  <si>
    <t>Estado</t>
  </si>
  <si>
    <t>Fecha</t>
  </si>
  <si>
    <t>ACL (auditoria Interna)</t>
  </si>
  <si>
    <t>AUDITORIA INTERNA</t>
  </si>
  <si>
    <t>Rodriguez Pedro</t>
  </si>
  <si>
    <t>Navarro Gerardo</t>
  </si>
  <si>
    <t>BASE24</t>
  </si>
  <si>
    <t xml:space="preserve">OPERACIONES </t>
  </si>
  <si>
    <t>Zamora Javier</t>
  </si>
  <si>
    <t>Soulez Marcelo, Pontelli Mauricio</t>
  </si>
  <si>
    <t>BI - BUSSINES INTELIGENT OBJETS</t>
  </si>
  <si>
    <t>CONTROL DE GESTION</t>
  </si>
  <si>
    <t>Pagliari Diego</t>
  </si>
  <si>
    <t>Zuliani Nicolas</t>
  </si>
  <si>
    <t>C.A.C. (Adm. De clering bancario y gestion de valores)</t>
  </si>
  <si>
    <t>Quintero Paola, Aversa Antonio</t>
  </si>
  <si>
    <t>Barria Jose Luis, Rojas Anahi</t>
  </si>
  <si>
    <t>CREDENCIAL (Administ. De tarjetas de créditos)</t>
  </si>
  <si>
    <t>Soulez Marcelo,  Mule Martin</t>
  </si>
  <si>
    <t>CWA</t>
  </si>
  <si>
    <t>RECURSOS MATERIALES</t>
  </si>
  <si>
    <t>Mendez Diego</t>
  </si>
  <si>
    <t>Lazarte Roberto</t>
  </si>
  <si>
    <t>E-SETTELMENT (Sistema de transf de Interbanking)</t>
  </si>
  <si>
    <t>Alvarez Lucas</t>
  </si>
  <si>
    <t>FINESSE</t>
  </si>
  <si>
    <t>FIRMAS</t>
  </si>
  <si>
    <t>Soulez Marcelo</t>
  </si>
  <si>
    <t xml:space="preserve">HOME BANKING </t>
  </si>
  <si>
    <t>BANCA CONSUMO</t>
  </si>
  <si>
    <t>Marginet Ricardo</t>
  </si>
  <si>
    <t>INFOADMIN (Muestra de los listados de los procesos)</t>
  </si>
  <si>
    <t>Soulez Marcelo, Barria Jose Luis, Quintero Paola</t>
  </si>
  <si>
    <t>INFOCORE (Regimen Informatival BCRA)</t>
  </si>
  <si>
    <t>Barria Jose Luis</t>
  </si>
  <si>
    <t>INFODIARIO (Proceso diario de prestamos)</t>
  </si>
  <si>
    <t>INTERBANKING NIW</t>
  </si>
  <si>
    <t>LEXDOCTOR</t>
  </si>
  <si>
    <t>ASUNTOS LEGALES</t>
  </si>
  <si>
    <t>Traba Maria Ines</t>
  </si>
  <si>
    <t>Negron Monica, Meza Vilma</t>
  </si>
  <si>
    <t>LOTUS NOTES DESKTOP</t>
  </si>
  <si>
    <t>Alvarez Lucas, Reyna Rodrigo</t>
  </si>
  <si>
    <t>BCRA CRIPTOGRAFIA (EX MCT)</t>
  </si>
  <si>
    <t>FINANZAS</t>
  </si>
  <si>
    <t>Rosas Miriam</t>
  </si>
  <si>
    <t>Blasco Sergio</t>
  </si>
  <si>
    <t>MEP - (Transf. De fondos  atraves del BCRA)</t>
  </si>
  <si>
    <t>MESA DE ENTRADAS</t>
  </si>
  <si>
    <t>SAV  (Administracion de valores no dinerarios)</t>
  </si>
  <si>
    <t>Pontelli Mauricio</t>
  </si>
  <si>
    <t>SCB (SISTEMA CONTABLE BANCARIO)</t>
  </si>
  <si>
    <t>CONTABILIDAD</t>
  </si>
  <si>
    <t>Iturra Hector</t>
  </si>
  <si>
    <t>Yañez Matias</t>
  </si>
  <si>
    <t>SDI (Sistema de datos institucionales)</t>
  </si>
  <si>
    <t>SECRETARIA DE DIRECTORIO</t>
  </si>
  <si>
    <t>Bello Alberto</t>
  </si>
  <si>
    <t>Fernández Soledad</t>
  </si>
  <si>
    <t>SFB (SISTEMA FINANCIERO BANCARIO)</t>
  </si>
  <si>
    <t>Soulez Marcelo,  Barria Jose Luis, Quintero Paola</t>
  </si>
  <si>
    <t>SMART OPEN</t>
  </si>
  <si>
    <t>Soulez Marcelo, Mule Martin</t>
  </si>
  <si>
    <t>SOAT (Administ. De plasticos con Link)</t>
  </si>
  <si>
    <t>Soulez Marcelo, Diaz Valeria</t>
  </si>
  <si>
    <t>SOS (Aleratas para prevencion de lavado de dinero)</t>
  </si>
  <si>
    <t>PLA Y FT</t>
  </si>
  <si>
    <t>Staffieri Natalia</t>
  </si>
  <si>
    <t>Mellado Carlos y Salomon Alfredo</t>
  </si>
  <si>
    <t>SOJAFIP (Información de referencia de oficios judiciales)</t>
  </si>
  <si>
    <t>UNIDATO</t>
  </si>
  <si>
    <t>Hernandez Sergio</t>
  </si>
  <si>
    <t>VIPRINT (Listados de Visa)</t>
  </si>
  <si>
    <t>VISA ON LINE (Administ. De tarjetas de créditos)</t>
  </si>
  <si>
    <t>VISANET</t>
  </si>
  <si>
    <t>WORKFLOW</t>
  </si>
  <si>
    <t>TITULOS</t>
  </si>
  <si>
    <t>SANTACRUZ EMPRESAS</t>
  </si>
  <si>
    <t>TESIN</t>
  </si>
  <si>
    <t>OWA (Envio info BCRA) - X400</t>
  </si>
  <si>
    <t>LISTA DE INFORMADOS</t>
  </si>
  <si>
    <t>EXCHANGE</t>
  </si>
  <si>
    <t>PAI</t>
  </si>
  <si>
    <t>Strazanec Oscar</t>
  </si>
  <si>
    <t>Alvarez Fabian</t>
  </si>
  <si>
    <t>PKI</t>
  </si>
  <si>
    <t>ANTIVIRUS (TREND)</t>
  </si>
  <si>
    <t>INTRANET GRAL DEL BANCO</t>
  </si>
  <si>
    <t>RRHH</t>
  </si>
  <si>
    <t>Giaccobo Laura</t>
  </si>
  <si>
    <t>Barros Adrian</t>
  </si>
  <si>
    <t>FIREWALL PRINCIPAL/SUCURSALES (FORTINET)</t>
  </si>
  <si>
    <t>SWIFT</t>
  </si>
  <si>
    <t>INVGATE</t>
  </si>
  <si>
    <t>SISTEMAS</t>
  </si>
  <si>
    <t>Coraccio Alejandro</t>
  </si>
  <si>
    <t>Ojeda Ulises</t>
  </si>
  <si>
    <t xml:space="preserve">IDEAR </t>
  </si>
  <si>
    <t>ATE</t>
  </si>
  <si>
    <t>SOAS</t>
  </si>
  <si>
    <t>Bahamonde Romina</t>
  </si>
  <si>
    <t>ADMINANSES</t>
  </si>
  <si>
    <t>Quintero Paola, Nicolía Eduardo</t>
  </si>
  <si>
    <t>INTERBANKING CCI</t>
  </si>
  <si>
    <t>ARE</t>
  </si>
  <si>
    <t>TURNERO</t>
  </si>
  <si>
    <t>CONSULTA HISTORICA DE MOVIMIENTOS</t>
  </si>
  <si>
    <t>ENGAGE</t>
  </si>
  <si>
    <t>RECUPERACION CREDITICIA</t>
  </si>
  <si>
    <t>Lertora Juan Manuel</t>
  </si>
  <si>
    <t>Moreno Ivonne Lorena</t>
  </si>
  <si>
    <t>UAS</t>
  </si>
  <si>
    <t>HABERES LINK BSC</t>
  </si>
  <si>
    <t>DIGITALIZACION DE LEGAJOS</t>
  </si>
  <si>
    <t>PROCESO BATCH RGL</t>
  </si>
  <si>
    <t>Palma Luis</t>
  </si>
  <si>
    <t>PROCESO BATCH BSJ-BERSA</t>
  </si>
  <si>
    <t>HOST TO HOST</t>
  </si>
  <si>
    <t>WHATS UP</t>
  </si>
  <si>
    <t>Gomez Patricio</t>
  </si>
  <si>
    <t>AD-DNS</t>
  </si>
  <si>
    <t>ACL (LINK)</t>
  </si>
  <si>
    <t>Reyna Rodrigo</t>
  </si>
  <si>
    <t>SISCARD (CREDENCIAL)</t>
  </si>
  <si>
    <t>Mule Martin, Diaz Ximena</t>
  </si>
  <si>
    <t>CBN (Cruce con Cendeu y Bases Negativas)</t>
  </si>
  <si>
    <t>ADMINISTRACION CREDITICIA</t>
  </si>
  <si>
    <t>Fernandez Teresa</t>
  </si>
  <si>
    <t>Barria Vanesa</t>
  </si>
  <si>
    <t>DMZ-ISA Server</t>
  </si>
  <si>
    <t>META4 de administracion de sueldos y empleados</t>
  </si>
  <si>
    <t>RI Test</t>
  </si>
  <si>
    <t>CCTV - ONSSI Software Circuito cerrado</t>
  </si>
  <si>
    <t>SEGURIDAD BANCARIA</t>
  </si>
  <si>
    <t xml:space="preserve">Tiscornia Miguel </t>
  </si>
  <si>
    <t>Andres Gustavo</t>
  </si>
  <si>
    <t>Software Developer</t>
  </si>
  <si>
    <t>Codino Maria Eugenia</t>
  </si>
  <si>
    <t>MDM (administracion dispositivos moviles)</t>
  </si>
  <si>
    <t>Alvarez Fabian, Ingrid Gallardo</t>
  </si>
  <si>
    <t>IMPERVA</t>
  </si>
  <si>
    <t>ENGAGE MULTIBANCO</t>
  </si>
  <si>
    <t>G.I.A Manager ATM</t>
  </si>
  <si>
    <t>Reyna Rodrigo, Pontelli Mauricio</t>
  </si>
  <si>
    <t>Aplicaciones Integrales (CBN)</t>
  </si>
  <si>
    <t>AOJ (concursos y quiebras)</t>
  </si>
  <si>
    <t>TAS (terminal auto servicio)</t>
  </si>
  <si>
    <t>Prestamos Link</t>
  </si>
  <si>
    <t>NETSCALER</t>
  </si>
  <si>
    <t>SAM Extra Bancario</t>
  </si>
  <si>
    <t>SAS EGRC</t>
  </si>
  <si>
    <t>RIESGOS</t>
  </si>
  <si>
    <t>Salazar Gabriel</t>
  </si>
  <si>
    <t>Odello Diego</t>
  </si>
  <si>
    <t>PAPROD</t>
  </si>
  <si>
    <t>MAWIDA BP</t>
  </si>
  <si>
    <t>Wiebel Barbara</t>
  </si>
  <si>
    <t>DEPOSITO REMOTO</t>
  </si>
  <si>
    <t>Micrositio Banca Empresa</t>
  </si>
  <si>
    <t>BANCA EMPRESAS</t>
  </si>
  <si>
    <t>Rositano Alberto</t>
  </si>
  <si>
    <t>QUALIA</t>
  </si>
  <si>
    <t>TESIN WEB</t>
  </si>
  <si>
    <t>SIGMA</t>
  </si>
  <si>
    <t>MAWIDA CA</t>
  </si>
  <si>
    <t>Tortoise SVN</t>
  </si>
  <si>
    <t>Veeam Backup</t>
  </si>
  <si>
    <t>Backup Exec</t>
  </si>
  <si>
    <t>VMWare Vcenter</t>
  </si>
  <si>
    <t>C</t>
  </si>
  <si>
    <t>I</t>
  </si>
  <si>
    <t>D</t>
  </si>
  <si>
    <t>OPERACIONES</t>
  </si>
  <si>
    <t>Gil Rocio</t>
  </si>
  <si>
    <t>Rodriguez Julio</t>
  </si>
  <si>
    <t>Albarez Fabian</t>
  </si>
  <si>
    <t>Rocio Gil</t>
  </si>
  <si>
    <t>Arias Gonzalo</t>
  </si>
  <si>
    <t>Albarez Fabian, Ingrid Gallardo</t>
  </si>
  <si>
    <t>Confidencialidad</t>
  </si>
  <si>
    <t>Integridad</t>
  </si>
  <si>
    <t>Disponibilidad</t>
  </si>
  <si>
    <t>Puntaje</t>
  </si>
  <si>
    <t>Criticidad</t>
  </si>
  <si>
    <t>Gerencia</t>
  </si>
  <si>
    <t>GCIA ADMINISTRACION CREDITICIA</t>
  </si>
  <si>
    <t>Pregunta</t>
  </si>
  <si>
    <t>¿Qué monto de dinero es manejado por el Activo de Información mensualmente?</t>
  </si>
  <si>
    <t>NA</t>
  </si>
  <si>
    <t>¿Qué cantidad de transacciones/operaciones/consultas mensuales son llevadas a cabo haciendo uso de este Activo?</t>
  </si>
  <si>
    <t>¿Qué cantidad de usuarios hacen uso del Activo de Información mensualmente?</t>
  </si>
  <si>
    <t>¿De qué naturaleza es la información que contiene este Activo?</t>
  </si>
  <si>
    <t>El Activo de Información se utiliza en operaciones vinculadas a …</t>
  </si>
  <si>
    <t>Respecto de este Activo, considera que la información …</t>
  </si>
  <si>
    <t>Desde el punto de una alteración de los datos, el Activo tiene …</t>
  </si>
  <si>
    <t>Con respecto a la exactitud de la información relativa a este Activo, la misma es …</t>
  </si>
  <si>
    <t>Respecto de la continuidad del negocio frente a la falta de información relativa a este activo …</t>
  </si>
  <si>
    <t>Respecto de este Activo, ¿durante que período de tiempo se podría prescindir de la información sin afectar las actividades ligadas?</t>
  </si>
  <si>
    <t>El Activo de Información provee al Banco de un valor competitivo …</t>
  </si>
  <si>
    <t>¿Qué grado de impacto tendría un error en los datos relativos a este Activo en las operaciones de la organización?</t>
  </si>
  <si>
    <t>¿Un error en los datos, podría afectar la imagen del Banco?</t>
  </si>
  <si>
    <t>¿La información relativa a este Activo puede ser accedida fuera de los límites de la organización? Por ejemplo: desde Internet.</t>
  </si>
  <si>
    <t>¿Los usuarios del Activo de Información son ? (Posibilidad de más de 1 opción)</t>
  </si>
  <si>
    <t>En caso de existir falta de disponibilidad del Activo de Información ¿Cuál es el impacto para el Banco con relación a las normativas/Leyes/Responsabilidades Gubernamentales de los entes reguladores AFIP/BCRA etc?</t>
  </si>
  <si>
    <t>En caso de existir falta de disponibilidad del Activo de Información ¿Esto generará gastos adicionales o aumento en los costos habituales del Banco?</t>
  </si>
  <si>
    <t>En caso de existir falta de disponibilidad del Activo de Información ¿Cuál sería el impacto económico para el Banco?</t>
  </si>
  <si>
    <t>En caso de existir falta de disponibilidad del Activo de Información ¿Cuál sería el impacto operacional hacia el cliente?</t>
  </si>
  <si>
    <t>En caso de contener información de personas, ¿Qué nivel de datos personales comprende?</t>
  </si>
  <si>
    <t>Un error en los datos, ¿podría generar sanciones para la Entidad?</t>
  </si>
  <si>
    <t>¿Cuál es el monto promedio por transacción manejado por este activo de información?</t>
  </si>
  <si>
    <t>¿Con qué frecuencia se hace uso de la información relativa a este activo de información?</t>
  </si>
  <si>
    <t>FIRMA GRAFOMETRICA</t>
  </si>
  <si>
    <t>MENSAJERIA BIDIRECCIONAL</t>
  </si>
  <si>
    <t>E-MANAGER</t>
  </si>
  <si>
    <t>OYP</t>
  </si>
  <si>
    <t>Gonzalez Iris Carolina</t>
  </si>
  <si>
    <t>REDIM</t>
  </si>
  <si>
    <t>CODES WEB (Codigos de descuentos de Haberes)</t>
  </si>
  <si>
    <t>GoAnywhere</t>
  </si>
  <si>
    <t>Opticash</t>
  </si>
  <si>
    <t>Pilar</t>
  </si>
  <si>
    <t>Corbett Carlos</t>
  </si>
  <si>
    <t>FARADAY CLOUD</t>
  </si>
  <si>
    <t>Risk Control Center</t>
  </si>
  <si>
    <t>Recalde Facundo</t>
  </si>
  <si>
    <t>Maciel Luis</t>
  </si>
  <si>
    <t>Pontelli Mauricio, Suardiaz Laureana</t>
  </si>
  <si>
    <t>Quintero Paola</t>
  </si>
  <si>
    <t>Rojas Anahi</t>
  </si>
  <si>
    <t>Soulez Marcelo, Quintero Paola</t>
  </si>
  <si>
    <t>Soulez Marcelo,  Quintero Paola</t>
  </si>
  <si>
    <t>Soulez Marcelo, Laime Hector</t>
  </si>
  <si>
    <t>Godoy Alejandra</t>
  </si>
  <si>
    <t>Pontelli Mauricio, Ordenes Roberto</t>
  </si>
  <si>
    <t>De Paiva Viviana</t>
  </si>
  <si>
    <t>Administracion de Seguridad Bancaria</t>
  </si>
  <si>
    <t>Visual 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</si>
</sst>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sz val="9"/>
      <name val="Calibri"/>
      <family val="2"/>
      <charset val="1"/>
    </font>
    <font>
      <sz val="9"/>
      <color rgb="FFFFFFFF"/>
      <name val="Arial"/>
      <family val="2"/>
      <charset val="1"/>
    </font>
    <font>
      <b/>
      <sz val="12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</font>
    <font>
      <sz val="1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79646"/>
      </patternFill>
    </fill>
    <fill>
      <patternFill patternType="solid">
        <fgColor rgb="FF00800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  <fill>
      <patternFill patternType="solid">
        <fgColor rgb="FFFFFF99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C0C0C0"/>
        <bgColor rgb="FFE6B9B8"/>
      </patternFill>
    </fill>
    <fill>
      <patternFill patternType="solid">
        <fgColor rgb="FFB3A2C7"/>
        <bgColor rgb="FFC0C0C0"/>
      </patternFill>
    </fill>
    <fill>
      <patternFill patternType="solid">
        <fgColor rgb="FFE6B9B8"/>
        <bgColor rgb="FFC0C0C0"/>
      </patternFill>
    </fill>
    <fill>
      <patternFill patternType="solid">
        <fgColor rgb="FFD7E4BD"/>
        <bgColor rgb="FFB7DEE8"/>
      </patternFill>
    </fill>
    <fill>
      <patternFill patternType="solid">
        <fgColor rgb="FFB7DEE8"/>
        <bgColor rgb="FF99CC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9933"/>
        <bgColor rgb="FF008080"/>
      </patternFill>
    </fill>
    <fill>
      <patternFill patternType="solid">
        <fgColor theme="9"/>
        <bgColor rgb="FFF79646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3" borderId="1" xfId="0" applyFont="1" applyFill="1" applyBorder="1" applyAlignment="1" applyProtection="1">
      <alignment wrapText="1"/>
    </xf>
    <xf numFmtId="0" fontId="1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4" fillId="0" borderId="1" xfId="0" applyFont="1" applyBorder="1"/>
    <xf numFmtId="14" fontId="4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0" borderId="1" xfId="0" applyFont="1" applyBorder="1"/>
    <xf numFmtId="0" fontId="4" fillId="3" borderId="1" xfId="0" applyFont="1" applyFill="1" applyBorder="1" applyAlignment="1">
      <alignment horizontal="left"/>
    </xf>
    <xf numFmtId="0" fontId="1" fillId="0" borderId="2" xfId="0" applyFont="1" applyBorder="1"/>
    <xf numFmtId="0" fontId="0" fillId="0" borderId="0" xfId="0" applyBorder="1"/>
    <xf numFmtId="0" fontId="5" fillId="0" borderId="0" xfId="0" applyFont="1"/>
    <xf numFmtId="0" fontId="2" fillId="2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 wrapText="1"/>
    </xf>
    <xf numFmtId="0" fontId="0" fillId="8" borderId="1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0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0" fillId="8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wrapText="1"/>
    </xf>
    <xf numFmtId="0" fontId="0" fillId="3" borderId="1" xfId="0" applyFont="1" applyFill="1" applyBorder="1" applyAlignment="1">
      <alignment wrapText="1"/>
    </xf>
    <xf numFmtId="0" fontId="9" fillId="0" borderId="1" xfId="0" applyFont="1" applyBorder="1" applyAlignment="1">
      <alignment horizontal="left"/>
    </xf>
    <xf numFmtId="0" fontId="10" fillId="8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6" fillId="7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10" borderId="1" xfId="0" applyFont="1" applyFill="1" applyBorder="1" applyAlignment="1">
      <alignment horizontal="center"/>
    </xf>
    <xf numFmtId="0" fontId="11" fillId="0" borderId="1" xfId="0" applyFont="1" applyBorder="1" applyAlignment="1"/>
    <xf numFmtId="0" fontId="0" fillId="0" borderId="1" xfId="0" applyBorder="1"/>
    <xf numFmtId="0" fontId="0" fillId="11" borderId="6" xfId="0" applyFill="1" applyBorder="1"/>
    <xf numFmtId="0" fontId="0" fillId="11" borderId="7" xfId="0" applyFill="1" applyBorder="1"/>
    <xf numFmtId="0" fontId="9" fillId="11" borderId="10" xfId="0" applyFont="1" applyFill="1" applyBorder="1" applyAlignment="1">
      <alignment horizontal="center"/>
    </xf>
    <xf numFmtId="0" fontId="14" fillId="11" borderId="11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9" fillId="12" borderId="13" xfId="0" applyFont="1" applyFill="1" applyBorder="1" applyAlignment="1">
      <alignment horizontal="center"/>
    </xf>
    <xf numFmtId="0" fontId="9" fillId="12" borderId="14" xfId="0" applyFont="1" applyFill="1" applyBorder="1" applyAlignment="1">
      <alignment horizontal="center"/>
    </xf>
    <xf numFmtId="0" fontId="9" fillId="13" borderId="12" xfId="0" applyFont="1" applyFill="1" applyBorder="1" applyAlignment="1">
      <alignment horizontal="center"/>
    </xf>
    <xf numFmtId="0" fontId="9" fillId="13" borderId="13" xfId="0" applyFont="1" applyFill="1" applyBorder="1" applyAlignment="1">
      <alignment horizontal="center"/>
    </xf>
    <xf numFmtId="0" fontId="9" fillId="13" borderId="14" xfId="0" applyFont="1" applyFill="1" applyBorder="1" applyAlignment="1">
      <alignment horizontal="center"/>
    </xf>
    <xf numFmtId="0" fontId="9" fillId="14" borderId="12" xfId="0" applyFont="1" applyFill="1" applyBorder="1" applyAlignment="1">
      <alignment horizontal="center"/>
    </xf>
    <xf numFmtId="0" fontId="9" fillId="14" borderId="13" xfId="0" applyFont="1" applyFill="1" applyBorder="1" applyAlignment="1">
      <alignment horizontal="center"/>
    </xf>
    <xf numFmtId="0" fontId="9" fillId="14" borderId="15" xfId="0" applyFont="1" applyFill="1" applyBorder="1" applyAlignment="1">
      <alignment horizontal="center"/>
    </xf>
    <xf numFmtId="0" fontId="0" fillId="0" borderId="16" xfId="0" applyBorder="1" applyAlignment="1">
      <alignment vertical="top"/>
    </xf>
    <xf numFmtId="0" fontId="15" fillId="0" borderId="17" xfId="0" applyFont="1" applyBorder="1" applyAlignment="1">
      <alignment vertical="top" wrapText="1"/>
    </xf>
    <xf numFmtId="0" fontId="0" fillId="12" borderId="18" xfId="0" applyFont="1" applyFill="1" applyBorder="1" applyAlignment="1">
      <alignment horizontal="center" vertical="top"/>
    </xf>
    <xf numFmtId="0" fontId="0" fillId="12" borderId="19" xfId="0" applyFont="1" applyFill="1" applyBorder="1" applyAlignment="1">
      <alignment horizontal="center" vertical="top"/>
    </xf>
    <xf numFmtId="0" fontId="0" fillId="12" borderId="20" xfId="0" applyFont="1" applyFill="1" applyBorder="1" applyAlignment="1">
      <alignment horizontal="center" vertical="top"/>
    </xf>
    <xf numFmtId="0" fontId="0" fillId="13" borderId="21" xfId="0" applyFont="1" applyFill="1" applyBorder="1" applyAlignment="1">
      <alignment horizontal="center" vertical="top"/>
    </xf>
    <xf numFmtId="0" fontId="0" fillId="13" borderId="19" xfId="0" applyFont="1" applyFill="1" applyBorder="1" applyAlignment="1">
      <alignment horizontal="center" vertical="top"/>
    </xf>
    <xf numFmtId="0" fontId="0" fillId="13" borderId="20" xfId="0" applyFont="1" applyFill="1" applyBorder="1" applyAlignment="1">
      <alignment horizontal="center" vertical="top"/>
    </xf>
    <xf numFmtId="0" fontId="0" fillId="14" borderId="16" xfId="0" applyFont="1" applyFill="1" applyBorder="1" applyAlignment="1">
      <alignment horizontal="center" vertical="top"/>
    </xf>
    <xf numFmtId="0" fontId="0" fillId="14" borderId="22" xfId="0" applyFont="1" applyFill="1" applyBorder="1" applyAlignment="1">
      <alignment horizontal="center" vertical="top"/>
    </xf>
    <xf numFmtId="0" fontId="0" fillId="14" borderId="17" xfId="0" applyFont="1" applyFill="1" applyBorder="1" applyAlignment="1">
      <alignment horizontal="center" vertical="top"/>
    </xf>
    <xf numFmtId="0" fontId="0" fillId="0" borderId="23" xfId="0" applyBorder="1" applyAlignment="1">
      <alignment vertical="top"/>
    </xf>
    <xf numFmtId="0" fontId="15" fillId="0" borderId="24" xfId="0" applyFont="1" applyBorder="1" applyAlignment="1">
      <alignment vertical="top" wrapText="1"/>
    </xf>
    <xf numFmtId="0" fontId="0" fillId="12" borderId="5" xfId="0" applyFont="1" applyFill="1" applyBorder="1" applyAlignment="1">
      <alignment horizontal="center" vertical="top"/>
    </xf>
    <xf numFmtId="0" fontId="0" fillId="12" borderId="1" xfId="0" applyFont="1" applyFill="1" applyBorder="1" applyAlignment="1">
      <alignment horizontal="center" vertical="top"/>
    </xf>
    <xf numFmtId="0" fontId="0" fillId="12" borderId="4" xfId="0" applyFont="1" applyFill="1" applyBorder="1" applyAlignment="1">
      <alignment horizontal="center" vertical="top"/>
    </xf>
    <xf numFmtId="0" fontId="0" fillId="13" borderId="23" xfId="0" applyFont="1" applyFill="1" applyBorder="1" applyAlignment="1">
      <alignment horizontal="center" vertical="top"/>
    </xf>
    <xf numFmtId="0" fontId="0" fillId="13" borderId="1" xfId="0" applyFont="1" applyFill="1" applyBorder="1" applyAlignment="1">
      <alignment horizontal="center" vertical="top"/>
    </xf>
    <xf numFmtId="0" fontId="0" fillId="13" borderId="4" xfId="0" applyFont="1" applyFill="1" applyBorder="1" applyAlignment="1">
      <alignment horizontal="center" vertical="top"/>
    </xf>
    <xf numFmtId="0" fontId="0" fillId="14" borderId="23" xfId="0" applyFont="1" applyFill="1" applyBorder="1" applyAlignment="1">
      <alignment horizontal="center" vertical="top"/>
    </xf>
    <xf numFmtId="0" fontId="0" fillId="14" borderId="1" xfId="0" applyFont="1" applyFill="1" applyBorder="1" applyAlignment="1">
      <alignment horizontal="center" vertical="top"/>
    </xf>
    <xf numFmtId="0" fontId="0" fillId="14" borderId="24" xfId="0" applyFont="1" applyFill="1" applyBorder="1" applyAlignment="1">
      <alignment horizontal="center" vertical="top"/>
    </xf>
    <xf numFmtId="0" fontId="0" fillId="0" borderId="12" xfId="0" applyBorder="1" applyAlignment="1">
      <alignment vertical="top"/>
    </xf>
    <xf numFmtId="0" fontId="1" fillId="0" borderId="15" xfId="0" applyFont="1" applyBorder="1" applyAlignment="1">
      <alignment vertical="top" wrapText="1"/>
    </xf>
    <xf numFmtId="0" fontId="0" fillId="12" borderId="25" xfId="0" applyFont="1" applyFill="1" applyBorder="1" applyAlignment="1">
      <alignment horizontal="center" vertical="top"/>
    </xf>
    <xf numFmtId="0" fontId="0" fillId="12" borderId="13" xfId="0" applyFont="1" applyFill="1" applyBorder="1" applyAlignment="1">
      <alignment horizontal="center" vertical="top"/>
    </xf>
    <xf numFmtId="0" fontId="0" fillId="12" borderId="14" xfId="0" applyFont="1" applyFill="1" applyBorder="1" applyAlignment="1">
      <alignment horizontal="center" vertical="top"/>
    </xf>
    <xf numFmtId="0" fontId="0" fillId="13" borderId="12" xfId="0" applyFont="1" applyFill="1" applyBorder="1" applyAlignment="1">
      <alignment horizontal="center" vertical="top"/>
    </xf>
    <xf numFmtId="0" fontId="0" fillId="13" borderId="13" xfId="0" applyFont="1" applyFill="1" applyBorder="1" applyAlignment="1">
      <alignment horizontal="center" vertical="top"/>
    </xf>
    <xf numFmtId="0" fontId="0" fillId="13" borderId="14" xfId="0" applyFont="1" applyFill="1" applyBorder="1" applyAlignment="1">
      <alignment horizontal="center" vertical="top"/>
    </xf>
    <xf numFmtId="0" fontId="0" fillId="14" borderId="12" xfId="0" applyFont="1" applyFill="1" applyBorder="1" applyAlignment="1">
      <alignment horizontal="center" vertical="top"/>
    </xf>
    <xf numFmtId="0" fontId="0" fillId="14" borderId="13" xfId="0" applyFont="1" applyFill="1" applyBorder="1" applyAlignment="1">
      <alignment horizontal="center" vertical="top"/>
    </xf>
    <xf numFmtId="0" fontId="0" fillId="14" borderId="15" xfId="0" applyFont="1" applyFill="1" applyBorder="1" applyAlignment="1">
      <alignment horizontal="center" vertical="top"/>
    </xf>
    <xf numFmtId="0" fontId="0" fillId="15" borderId="0" xfId="0" applyFill="1"/>
    <xf numFmtId="0" fontId="1" fillId="0" borderId="4" xfId="0" applyFont="1" applyBorder="1" applyAlignment="1">
      <alignment horizontal="left"/>
    </xf>
    <xf numFmtId="0" fontId="16" fillId="0" borderId="1" xfId="0" applyFont="1" applyBorder="1"/>
    <xf numFmtId="0" fontId="0" fillId="16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/>
    </xf>
    <xf numFmtId="0" fontId="5" fillId="17" borderId="5" xfId="0" applyFont="1" applyFill="1" applyBorder="1" applyAlignment="1">
      <alignment horizontal="center"/>
    </xf>
    <xf numFmtId="0" fontId="0" fillId="18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 wrapText="1"/>
    </xf>
    <xf numFmtId="0" fontId="1" fillId="0" borderId="3" xfId="0" applyFont="1" applyBorder="1"/>
    <xf numFmtId="0" fontId="3" fillId="0" borderId="3" xfId="0" applyFont="1" applyBorder="1" applyAlignment="1">
      <alignment horizontal="left" wrapText="1"/>
    </xf>
    <xf numFmtId="0" fontId="16" fillId="0" borderId="3" xfId="0" applyFont="1" applyBorder="1"/>
    <xf numFmtId="0" fontId="17" fillId="0" borderId="1" xfId="0" applyFont="1" applyBorder="1"/>
    <xf numFmtId="0" fontId="9" fillId="12" borderId="8" xfId="0" applyFont="1" applyFill="1" applyBorder="1" applyAlignment="1">
      <alignment horizontal="center"/>
    </xf>
    <xf numFmtId="0" fontId="9" fillId="13" borderId="8" xfId="0" applyFont="1" applyFill="1" applyBorder="1" applyAlignment="1">
      <alignment horizontal="center"/>
    </xf>
    <xf numFmtId="0" fontId="9" fillId="14" borderId="9" xfId="0" applyFont="1" applyFill="1" applyBorder="1" applyAlignment="1">
      <alignment horizontal="center"/>
    </xf>
  </cellXfs>
  <cellStyles count="1">
    <cellStyle name="Normal" xfId="0" builtinId="0"/>
  </cellStyles>
  <dxfs count="20">
    <dxf>
      <font>
        <b val="0"/>
        <i val="0"/>
        <color rgb="FFFFFFFF"/>
      </font>
      <fill>
        <patternFill>
          <bgColor rgb="FFFF0000"/>
        </patternFill>
      </fill>
    </dxf>
    <dxf>
      <font>
        <b val="0"/>
        <i val="0"/>
        <color rgb="FFFFFFFF"/>
      </font>
      <fill>
        <patternFill>
          <bgColor rgb="FFF79646"/>
        </patternFill>
      </fill>
    </dxf>
    <dxf>
      <font>
        <b val="0"/>
        <i val="0"/>
        <color rgb="FFFFFFFF"/>
      </font>
      <fill>
        <patternFill>
          <bgColor rgb="FF92D050"/>
        </patternFill>
      </fill>
    </dxf>
    <dxf>
      <font>
        <b val="0"/>
        <i val="0"/>
        <color rgb="FFFFFFFF"/>
      </font>
      <fill>
        <patternFill>
          <bgColor rgb="FF00B050"/>
        </patternFill>
      </fill>
    </dxf>
    <dxf>
      <font>
        <b val="0"/>
        <i val="0"/>
        <color rgb="FF000000"/>
      </font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FF0000"/>
        </patternFill>
      </fill>
    </dxf>
    <dxf>
      <font>
        <b val="0"/>
        <i val="0"/>
        <color rgb="FFFFFFFF"/>
      </font>
      <fill>
        <patternFill>
          <bgColor rgb="FFF79646"/>
        </patternFill>
      </fill>
    </dxf>
    <dxf>
      <font>
        <b val="0"/>
        <i val="0"/>
        <color rgb="FFFFFFFF"/>
      </font>
      <fill>
        <patternFill>
          <bgColor rgb="FF92D050"/>
        </patternFill>
      </fill>
    </dxf>
    <dxf>
      <font>
        <b val="0"/>
        <i val="0"/>
        <color rgb="FFFFFFFF"/>
      </font>
      <fill>
        <patternFill>
          <bgColor rgb="FF00B050"/>
        </patternFill>
      </fill>
    </dxf>
    <dxf>
      <font>
        <b val="0"/>
        <i val="0"/>
        <color rgb="FF000000"/>
      </font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FF0000"/>
        </patternFill>
      </fill>
    </dxf>
    <dxf>
      <font>
        <b val="0"/>
        <i val="0"/>
        <color rgb="FFFFFFFF"/>
      </font>
      <fill>
        <patternFill>
          <bgColor rgb="FFF79646"/>
        </patternFill>
      </fill>
    </dxf>
    <dxf>
      <font>
        <b val="0"/>
        <i val="0"/>
        <color rgb="FFFFFFFF"/>
      </font>
      <fill>
        <patternFill>
          <bgColor rgb="FF92D050"/>
        </patternFill>
      </fill>
    </dxf>
    <dxf>
      <font>
        <b val="0"/>
        <i val="0"/>
        <color rgb="FFFFFFFF"/>
      </font>
      <fill>
        <patternFill>
          <bgColor rgb="FF00B050"/>
        </patternFill>
      </fill>
    </dxf>
    <dxf>
      <font>
        <b val="0"/>
        <i val="0"/>
        <color rgb="FF000000"/>
      </font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FF0000"/>
        </patternFill>
      </fill>
    </dxf>
    <dxf>
      <font>
        <b val="0"/>
        <i val="0"/>
        <color rgb="FFFFFFFF"/>
      </font>
      <fill>
        <patternFill>
          <bgColor rgb="FFF79646"/>
        </patternFill>
      </fill>
    </dxf>
    <dxf>
      <font>
        <b val="0"/>
        <i val="0"/>
        <color rgb="FFFFFFFF"/>
      </font>
      <fill>
        <patternFill>
          <bgColor rgb="FF92D050"/>
        </patternFill>
      </fill>
    </dxf>
    <dxf>
      <font>
        <b val="0"/>
        <i val="0"/>
        <color rgb="FFFFFFFF"/>
      </font>
      <fill>
        <patternFill>
          <bgColor rgb="FF00B050"/>
        </patternFill>
      </fill>
    </dxf>
    <dxf>
      <font>
        <b val="0"/>
        <i val="0"/>
        <color rgb="FF00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79646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7E4BD"/>
      <rgbColor rgb="FFFFFF99"/>
      <rgbColor rgb="FF99CCFF"/>
      <rgbColor rgb="FFFF99CC"/>
      <rgbColor rgb="FFB3A2C7"/>
      <rgbColor rgb="FFE6B9B8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5"/>
  <sheetViews>
    <sheetView topLeftCell="A82" zoomScaleNormal="100" workbookViewId="0">
      <selection activeCell="F108" sqref="F108"/>
    </sheetView>
  </sheetViews>
  <sheetFormatPr baseColWidth="10" defaultColWidth="9.140625" defaultRowHeight="12.75" x14ac:dyDescent="0.2"/>
  <cols>
    <col min="1" max="1" width="4" style="1" customWidth="1"/>
    <col min="2" max="2" width="43.140625" style="1" customWidth="1"/>
    <col min="3" max="3" width="14.7109375" style="1" customWidth="1"/>
    <col min="4" max="4" width="10.7109375" style="1" customWidth="1"/>
    <col min="5" max="5" width="8.85546875" style="1" customWidth="1"/>
    <col min="6" max="6" width="18" style="1" customWidth="1"/>
    <col min="7" max="7" width="38.85546875" style="1" customWidth="1"/>
    <col min="8" max="8" width="20.7109375" style="1" customWidth="1"/>
    <col min="9" max="1025" width="9.140625" style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" customHeight="1" x14ac:dyDescent="0.2">
      <c r="A2" s="3">
        <v>1</v>
      </c>
      <c r="B2" s="4" t="s">
        <v>9</v>
      </c>
      <c r="C2" s="5" t="s">
        <v>10</v>
      </c>
      <c r="D2" s="5"/>
      <c r="E2" s="3"/>
      <c r="F2" s="6" t="s">
        <v>11</v>
      </c>
      <c r="G2" s="6" t="s">
        <v>12</v>
      </c>
      <c r="H2" s="7"/>
      <c r="I2" s="8"/>
    </row>
    <row r="3" spans="1:9" ht="15" customHeight="1" x14ac:dyDescent="0.2">
      <c r="A3" s="3">
        <v>6</v>
      </c>
      <c r="B3" s="4" t="s">
        <v>13</v>
      </c>
      <c r="C3" s="9" t="s">
        <v>14</v>
      </c>
      <c r="D3" s="5"/>
      <c r="E3" s="3"/>
      <c r="F3" s="6" t="s">
        <v>15</v>
      </c>
      <c r="G3" s="6" t="s">
        <v>233</v>
      </c>
      <c r="H3" s="7"/>
      <c r="I3" s="8"/>
    </row>
    <row r="4" spans="1:9" ht="15" customHeight="1" x14ac:dyDescent="0.2">
      <c r="A4" s="3">
        <v>7</v>
      </c>
      <c r="B4" s="4" t="s">
        <v>17</v>
      </c>
      <c r="C4" s="5" t="s">
        <v>18</v>
      </c>
      <c r="D4" s="5"/>
      <c r="E4" s="3"/>
      <c r="F4" s="6" t="s">
        <v>19</v>
      </c>
      <c r="G4" s="6" t="s">
        <v>20</v>
      </c>
      <c r="H4" s="7"/>
      <c r="I4" s="8"/>
    </row>
    <row r="5" spans="1:9" ht="15" customHeight="1" x14ac:dyDescent="0.2">
      <c r="A5" s="3">
        <v>8</v>
      </c>
      <c r="B5" s="4" t="s">
        <v>21</v>
      </c>
      <c r="C5" s="9" t="s">
        <v>14</v>
      </c>
      <c r="D5" s="5"/>
      <c r="E5" s="3"/>
      <c r="F5" s="6" t="s">
        <v>15</v>
      </c>
      <c r="G5" s="10" t="s">
        <v>234</v>
      </c>
      <c r="H5" s="7"/>
      <c r="I5" s="8"/>
    </row>
    <row r="6" spans="1:9" ht="15" customHeight="1" x14ac:dyDescent="0.2">
      <c r="A6" s="3">
        <v>9</v>
      </c>
      <c r="B6" s="4" t="s">
        <v>224</v>
      </c>
      <c r="C6" s="9" t="s">
        <v>14</v>
      </c>
      <c r="D6" s="5"/>
      <c r="E6" s="3"/>
      <c r="F6" s="6" t="s">
        <v>15</v>
      </c>
      <c r="G6" s="10" t="s">
        <v>235</v>
      </c>
      <c r="H6" s="7"/>
      <c r="I6" s="8"/>
    </row>
    <row r="7" spans="1:9" ht="15" customHeight="1" x14ac:dyDescent="0.2">
      <c r="A7" s="3">
        <v>10</v>
      </c>
      <c r="B7" s="4" t="s">
        <v>24</v>
      </c>
      <c r="C7" s="9" t="s">
        <v>14</v>
      </c>
      <c r="D7" s="5"/>
      <c r="E7" s="3"/>
      <c r="F7" s="6" t="s">
        <v>15</v>
      </c>
      <c r="G7" s="10" t="s">
        <v>25</v>
      </c>
      <c r="H7" s="7"/>
      <c r="I7" s="8"/>
    </row>
    <row r="8" spans="1:9" ht="15" customHeight="1" x14ac:dyDescent="0.2">
      <c r="A8" s="3">
        <v>11</v>
      </c>
      <c r="B8" s="4" t="s">
        <v>26</v>
      </c>
      <c r="C8" s="5" t="s">
        <v>27</v>
      </c>
      <c r="D8" s="5"/>
      <c r="E8" s="3"/>
      <c r="F8" s="6" t="s">
        <v>28</v>
      </c>
      <c r="G8" s="6" t="s">
        <v>29</v>
      </c>
      <c r="H8" s="7"/>
      <c r="I8" s="8"/>
    </row>
    <row r="9" spans="1:9" ht="15" customHeight="1" x14ac:dyDescent="0.2">
      <c r="A9" s="3">
        <v>12</v>
      </c>
      <c r="B9" s="4" t="s">
        <v>30</v>
      </c>
      <c r="C9" s="9" t="s">
        <v>14</v>
      </c>
      <c r="D9" s="5"/>
      <c r="E9" s="3"/>
      <c r="F9" s="6" t="s">
        <v>15</v>
      </c>
      <c r="G9" s="10" t="s">
        <v>31</v>
      </c>
      <c r="H9" s="7"/>
      <c r="I9" s="8"/>
    </row>
    <row r="10" spans="1:9" ht="15" customHeight="1" x14ac:dyDescent="0.2">
      <c r="A10" s="3">
        <v>14</v>
      </c>
      <c r="B10" s="4" t="s">
        <v>32</v>
      </c>
      <c r="C10" s="9" t="s">
        <v>14</v>
      </c>
      <c r="D10" s="5"/>
      <c r="E10" s="3"/>
      <c r="F10" s="6" t="s">
        <v>15</v>
      </c>
      <c r="G10" s="6" t="s">
        <v>233</v>
      </c>
      <c r="H10" s="7"/>
      <c r="I10" s="8"/>
    </row>
    <row r="11" spans="1:9" ht="15" customHeight="1" x14ac:dyDescent="0.2">
      <c r="A11" s="3">
        <v>15</v>
      </c>
      <c r="B11" s="4" t="s">
        <v>33</v>
      </c>
      <c r="C11" s="9" t="s">
        <v>14</v>
      </c>
      <c r="D11" s="5"/>
      <c r="E11" s="3"/>
      <c r="F11" s="6" t="s">
        <v>15</v>
      </c>
      <c r="G11" s="10" t="s">
        <v>34</v>
      </c>
      <c r="H11" s="7"/>
      <c r="I11" s="8"/>
    </row>
    <row r="12" spans="1:9" ht="15" customHeight="1" x14ac:dyDescent="0.2">
      <c r="A12" s="3">
        <v>17</v>
      </c>
      <c r="B12" s="4" t="s">
        <v>35</v>
      </c>
      <c r="C12" s="5" t="s">
        <v>36</v>
      </c>
      <c r="D12" s="5"/>
      <c r="E12" s="3"/>
      <c r="F12" s="6" t="s">
        <v>37</v>
      </c>
      <c r="G12" s="6"/>
      <c r="H12" s="7"/>
      <c r="I12" s="8"/>
    </row>
    <row r="13" spans="1:9" ht="15" customHeight="1" x14ac:dyDescent="0.2">
      <c r="A13" s="3">
        <v>18</v>
      </c>
      <c r="B13" s="4" t="s">
        <v>38</v>
      </c>
      <c r="C13" s="9" t="s">
        <v>14</v>
      </c>
      <c r="D13" s="5"/>
      <c r="E13" s="3"/>
      <c r="F13" s="6" t="s">
        <v>15</v>
      </c>
      <c r="G13" s="10" t="s">
        <v>236</v>
      </c>
      <c r="H13" s="7"/>
      <c r="I13" s="8"/>
    </row>
    <row r="14" spans="1:9" ht="15" customHeight="1" x14ac:dyDescent="0.2">
      <c r="A14" s="3">
        <v>19</v>
      </c>
      <c r="B14" s="4" t="s">
        <v>40</v>
      </c>
      <c r="C14" s="9" t="s">
        <v>14</v>
      </c>
      <c r="D14" s="5"/>
      <c r="E14" s="3"/>
      <c r="F14" s="6" t="s">
        <v>15</v>
      </c>
      <c r="G14" s="10" t="s">
        <v>34</v>
      </c>
      <c r="H14" s="7"/>
      <c r="I14" s="8"/>
    </row>
    <row r="15" spans="1:9" ht="15" customHeight="1" x14ac:dyDescent="0.2">
      <c r="A15" s="3">
        <v>20</v>
      </c>
      <c r="B15" s="4" t="s">
        <v>42</v>
      </c>
      <c r="C15" s="9" t="s">
        <v>14</v>
      </c>
      <c r="D15" s="5"/>
      <c r="E15" s="3"/>
      <c r="F15" s="6" t="s">
        <v>15</v>
      </c>
      <c r="G15" s="10" t="s">
        <v>34</v>
      </c>
      <c r="H15" s="7"/>
      <c r="I15" s="8"/>
    </row>
    <row r="16" spans="1:9" ht="15" customHeight="1" x14ac:dyDescent="0.2">
      <c r="A16" s="3">
        <v>21</v>
      </c>
      <c r="B16" s="4" t="s">
        <v>43</v>
      </c>
      <c r="C16" s="9" t="s">
        <v>14</v>
      </c>
      <c r="D16" s="5"/>
      <c r="E16" s="3"/>
      <c r="F16" s="6" t="s">
        <v>15</v>
      </c>
      <c r="G16" s="10" t="s">
        <v>31</v>
      </c>
      <c r="H16" s="7"/>
      <c r="I16" s="8"/>
    </row>
    <row r="17" spans="1:9" ht="15" customHeight="1" x14ac:dyDescent="0.2">
      <c r="A17" s="3">
        <v>23</v>
      </c>
      <c r="B17" s="4" t="s">
        <v>44</v>
      </c>
      <c r="C17" s="5" t="s">
        <v>45</v>
      </c>
      <c r="D17" s="5"/>
      <c r="E17" s="3"/>
      <c r="F17" s="6" t="s">
        <v>46</v>
      </c>
      <c r="G17" s="10" t="s">
        <v>47</v>
      </c>
      <c r="H17" s="7"/>
      <c r="I17" s="8"/>
    </row>
    <row r="18" spans="1:9" ht="15" customHeight="1" x14ac:dyDescent="0.2">
      <c r="A18" s="3">
        <v>24</v>
      </c>
      <c r="B18" s="4" t="s">
        <v>48</v>
      </c>
      <c r="C18" s="9" t="s">
        <v>14</v>
      </c>
      <c r="D18" s="5"/>
      <c r="E18" s="3"/>
      <c r="F18" s="6" t="s">
        <v>15</v>
      </c>
      <c r="G18" s="10" t="s">
        <v>49</v>
      </c>
      <c r="H18" s="7"/>
      <c r="I18" s="8"/>
    </row>
    <row r="19" spans="1:9" ht="15" customHeight="1" x14ac:dyDescent="0.2">
      <c r="A19" s="3">
        <v>26</v>
      </c>
      <c r="B19" s="4" t="s">
        <v>50</v>
      </c>
      <c r="C19" s="5" t="s">
        <v>59</v>
      </c>
      <c r="D19" s="5"/>
      <c r="E19" s="3"/>
      <c r="F19" s="6" t="s">
        <v>60</v>
      </c>
      <c r="G19" s="6" t="s">
        <v>241</v>
      </c>
      <c r="H19" s="7"/>
      <c r="I19" s="8"/>
    </row>
    <row r="20" spans="1:9" ht="15" customHeight="1" x14ac:dyDescent="0.2">
      <c r="A20" s="3">
        <v>27</v>
      </c>
      <c r="B20" s="4" t="s">
        <v>54</v>
      </c>
      <c r="C20" s="5" t="s">
        <v>51</v>
      </c>
      <c r="D20" s="5"/>
      <c r="E20" s="3"/>
      <c r="F20" s="6" t="s">
        <v>52</v>
      </c>
      <c r="G20" s="6" t="s">
        <v>53</v>
      </c>
      <c r="H20" s="7"/>
      <c r="I20" s="8"/>
    </row>
    <row r="21" spans="1:9" ht="15" customHeight="1" x14ac:dyDescent="0.2">
      <c r="A21" s="3">
        <v>28</v>
      </c>
      <c r="B21" s="4" t="s">
        <v>55</v>
      </c>
      <c r="C21" s="5" t="s">
        <v>36</v>
      </c>
      <c r="D21" s="5"/>
      <c r="E21" s="3"/>
      <c r="F21" s="6" t="s">
        <v>37</v>
      </c>
      <c r="G21" s="10"/>
      <c r="H21" s="7"/>
      <c r="I21" s="8"/>
    </row>
    <row r="22" spans="1:9" ht="15" customHeight="1" x14ac:dyDescent="0.2">
      <c r="A22" s="3">
        <v>32</v>
      </c>
      <c r="B22" s="4" t="s">
        <v>56</v>
      </c>
      <c r="C22" s="9" t="s">
        <v>14</v>
      </c>
      <c r="D22" s="5"/>
      <c r="E22" s="3"/>
      <c r="F22" s="6" t="s">
        <v>15</v>
      </c>
      <c r="G22" s="6" t="s">
        <v>233</v>
      </c>
      <c r="H22" s="7"/>
      <c r="I22" s="8"/>
    </row>
    <row r="23" spans="1:9" ht="15" customHeight="1" x14ac:dyDescent="0.2">
      <c r="A23" s="3">
        <v>33</v>
      </c>
      <c r="B23" s="4" t="s">
        <v>58</v>
      </c>
      <c r="C23" s="5" t="s">
        <v>59</v>
      </c>
      <c r="D23" s="5"/>
      <c r="E23" s="3"/>
      <c r="F23" s="6" t="s">
        <v>60</v>
      </c>
      <c r="G23" s="6" t="s">
        <v>61</v>
      </c>
      <c r="H23" s="7"/>
      <c r="I23" s="8"/>
    </row>
    <row r="24" spans="1:9" ht="15" customHeight="1" x14ac:dyDescent="0.2">
      <c r="A24" s="3">
        <v>34</v>
      </c>
      <c r="B24" s="4" t="s">
        <v>62</v>
      </c>
      <c r="C24" s="5" t="s">
        <v>63</v>
      </c>
      <c r="D24" s="5"/>
      <c r="E24" s="3"/>
      <c r="F24" s="6" t="s">
        <v>64</v>
      </c>
      <c r="G24" s="6" t="s">
        <v>65</v>
      </c>
      <c r="H24" s="7"/>
      <c r="I24" s="8"/>
    </row>
    <row r="25" spans="1:9" ht="15" customHeight="1" x14ac:dyDescent="0.2">
      <c r="A25" s="3">
        <v>35</v>
      </c>
      <c r="B25" s="4" t="s">
        <v>66</v>
      </c>
      <c r="C25" s="9" t="s">
        <v>14</v>
      </c>
      <c r="D25" s="5"/>
      <c r="E25" s="3"/>
      <c r="F25" s="6" t="s">
        <v>15</v>
      </c>
      <c r="G25" s="10" t="s">
        <v>237</v>
      </c>
      <c r="H25" s="7"/>
      <c r="I25" s="8"/>
    </row>
    <row r="26" spans="1:9" ht="15" customHeight="1" x14ac:dyDescent="0.2">
      <c r="A26" s="3">
        <v>37</v>
      </c>
      <c r="B26" s="4" t="s">
        <v>68</v>
      </c>
      <c r="C26" s="9" t="s">
        <v>14</v>
      </c>
      <c r="D26" s="5"/>
      <c r="E26" s="3"/>
      <c r="F26" s="6" t="s">
        <v>15</v>
      </c>
      <c r="G26" s="10" t="s">
        <v>69</v>
      </c>
      <c r="H26" s="7"/>
      <c r="I26" s="8"/>
    </row>
    <row r="27" spans="1:9" ht="15" customHeight="1" x14ac:dyDescent="0.2">
      <c r="A27" s="3">
        <v>38</v>
      </c>
      <c r="B27" s="4" t="s">
        <v>70</v>
      </c>
      <c r="C27" s="9" t="s">
        <v>14</v>
      </c>
      <c r="D27" s="5"/>
      <c r="E27" s="3"/>
      <c r="F27" s="6" t="s">
        <v>15</v>
      </c>
      <c r="G27" s="10" t="s">
        <v>71</v>
      </c>
      <c r="H27" s="7"/>
      <c r="I27" s="8"/>
    </row>
    <row r="28" spans="1:9" ht="15" customHeight="1" x14ac:dyDescent="0.2">
      <c r="A28" s="3">
        <v>39</v>
      </c>
      <c r="B28" s="4" t="s">
        <v>72</v>
      </c>
      <c r="C28" s="5" t="s">
        <v>73</v>
      </c>
      <c r="D28" s="5"/>
      <c r="E28" s="3"/>
      <c r="F28" s="6" t="s">
        <v>74</v>
      </c>
      <c r="G28" s="10" t="s">
        <v>75</v>
      </c>
      <c r="H28" s="7"/>
      <c r="I28" s="8"/>
    </row>
    <row r="29" spans="1:9" ht="15" customHeight="1" x14ac:dyDescent="0.2">
      <c r="A29" s="3">
        <v>40</v>
      </c>
      <c r="B29" s="4" t="s">
        <v>76</v>
      </c>
      <c r="C29" s="5" t="s">
        <v>45</v>
      </c>
      <c r="D29" s="5"/>
      <c r="E29" s="3"/>
      <c r="F29" s="6" t="s">
        <v>46</v>
      </c>
      <c r="G29" s="10" t="s">
        <v>47</v>
      </c>
      <c r="H29" s="7"/>
      <c r="I29" s="8"/>
    </row>
    <row r="30" spans="1:9" ht="15" customHeight="1" x14ac:dyDescent="0.2">
      <c r="A30" s="3">
        <v>41</v>
      </c>
      <c r="B30" s="4" t="s">
        <v>77</v>
      </c>
      <c r="C30" s="5" t="s">
        <v>59</v>
      </c>
      <c r="D30" s="5"/>
      <c r="E30" s="3"/>
      <c r="F30" s="6" t="s">
        <v>60</v>
      </c>
      <c r="G30" s="6" t="s">
        <v>232</v>
      </c>
      <c r="H30" s="7"/>
      <c r="I30" s="8"/>
    </row>
    <row r="31" spans="1:9" ht="15" customHeight="1" x14ac:dyDescent="0.2">
      <c r="A31" s="3">
        <v>42</v>
      </c>
      <c r="B31" s="4" t="s">
        <v>79</v>
      </c>
      <c r="C31" s="9" t="s">
        <v>14</v>
      </c>
      <c r="D31" s="5"/>
      <c r="E31" s="3"/>
      <c r="F31" s="6" t="s">
        <v>15</v>
      </c>
      <c r="G31" s="10" t="s">
        <v>69</v>
      </c>
      <c r="H31" s="7"/>
      <c r="I31" s="8"/>
    </row>
    <row r="32" spans="1:9" ht="15" customHeight="1" x14ac:dyDescent="0.2">
      <c r="A32" s="3">
        <v>43</v>
      </c>
      <c r="B32" s="4" t="s">
        <v>80</v>
      </c>
      <c r="C32" s="9" t="s">
        <v>14</v>
      </c>
      <c r="D32" s="5"/>
      <c r="E32" s="3"/>
      <c r="F32" s="6" t="s">
        <v>15</v>
      </c>
      <c r="G32" s="10" t="s">
        <v>69</v>
      </c>
      <c r="H32" s="7"/>
      <c r="I32" s="8"/>
    </row>
    <row r="33" spans="1:9" ht="15" customHeight="1" x14ac:dyDescent="0.2">
      <c r="A33" s="3">
        <v>44</v>
      </c>
      <c r="B33" s="4" t="s">
        <v>81</v>
      </c>
      <c r="C33" s="9" t="s">
        <v>14</v>
      </c>
      <c r="D33" s="5"/>
      <c r="E33" s="3"/>
      <c r="F33" s="6" t="s">
        <v>15</v>
      </c>
      <c r="G33" s="10" t="s">
        <v>69</v>
      </c>
      <c r="H33" s="7"/>
      <c r="I33" s="8"/>
    </row>
    <row r="34" spans="1:9" ht="15" customHeight="1" x14ac:dyDescent="0.2">
      <c r="A34" s="3">
        <v>45</v>
      </c>
      <c r="B34" s="4" t="s">
        <v>82</v>
      </c>
      <c r="C34" s="5" t="s">
        <v>36</v>
      </c>
      <c r="D34" s="5"/>
      <c r="E34" s="3"/>
      <c r="F34" s="6" t="s">
        <v>15</v>
      </c>
      <c r="G34" s="11" t="s">
        <v>37</v>
      </c>
      <c r="H34" s="7"/>
      <c r="I34" s="8"/>
    </row>
    <row r="35" spans="1:9" ht="15" customHeight="1" x14ac:dyDescent="0.2">
      <c r="A35" s="3">
        <v>46</v>
      </c>
      <c r="B35" s="4" t="s">
        <v>83</v>
      </c>
      <c r="C35" s="5" t="s">
        <v>51</v>
      </c>
      <c r="D35" s="5"/>
      <c r="E35" s="3"/>
      <c r="F35" s="6" t="s">
        <v>52</v>
      </c>
      <c r="G35" s="10" t="s">
        <v>53</v>
      </c>
      <c r="H35" s="7"/>
      <c r="I35" s="8"/>
    </row>
    <row r="36" spans="1:9" ht="15" customHeight="1" x14ac:dyDescent="0.2">
      <c r="A36" s="3">
        <v>47</v>
      </c>
      <c r="B36" s="4" t="s">
        <v>84</v>
      </c>
      <c r="C36" s="9" t="s">
        <v>14</v>
      </c>
      <c r="D36" s="5"/>
      <c r="E36" s="3"/>
      <c r="F36" s="6" t="s">
        <v>15</v>
      </c>
      <c r="G36" s="10" t="s">
        <v>31</v>
      </c>
      <c r="H36" s="7"/>
      <c r="I36" s="8"/>
    </row>
    <row r="37" spans="1:9" ht="15" customHeight="1" x14ac:dyDescent="0.2">
      <c r="A37" s="3">
        <v>48</v>
      </c>
      <c r="B37" s="4" t="s">
        <v>85</v>
      </c>
      <c r="C37" s="9" t="s">
        <v>14</v>
      </c>
      <c r="D37" s="5"/>
      <c r="E37" s="3"/>
      <c r="F37" s="6" t="s">
        <v>15</v>
      </c>
      <c r="G37" s="10" t="s">
        <v>238</v>
      </c>
      <c r="H37" s="7"/>
      <c r="I37" s="8"/>
    </row>
    <row r="38" spans="1:9" ht="15" customHeight="1" x14ac:dyDescent="0.2">
      <c r="A38" s="3">
        <v>51</v>
      </c>
      <c r="B38" s="4" t="s">
        <v>86</v>
      </c>
      <c r="C38" s="5" t="s">
        <v>59</v>
      </c>
      <c r="D38" s="5"/>
      <c r="E38" s="3"/>
      <c r="F38" s="6" t="s">
        <v>60</v>
      </c>
      <c r="G38" s="6" t="s">
        <v>241</v>
      </c>
      <c r="H38" s="7"/>
      <c r="I38" s="8"/>
    </row>
    <row r="39" spans="1:9" ht="15" customHeight="1" x14ac:dyDescent="0.2">
      <c r="A39" s="3">
        <v>52</v>
      </c>
      <c r="B39" s="4" t="s">
        <v>87</v>
      </c>
      <c r="C39" s="5" t="s">
        <v>73</v>
      </c>
      <c r="D39" s="5"/>
      <c r="E39" s="3"/>
      <c r="F39" s="6" t="s">
        <v>74</v>
      </c>
      <c r="G39" s="10" t="s">
        <v>75</v>
      </c>
      <c r="H39" s="7"/>
      <c r="I39" s="8"/>
    </row>
    <row r="40" spans="1:9" ht="15" customHeight="1" x14ac:dyDescent="0.2">
      <c r="A40" s="3">
        <v>53</v>
      </c>
      <c r="B40" s="4" t="s">
        <v>88</v>
      </c>
      <c r="C40" s="12" t="s">
        <v>89</v>
      </c>
      <c r="D40" s="5"/>
      <c r="E40" s="3"/>
      <c r="F40" s="11" t="s">
        <v>90</v>
      </c>
      <c r="G40" s="6" t="s">
        <v>91</v>
      </c>
      <c r="H40" s="7"/>
      <c r="I40" s="8"/>
    </row>
    <row r="41" spans="1:9" ht="15" customHeight="1" x14ac:dyDescent="0.2">
      <c r="A41" s="3">
        <v>55</v>
      </c>
      <c r="B41" s="4" t="s">
        <v>230</v>
      </c>
      <c r="C41" s="12" t="s">
        <v>89</v>
      </c>
      <c r="D41" s="5"/>
      <c r="E41" s="3"/>
      <c r="F41" s="11" t="s">
        <v>90</v>
      </c>
      <c r="G41" s="6" t="s">
        <v>91</v>
      </c>
      <c r="H41" s="7"/>
      <c r="I41" s="8"/>
    </row>
    <row r="42" spans="1:9" ht="15" customHeight="1" x14ac:dyDescent="0.2">
      <c r="A42" s="3">
        <v>56</v>
      </c>
      <c r="B42" s="4" t="s">
        <v>92</v>
      </c>
      <c r="C42" s="12" t="s">
        <v>89</v>
      </c>
      <c r="D42" s="5"/>
      <c r="E42" s="3"/>
      <c r="F42" s="11" t="s">
        <v>90</v>
      </c>
      <c r="G42" s="6" t="s">
        <v>91</v>
      </c>
      <c r="H42" s="7"/>
      <c r="I42" s="8"/>
    </row>
    <row r="43" spans="1:9" ht="15" customHeight="1" x14ac:dyDescent="0.2">
      <c r="A43" s="3">
        <v>57</v>
      </c>
      <c r="B43" s="4" t="s">
        <v>93</v>
      </c>
      <c r="C43" s="12" t="s">
        <v>89</v>
      </c>
      <c r="D43" s="5"/>
      <c r="E43" s="3"/>
      <c r="F43" s="11" t="s">
        <v>90</v>
      </c>
      <c r="G43" s="6" t="s">
        <v>91</v>
      </c>
      <c r="H43" s="7"/>
      <c r="I43" s="8"/>
    </row>
    <row r="44" spans="1:9" ht="15" customHeight="1" x14ac:dyDescent="0.2">
      <c r="A44" s="3">
        <v>58</v>
      </c>
      <c r="B44" s="4" t="s">
        <v>94</v>
      </c>
      <c r="C44" s="5" t="s">
        <v>95</v>
      </c>
      <c r="D44" s="5"/>
      <c r="E44" s="3"/>
      <c r="F44" s="6" t="s">
        <v>96</v>
      </c>
      <c r="G44" s="6" t="s">
        <v>97</v>
      </c>
      <c r="H44" s="7"/>
      <c r="I44" s="8"/>
    </row>
    <row r="45" spans="1:9" ht="15" customHeight="1" x14ac:dyDescent="0.2">
      <c r="A45" s="3">
        <v>60</v>
      </c>
      <c r="B45" s="12" t="s">
        <v>98</v>
      </c>
      <c r="C45" s="12" t="s">
        <v>89</v>
      </c>
      <c r="D45" s="5"/>
      <c r="E45" s="3"/>
      <c r="F45" s="11" t="s">
        <v>90</v>
      </c>
      <c r="G45" s="6" t="s">
        <v>91</v>
      </c>
      <c r="H45" s="7"/>
      <c r="I45" s="8"/>
    </row>
    <row r="46" spans="1:9" ht="15" customHeight="1" x14ac:dyDescent="0.2">
      <c r="A46" s="3">
        <v>62</v>
      </c>
      <c r="B46" s="12" t="s">
        <v>99</v>
      </c>
      <c r="C46" s="9" t="s">
        <v>14</v>
      </c>
      <c r="D46" s="5"/>
      <c r="E46" s="3"/>
      <c r="F46" s="6" t="s">
        <v>15</v>
      </c>
      <c r="G46" s="10" t="s">
        <v>238</v>
      </c>
      <c r="H46" s="7"/>
      <c r="I46" s="8"/>
    </row>
    <row r="47" spans="1:9" ht="15" customHeight="1" x14ac:dyDescent="0.2">
      <c r="A47" s="3">
        <v>64</v>
      </c>
      <c r="B47" s="12" t="s">
        <v>100</v>
      </c>
      <c r="C47" s="9" t="s">
        <v>101</v>
      </c>
      <c r="D47" s="5"/>
      <c r="E47" s="3"/>
      <c r="F47" s="6" t="s">
        <v>102</v>
      </c>
      <c r="G47" s="6" t="s">
        <v>103</v>
      </c>
      <c r="H47" s="7"/>
      <c r="I47" s="8"/>
    </row>
    <row r="48" spans="1:9" ht="15" customHeight="1" x14ac:dyDescent="0.2">
      <c r="A48" s="9">
        <v>67</v>
      </c>
      <c r="B48" s="13" t="s">
        <v>104</v>
      </c>
      <c r="C48" s="9" t="s">
        <v>59</v>
      </c>
      <c r="D48" s="9"/>
      <c r="E48" s="9"/>
      <c r="F48" s="11" t="s">
        <v>60</v>
      </c>
      <c r="G48" s="11" t="s">
        <v>241</v>
      </c>
      <c r="H48" s="7"/>
      <c r="I48" s="8"/>
    </row>
    <row r="49" spans="1:9" ht="15" customHeight="1" x14ac:dyDescent="0.2">
      <c r="A49" s="9">
        <v>68</v>
      </c>
      <c r="B49" s="13" t="s">
        <v>105</v>
      </c>
      <c r="C49" s="9" t="s">
        <v>14</v>
      </c>
      <c r="D49" s="9"/>
      <c r="E49" s="9"/>
      <c r="F49" s="11" t="s">
        <v>15</v>
      </c>
      <c r="G49" s="10" t="s">
        <v>31</v>
      </c>
      <c r="H49" s="7"/>
      <c r="I49" s="14"/>
    </row>
    <row r="50" spans="1:9" ht="15" customHeight="1" x14ac:dyDescent="0.2">
      <c r="A50" s="9">
        <v>69</v>
      </c>
      <c r="B50" s="13" t="s">
        <v>106</v>
      </c>
      <c r="C50" s="9" t="s">
        <v>14</v>
      </c>
      <c r="D50" s="9"/>
      <c r="E50" s="9"/>
      <c r="F50" s="11" t="s">
        <v>15</v>
      </c>
      <c r="G50" s="10" t="s">
        <v>239</v>
      </c>
      <c r="H50" s="7"/>
      <c r="I50" s="8"/>
    </row>
    <row r="51" spans="1:9" ht="15" customHeight="1" x14ac:dyDescent="0.2">
      <c r="A51" s="9">
        <v>70</v>
      </c>
      <c r="B51" s="13" t="s">
        <v>108</v>
      </c>
      <c r="C51" s="9" t="s">
        <v>14</v>
      </c>
      <c r="D51" s="9"/>
      <c r="E51" s="9"/>
      <c r="F51" s="11" t="s">
        <v>15</v>
      </c>
      <c r="G51" s="10" t="s">
        <v>109</v>
      </c>
      <c r="H51" s="7"/>
      <c r="I51" s="8"/>
    </row>
    <row r="52" spans="1:9" ht="15" customHeight="1" x14ac:dyDescent="0.2">
      <c r="A52" s="9">
        <v>71</v>
      </c>
      <c r="B52" s="13" t="s">
        <v>110</v>
      </c>
      <c r="C52" s="9" t="s">
        <v>14</v>
      </c>
      <c r="D52" s="9"/>
      <c r="E52" s="9"/>
      <c r="F52" s="11" t="s">
        <v>15</v>
      </c>
      <c r="G52" s="10" t="s">
        <v>31</v>
      </c>
      <c r="H52" s="7"/>
      <c r="I52" s="8"/>
    </row>
    <row r="53" spans="1:9" ht="15" customHeight="1" x14ac:dyDescent="0.2">
      <c r="A53" s="9">
        <v>74</v>
      </c>
      <c r="B53" s="13" t="s">
        <v>111</v>
      </c>
      <c r="C53" s="9" t="s">
        <v>14</v>
      </c>
      <c r="D53" s="9"/>
      <c r="E53" s="9"/>
      <c r="F53" s="11" t="s">
        <v>15</v>
      </c>
      <c r="G53" s="10" t="s">
        <v>34</v>
      </c>
      <c r="H53" s="7"/>
      <c r="I53" s="8"/>
    </row>
    <row r="54" spans="1:9" ht="15" customHeight="1" x14ac:dyDescent="0.2">
      <c r="A54" s="9">
        <v>75</v>
      </c>
      <c r="B54" s="13" t="s">
        <v>112</v>
      </c>
      <c r="C54" s="5" t="s">
        <v>14</v>
      </c>
      <c r="D54" s="9"/>
      <c r="E54" s="9"/>
      <c r="F54" s="11" t="s">
        <v>15</v>
      </c>
      <c r="G54" s="6" t="s">
        <v>240</v>
      </c>
      <c r="H54" s="7"/>
      <c r="I54" s="8"/>
    </row>
    <row r="55" spans="1:9" ht="15" customHeight="1" x14ac:dyDescent="0.2">
      <c r="A55" s="9">
        <v>76</v>
      </c>
      <c r="B55" s="13" t="s">
        <v>113</v>
      </c>
      <c r="C55" s="9" t="s">
        <v>14</v>
      </c>
      <c r="D55" s="9"/>
      <c r="E55" s="9"/>
      <c r="F55" s="11" t="s">
        <v>15</v>
      </c>
      <c r="G55" s="11" t="s">
        <v>34</v>
      </c>
      <c r="H55" s="13"/>
      <c r="I55" s="13"/>
    </row>
    <row r="56" spans="1:9" ht="15" customHeight="1" x14ac:dyDescent="0.2">
      <c r="A56" s="9">
        <v>77</v>
      </c>
      <c r="B56" s="15" t="s">
        <v>114</v>
      </c>
      <c r="C56" s="9" t="s">
        <v>115</v>
      </c>
      <c r="D56" s="9"/>
      <c r="E56" s="9"/>
      <c r="F56" s="11" t="s">
        <v>116</v>
      </c>
      <c r="G56" s="11" t="s">
        <v>117</v>
      </c>
      <c r="H56" s="13"/>
      <c r="I56" s="13"/>
    </row>
    <row r="57" spans="1:9" ht="15" customHeight="1" x14ac:dyDescent="0.2">
      <c r="A57" s="9">
        <v>78</v>
      </c>
      <c r="B57" s="9" t="s">
        <v>118</v>
      </c>
      <c r="C57" s="9" t="s">
        <v>89</v>
      </c>
      <c r="D57" s="9"/>
      <c r="E57" s="9"/>
      <c r="F57" s="11" t="s">
        <v>90</v>
      </c>
      <c r="G57" s="11" t="s">
        <v>91</v>
      </c>
      <c r="H57" s="13"/>
      <c r="I57" s="13"/>
    </row>
    <row r="58" spans="1:9" ht="15" customHeight="1" x14ac:dyDescent="0.2">
      <c r="A58" s="9">
        <v>79</v>
      </c>
      <c r="B58" s="9" t="s">
        <v>119</v>
      </c>
      <c r="C58" s="9" t="s">
        <v>14</v>
      </c>
      <c r="D58" s="9"/>
      <c r="E58" s="9"/>
      <c r="F58" s="11" t="s">
        <v>15</v>
      </c>
      <c r="G58" s="11" t="s">
        <v>34</v>
      </c>
      <c r="H58" s="13"/>
      <c r="I58" s="13"/>
    </row>
    <row r="59" spans="1:9" ht="15" customHeight="1" x14ac:dyDescent="0.2">
      <c r="A59" s="9">
        <v>80</v>
      </c>
      <c r="B59" s="12" t="s">
        <v>120</v>
      </c>
      <c r="C59" s="9" t="s">
        <v>14</v>
      </c>
      <c r="D59" s="5"/>
      <c r="E59" s="3"/>
      <c r="F59" s="6" t="s">
        <v>15</v>
      </c>
      <c r="G59" s="11" t="s">
        <v>34</v>
      </c>
      <c r="H59" s="13"/>
      <c r="I59" s="13"/>
    </row>
    <row r="60" spans="1:9" ht="15" customHeight="1" x14ac:dyDescent="0.2">
      <c r="A60" s="9">
        <v>81</v>
      </c>
      <c r="B60" s="9" t="s">
        <v>121</v>
      </c>
      <c r="C60" s="9" t="s">
        <v>101</v>
      </c>
      <c r="D60" s="5"/>
      <c r="E60" s="3"/>
      <c r="F60" s="6" t="s">
        <v>102</v>
      </c>
      <c r="G60" s="11" t="s">
        <v>122</v>
      </c>
      <c r="H60" s="13"/>
      <c r="I60" s="13"/>
    </row>
    <row r="61" spans="1:9" ht="15" customHeight="1" x14ac:dyDescent="0.2">
      <c r="A61" s="9">
        <v>82</v>
      </c>
      <c r="B61" s="9" t="s">
        <v>123</v>
      </c>
      <c r="C61" s="9" t="s">
        <v>101</v>
      </c>
      <c r="D61" s="5"/>
      <c r="E61" s="3"/>
      <c r="F61" s="6" t="s">
        <v>102</v>
      </c>
      <c r="G61" s="11" t="s">
        <v>122</v>
      </c>
      <c r="H61" s="13"/>
      <c r="I61" s="13"/>
    </row>
    <row r="62" spans="1:9" ht="15" customHeight="1" x14ac:dyDescent="0.2">
      <c r="A62" s="9">
        <v>83</v>
      </c>
      <c r="B62" s="9" t="s">
        <v>124</v>
      </c>
      <c r="C62" s="9" t="s">
        <v>101</v>
      </c>
      <c r="D62" s="5"/>
      <c r="E62" s="3"/>
      <c r="F62" s="6" t="s">
        <v>102</v>
      </c>
      <c r="G62" s="11" t="s">
        <v>122</v>
      </c>
      <c r="H62" s="13"/>
      <c r="I62" s="13"/>
    </row>
    <row r="63" spans="1:9" ht="15" customHeight="1" x14ac:dyDescent="0.2">
      <c r="A63" s="9">
        <v>84</v>
      </c>
      <c r="B63" s="9" t="s">
        <v>125</v>
      </c>
      <c r="C63" s="9" t="s">
        <v>101</v>
      </c>
      <c r="D63" s="5"/>
      <c r="E63" s="3"/>
      <c r="F63" s="6" t="s">
        <v>102</v>
      </c>
      <c r="G63" s="11" t="s">
        <v>126</v>
      </c>
      <c r="H63" s="13"/>
      <c r="I63" s="13"/>
    </row>
    <row r="64" spans="1:9" ht="15" customHeight="1" x14ac:dyDescent="0.2">
      <c r="A64" s="9">
        <v>85</v>
      </c>
      <c r="B64" s="9" t="s">
        <v>127</v>
      </c>
      <c r="C64" s="9" t="s">
        <v>101</v>
      </c>
      <c r="D64" s="5"/>
      <c r="E64" s="3"/>
      <c r="F64" s="6" t="s">
        <v>102</v>
      </c>
      <c r="G64" s="11" t="s">
        <v>103</v>
      </c>
      <c r="H64" s="13"/>
      <c r="I64" s="13"/>
    </row>
    <row r="65" spans="1:9" ht="15" customHeight="1" x14ac:dyDescent="0.2">
      <c r="A65" s="9">
        <v>86</v>
      </c>
      <c r="B65" s="9" t="s">
        <v>128</v>
      </c>
      <c r="C65" s="9" t="s">
        <v>14</v>
      </c>
      <c r="D65" s="9"/>
      <c r="E65" s="9"/>
      <c r="F65" s="11" t="s">
        <v>15</v>
      </c>
      <c r="G65" s="11" t="s">
        <v>129</v>
      </c>
      <c r="H65" s="13"/>
      <c r="I65" s="13"/>
    </row>
    <row r="66" spans="1:9" ht="15" customHeight="1" x14ac:dyDescent="0.2">
      <c r="A66" s="9">
        <v>87</v>
      </c>
      <c r="B66" s="9" t="s">
        <v>130</v>
      </c>
      <c r="C66" s="9" t="s">
        <v>14</v>
      </c>
      <c r="D66" s="9"/>
      <c r="E66" s="9"/>
      <c r="F66" s="11" t="s">
        <v>15</v>
      </c>
      <c r="G66" s="11" t="s">
        <v>131</v>
      </c>
      <c r="H66" s="13"/>
      <c r="I66" s="13"/>
    </row>
    <row r="67" spans="1:9" ht="15" customHeight="1" x14ac:dyDescent="0.2">
      <c r="A67" s="9">
        <v>88</v>
      </c>
      <c r="B67" s="9" t="s">
        <v>132</v>
      </c>
      <c r="C67" s="9" t="s">
        <v>133</v>
      </c>
      <c r="D67" s="9"/>
      <c r="E67" s="9"/>
      <c r="F67" s="11" t="s">
        <v>134</v>
      </c>
      <c r="G67" s="11" t="s">
        <v>135</v>
      </c>
      <c r="H67" s="13"/>
      <c r="I67" s="13"/>
    </row>
    <row r="68" spans="1:9" ht="15" customHeight="1" x14ac:dyDescent="0.2">
      <c r="A68" s="9">
        <v>89</v>
      </c>
      <c r="B68" s="9" t="s">
        <v>136</v>
      </c>
      <c r="C68" s="9" t="s">
        <v>89</v>
      </c>
      <c r="D68" s="9"/>
      <c r="E68" s="9"/>
      <c r="F68" s="11" t="s">
        <v>90</v>
      </c>
      <c r="G68" s="6" t="s">
        <v>91</v>
      </c>
      <c r="H68" s="13"/>
      <c r="I68" s="13"/>
    </row>
    <row r="69" spans="1:9" ht="15" customHeight="1" x14ac:dyDescent="0.2">
      <c r="A69" s="9">
        <v>90</v>
      </c>
      <c r="B69" s="9" t="s">
        <v>137</v>
      </c>
      <c r="C69" s="9" t="s">
        <v>95</v>
      </c>
      <c r="D69" s="9"/>
      <c r="E69" s="9"/>
      <c r="F69" s="11" t="s">
        <v>96</v>
      </c>
      <c r="G69" s="11" t="s">
        <v>97</v>
      </c>
      <c r="H69" s="13"/>
      <c r="I69" s="13"/>
    </row>
    <row r="70" spans="1:9" ht="15" customHeight="1" x14ac:dyDescent="0.2">
      <c r="A70" s="9">
        <v>92</v>
      </c>
      <c r="B70" s="9" t="s">
        <v>138</v>
      </c>
      <c r="C70" s="9" t="s">
        <v>59</v>
      </c>
      <c r="D70" s="9"/>
      <c r="E70" s="9"/>
      <c r="F70" s="11" t="s">
        <v>60</v>
      </c>
      <c r="G70" s="11" t="s">
        <v>232</v>
      </c>
      <c r="H70" s="13"/>
      <c r="I70" s="13"/>
    </row>
    <row r="71" spans="1:9" ht="15" customHeight="1" x14ac:dyDescent="0.2">
      <c r="A71" s="9">
        <v>93</v>
      </c>
      <c r="B71" s="9" t="s">
        <v>139</v>
      </c>
      <c r="C71" s="9" t="s">
        <v>140</v>
      </c>
      <c r="D71" s="9"/>
      <c r="E71" s="9"/>
      <c r="F71" s="11" t="s">
        <v>141</v>
      </c>
      <c r="G71" s="11" t="s">
        <v>142</v>
      </c>
      <c r="H71" s="13"/>
      <c r="I71" s="13"/>
    </row>
    <row r="72" spans="1:9" ht="15" customHeight="1" x14ac:dyDescent="0.2">
      <c r="A72" s="9">
        <v>94</v>
      </c>
      <c r="B72" s="9" t="s">
        <v>143</v>
      </c>
      <c r="C72" s="9" t="s">
        <v>101</v>
      </c>
      <c r="D72" s="9"/>
      <c r="E72" s="9"/>
      <c r="F72" s="11" t="s">
        <v>102</v>
      </c>
      <c r="G72" s="11" t="s">
        <v>144</v>
      </c>
      <c r="H72" s="13"/>
      <c r="I72" s="13"/>
    </row>
    <row r="73" spans="1:9" ht="15" customHeight="1" x14ac:dyDescent="0.2">
      <c r="A73" s="9">
        <v>95</v>
      </c>
      <c r="B73" s="9" t="s">
        <v>145</v>
      </c>
      <c r="C73" s="9" t="s">
        <v>89</v>
      </c>
      <c r="D73" s="9"/>
      <c r="E73" s="9"/>
      <c r="F73" s="11" t="s">
        <v>90</v>
      </c>
      <c r="G73" s="6" t="s">
        <v>146</v>
      </c>
      <c r="H73" s="13"/>
      <c r="I73" s="13"/>
    </row>
    <row r="74" spans="1:9" ht="15" customHeight="1" x14ac:dyDescent="0.2">
      <c r="A74" s="9">
        <v>96</v>
      </c>
      <c r="B74" s="9" t="s">
        <v>147</v>
      </c>
      <c r="C74" s="9" t="s">
        <v>89</v>
      </c>
      <c r="D74" s="9"/>
      <c r="E74" s="9"/>
      <c r="F74" s="11" t="s">
        <v>90</v>
      </c>
      <c r="G74" s="6" t="s">
        <v>146</v>
      </c>
      <c r="H74" s="13"/>
      <c r="I74" s="13"/>
    </row>
    <row r="75" spans="1:9" ht="15" customHeight="1" x14ac:dyDescent="0.2">
      <c r="A75" s="9">
        <v>97</v>
      </c>
      <c r="B75" s="9" t="s">
        <v>229</v>
      </c>
      <c r="C75" s="9" t="s">
        <v>89</v>
      </c>
      <c r="D75" s="9"/>
      <c r="E75" s="9"/>
      <c r="F75" s="11" t="s">
        <v>90</v>
      </c>
      <c r="G75" s="6" t="s">
        <v>146</v>
      </c>
      <c r="H75" s="13"/>
      <c r="I75" s="13"/>
    </row>
    <row r="76" spans="1:9" ht="15" customHeight="1" x14ac:dyDescent="0.2">
      <c r="A76" s="9">
        <v>98</v>
      </c>
      <c r="B76" s="9" t="s">
        <v>148</v>
      </c>
      <c r="C76" s="5" t="s">
        <v>36</v>
      </c>
      <c r="D76" s="9"/>
      <c r="E76" s="9"/>
      <c r="F76" s="11" t="s">
        <v>37</v>
      </c>
      <c r="G76" s="11"/>
      <c r="H76" s="13"/>
      <c r="I76" s="13"/>
    </row>
    <row r="77" spans="1:9" ht="15" customHeight="1" x14ac:dyDescent="0.2">
      <c r="A77" s="9">
        <v>99</v>
      </c>
      <c r="B77" s="9" t="s">
        <v>149</v>
      </c>
      <c r="C77" s="9" t="s">
        <v>14</v>
      </c>
      <c r="D77" s="9"/>
      <c r="E77" s="9"/>
      <c r="F77" s="11" t="s">
        <v>15</v>
      </c>
      <c r="G77" s="11" t="s">
        <v>150</v>
      </c>
      <c r="H77" s="13"/>
      <c r="I77" s="13"/>
    </row>
    <row r="78" spans="1:9" ht="15" customHeight="1" x14ac:dyDescent="0.2">
      <c r="A78" s="9">
        <v>100</v>
      </c>
      <c r="B78" s="9" t="s">
        <v>151</v>
      </c>
      <c r="C78" s="9" t="s">
        <v>133</v>
      </c>
      <c r="D78" s="9"/>
      <c r="E78" s="9"/>
      <c r="F78" s="11" t="s">
        <v>134</v>
      </c>
      <c r="G78" s="11" t="s">
        <v>135</v>
      </c>
      <c r="H78" s="13"/>
      <c r="I78" s="13"/>
    </row>
    <row r="79" spans="1:9" ht="15" customHeight="1" x14ac:dyDescent="0.2">
      <c r="A79" s="9">
        <v>106</v>
      </c>
      <c r="B79" s="9" t="s">
        <v>152</v>
      </c>
      <c r="C79" s="5" t="s">
        <v>45</v>
      </c>
      <c r="D79" s="5"/>
      <c r="E79" s="3"/>
      <c r="F79" s="6" t="s">
        <v>46</v>
      </c>
      <c r="G79" s="11" t="s">
        <v>47</v>
      </c>
      <c r="H79" s="13"/>
      <c r="I79" s="13"/>
    </row>
    <row r="80" spans="1:9" ht="15" customHeight="1" x14ac:dyDescent="0.2">
      <c r="A80" s="9">
        <v>109</v>
      </c>
      <c r="B80" s="9" t="s">
        <v>153</v>
      </c>
      <c r="C80" s="9" t="s">
        <v>14</v>
      </c>
      <c r="D80" s="9"/>
      <c r="E80" s="9"/>
      <c r="F80" s="11" t="s">
        <v>15</v>
      </c>
      <c r="G80" s="11" t="s">
        <v>57</v>
      </c>
      <c r="H80" s="13"/>
      <c r="I80" s="13"/>
    </row>
    <row r="81" spans="1:9" ht="15" customHeight="1" x14ac:dyDescent="0.2">
      <c r="A81" s="9">
        <v>110</v>
      </c>
      <c r="B81" s="9" t="s">
        <v>154</v>
      </c>
      <c r="C81" s="9" t="s">
        <v>14</v>
      </c>
      <c r="D81" s="9"/>
      <c r="E81" s="9"/>
      <c r="F81" s="11" t="s">
        <v>15</v>
      </c>
      <c r="G81" s="11" t="s">
        <v>34</v>
      </c>
      <c r="H81" s="13"/>
      <c r="I81" s="13"/>
    </row>
    <row r="82" spans="1:9" ht="15" customHeight="1" x14ac:dyDescent="0.2">
      <c r="A82" s="9">
        <v>111</v>
      </c>
      <c r="B82" s="9" t="s">
        <v>155</v>
      </c>
      <c r="C82" s="9" t="s">
        <v>89</v>
      </c>
      <c r="D82" s="9"/>
      <c r="E82" s="9"/>
      <c r="F82" s="11" t="s">
        <v>90</v>
      </c>
      <c r="G82" s="6" t="s">
        <v>146</v>
      </c>
      <c r="H82" s="13"/>
      <c r="I82" s="13"/>
    </row>
    <row r="83" spans="1:9" ht="15" customHeight="1" x14ac:dyDescent="0.2">
      <c r="A83" s="9">
        <v>112</v>
      </c>
      <c r="B83" s="9" t="s">
        <v>156</v>
      </c>
      <c r="C83" s="9" t="s">
        <v>14</v>
      </c>
      <c r="D83" s="9"/>
      <c r="E83" s="9"/>
      <c r="F83" s="11" t="s">
        <v>15</v>
      </c>
      <c r="G83" s="11" t="s">
        <v>57</v>
      </c>
      <c r="H83" s="13"/>
      <c r="I83" s="13"/>
    </row>
    <row r="84" spans="1:9" ht="15" customHeight="1" x14ac:dyDescent="0.2">
      <c r="A84" s="9">
        <v>113</v>
      </c>
      <c r="B84" s="9" t="s">
        <v>157</v>
      </c>
      <c r="C84" s="9" t="s">
        <v>158</v>
      </c>
      <c r="D84" s="9"/>
      <c r="E84" s="9"/>
      <c r="F84" s="11" t="s">
        <v>159</v>
      </c>
      <c r="G84" s="11" t="s">
        <v>159</v>
      </c>
      <c r="H84" s="13"/>
      <c r="I84" s="13"/>
    </row>
    <row r="85" spans="1:9" ht="15" customHeight="1" x14ac:dyDescent="0.2">
      <c r="A85" s="9">
        <v>114</v>
      </c>
      <c r="B85" s="9" t="s">
        <v>161</v>
      </c>
      <c r="C85" s="9" t="s">
        <v>101</v>
      </c>
      <c r="D85" s="9"/>
      <c r="E85" s="9"/>
      <c r="F85" s="11" t="s">
        <v>102</v>
      </c>
      <c r="G85" s="11" t="s">
        <v>144</v>
      </c>
      <c r="H85" s="13"/>
      <c r="I85" s="13"/>
    </row>
    <row r="86" spans="1:9" ht="15" customHeight="1" x14ac:dyDescent="0.2">
      <c r="A86" s="9">
        <v>115</v>
      </c>
      <c r="B86" s="9" t="s">
        <v>162</v>
      </c>
      <c r="C86" s="9" t="s">
        <v>10</v>
      </c>
      <c r="D86" s="9"/>
      <c r="E86" s="9"/>
      <c r="F86" s="11" t="s">
        <v>11</v>
      </c>
      <c r="G86" s="11" t="s">
        <v>12</v>
      </c>
      <c r="H86" s="13"/>
      <c r="I86" s="13"/>
    </row>
    <row r="87" spans="1:9" ht="15" customHeight="1" x14ac:dyDescent="0.2">
      <c r="A87" s="9">
        <v>116</v>
      </c>
      <c r="B87" s="9" t="s">
        <v>223</v>
      </c>
      <c r="C87" s="9" t="s">
        <v>89</v>
      </c>
      <c r="D87" s="9"/>
      <c r="E87" s="9"/>
      <c r="F87" s="11" t="s">
        <v>90</v>
      </c>
      <c r="G87" s="11" t="s">
        <v>91</v>
      </c>
      <c r="H87" s="13"/>
      <c r="I87" s="13"/>
    </row>
    <row r="88" spans="1:9" ht="15" customHeight="1" x14ac:dyDescent="0.2">
      <c r="A88" s="9">
        <v>117</v>
      </c>
      <c r="B88" s="9" t="s">
        <v>164</v>
      </c>
      <c r="C88" s="9" t="s">
        <v>14</v>
      </c>
      <c r="D88" s="9"/>
      <c r="E88" s="9"/>
      <c r="F88" s="11" t="s">
        <v>15</v>
      </c>
      <c r="G88" s="11" t="s">
        <v>34</v>
      </c>
      <c r="H88" s="13"/>
      <c r="I88" s="13"/>
    </row>
    <row r="89" spans="1:9" ht="15" customHeight="1" x14ac:dyDescent="0.2">
      <c r="A89" s="9">
        <v>118</v>
      </c>
      <c r="B89" s="9" t="s">
        <v>165</v>
      </c>
      <c r="C89" s="9" t="s">
        <v>166</v>
      </c>
      <c r="D89" s="13"/>
      <c r="E89" s="13"/>
      <c r="F89" s="11" t="s">
        <v>167</v>
      </c>
      <c r="G89" s="13"/>
      <c r="H89" s="13"/>
      <c r="I89" s="13"/>
    </row>
    <row r="90" spans="1:9" ht="15" customHeight="1" x14ac:dyDescent="0.2">
      <c r="A90" s="9">
        <v>119</v>
      </c>
      <c r="B90" s="9" t="s">
        <v>168</v>
      </c>
      <c r="C90" s="9" t="s">
        <v>14</v>
      </c>
      <c r="D90" s="13"/>
      <c r="E90" s="13"/>
      <c r="F90" s="11" t="s">
        <v>15</v>
      </c>
      <c r="G90" s="11" t="s">
        <v>34</v>
      </c>
      <c r="H90" s="13"/>
      <c r="I90" s="13"/>
    </row>
    <row r="91" spans="1:9" ht="15" customHeight="1" x14ac:dyDescent="0.2">
      <c r="A91" s="9">
        <v>120</v>
      </c>
      <c r="B91" s="9" t="s">
        <v>169</v>
      </c>
      <c r="C91" s="9" t="s">
        <v>14</v>
      </c>
      <c r="D91" s="13"/>
      <c r="E91" s="13"/>
      <c r="F91" s="11" t="s">
        <v>15</v>
      </c>
      <c r="G91" s="11" t="s">
        <v>34</v>
      </c>
      <c r="H91" s="13"/>
      <c r="I91" s="13"/>
    </row>
    <row r="92" spans="1:9" ht="15" customHeight="1" x14ac:dyDescent="0.2">
      <c r="A92" s="9">
        <v>121</v>
      </c>
      <c r="B92" s="9" t="s">
        <v>170</v>
      </c>
      <c r="C92" s="9" t="s">
        <v>14</v>
      </c>
      <c r="D92" s="3"/>
      <c r="E92" s="3"/>
      <c r="F92" s="10" t="s">
        <v>15</v>
      </c>
      <c r="G92" s="6" t="s">
        <v>233</v>
      </c>
      <c r="H92" s="13"/>
      <c r="I92" s="13"/>
    </row>
    <row r="93" spans="1:9" ht="15" customHeight="1" x14ac:dyDescent="0.2">
      <c r="A93" s="9">
        <v>122</v>
      </c>
      <c r="B93" s="9" t="s">
        <v>171</v>
      </c>
      <c r="C93" s="9" t="s">
        <v>10</v>
      </c>
      <c r="D93" s="9"/>
      <c r="E93" s="9"/>
      <c r="F93" s="11" t="s">
        <v>11</v>
      </c>
      <c r="G93" s="11" t="s">
        <v>12</v>
      </c>
      <c r="H93" s="13"/>
      <c r="I93" s="13"/>
    </row>
    <row r="94" spans="1:9" ht="15" customHeight="1" x14ac:dyDescent="0.2">
      <c r="A94" s="95">
        <v>123</v>
      </c>
      <c r="B94" s="9" t="s">
        <v>172</v>
      </c>
      <c r="C94" s="9" t="s">
        <v>101</v>
      </c>
      <c r="D94" s="9"/>
      <c r="E94" s="9"/>
      <c r="F94" s="11" t="s">
        <v>102</v>
      </c>
      <c r="G94" s="11" t="s">
        <v>144</v>
      </c>
      <c r="H94" s="13"/>
      <c r="I94" s="13"/>
    </row>
    <row r="95" spans="1:9" ht="15" customHeight="1" x14ac:dyDescent="0.2">
      <c r="A95" s="95">
        <v>124</v>
      </c>
      <c r="B95" s="9" t="s">
        <v>173</v>
      </c>
      <c r="C95" s="9" t="s">
        <v>101</v>
      </c>
      <c r="D95" s="13"/>
      <c r="E95" s="13"/>
      <c r="F95" s="11" t="s">
        <v>102</v>
      </c>
      <c r="G95" s="11" t="s">
        <v>122</v>
      </c>
      <c r="H95" s="13"/>
      <c r="I95" s="13"/>
    </row>
    <row r="96" spans="1:9" ht="15" customHeight="1" x14ac:dyDescent="0.2">
      <c r="A96" s="95">
        <v>125</v>
      </c>
      <c r="B96" s="9" t="s">
        <v>174</v>
      </c>
      <c r="C96" s="9" t="s">
        <v>101</v>
      </c>
      <c r="D96" s="13"/>
      <c r="E96" s="13"/>
      <c r="F96" s="11" t="s">
        <v>102</v>
      </c>
      <c r="G96" s="11" t="s">
        <v>122</v>
      </c>
      <c r="H96" s="13"/>
      <c r="I96" s="13"/>
    </row>
    <row r="97" spans="1:9" ht="15" customHeight="1" x14ac:dyDescent="0.2">
      <c r="A97" s="95">
        <v>126</v>
      </c>
      <c r="B97" s="9" t="s">
        <v>175</v>
      </c>
      <c r="C97" s="9" t="s">
        <v>101</v>
      </c>
      <c r="D97" s="13"/>
      <c r="E97" s="13"/>
      <c r="F97" s="11" t="s">
        <v>102</v>
      </c>
      <c r="G97" s="11" t="s">
        <v>103</v>
      </c>
      <c r="H97" s="13"/>
      <c r="I97" s="13"/>
    </row>
    <row r="98" spans="1:9" ht="15" customHeight="1" x14ac:dyDescent="0.2">
      <c r="A98" s="1">
        <v>127</v>
      </c>
      <c r="B98" s="13" t="s">
        <v>220</v>
      </c>
      <c r="C98" s="13" t="s">
        <v>221</v>
      </c>
      <c r="D98" s="13"/>
      <c r="E98" s="13"/>
      <c r="F98" s="96" t="s">
        <v>222</v>
      </c>
      <c r="G98" s="96" t="s">
        <v>231</v>
      </c>
      <c r="H98" s="13"/>
      <c r="I98" s="13"/>
    </row>
    <row r="99" spans="1:9" x14ac:dyDescent="0.2">
      <c r="A99" s="1">
        <v>128</v>
      </c>
      <c r="B99" s="13" t="s">
        <v>218</v>
      </c>
      <c r="C99" s="13" t="s">
        <v>14</v>
      </c>
      <c r="D99" s="13"/>
      <c r="E99" s="13"/>
      <c r="F99" s="10" t="s">
        <v>15</v>
      </c>
      <c r="G99" s="96" t="s">
        <v>34</v>
      </c>
      <c r="H99" s="13"/>
      <c r="I99" s="13"/>
    </row>
    <row r="100" spans="1:9" x14ac:dyDescent="0.2">
      <c r="A100" s="1">
        <v>129</v>
      </c>
      <c r="B100" s="105" t="s">
        <v>219</v>
      </c>
      <c r="C100" s="105" t="s">
        <v>14</v>
      </c>
      <c r="D100" s="105"/>
      <c r="E100" s="105"/>
      <c r="F100" s="106" t="s">
        <v>15</v>
      </c>
      <c r="G100" s="107" t="s">
        <v>31</v>
      </c>
      <c r="H100" s="105"/>
      <c r="I100" s="105"/>
    </row>
    <row r="101" spans="1:9" x14ac:dyDescent="0.2">
      <c r="A101" s="13">
        <v>130</v>
      </c>
      <c r="B101" s="108" t="s">
        <v>225</v>
      </c>
      <c r="C101" s="9" t="s">
        <v>101</v>
      </c>
      <c r="D101" s="13"/>
      <c r="E101" s="13"/>
      <c r="F101" s="11" t="s">
        <v>102</v>
      </c>
      <c r="G101" s="96" t="s">
        <v>122</v>
      </c>
      <c r="H101" s="13"/>
      <c r="I101" s="13"/>
    </row>
    <row r="102" spans="1:9" x14ac:dyDescent="0.2">
      <c r="A102" s="13">
        <v>131</v>
      </c>
      <c r="B102" s="13" t="s">
        <v>226</v>
      </c>
      <c r="C102" s="13" t="s">
        <v>14</v>
      </c>
      <c r="D102" s="13"/>
      <c r="E102" s="13"/>
      <c r="F102" s="96" t="s">
        <v>15</v>
      </c>
      <c r="G102" s="6" t="s">
        <v>233</v>
      </c>
      <c r="H102" s="13"/>
      <c r="I102" s="13"/>
    </row>
    <row r="103" spans="1:9" x14ac:dyDescent="0.2">
      <c r="A103" s="13">
        <v>132</v>
      </c>
      <c r="B103" s="13" t="s">
        <v>227</v>
      </c>
      <c r="C103" s="9" t="s">
        <v>101</v>
      </c>
      <c r="D103" s="13"/>
      <c r="E103" s="13"/>
      <c r="F103" s="11" t="s">
        <v>102</v>
      </c>
      <c r="G103" s="96" t="s">
        <v>228</v>
      </c>
      <c r="H103" s="13"/>
      <c r="I103" s="13"/>
    </row>
    <row r="104" spans="1:9" x14ac:dyDescent="0.2">
      <c r="A104" s="108">
        <v>133</v>
      </c>
      <c r="B104" s="108" t="s">
        <v>242</v>
      </c>
      <c r="C104" s="108" t="s">
        <v>140</v>
      </c>
      <c r="D104" s="96"/>
      <c r="E104" s="96"/>
      <c r="F104" s="96" t="s">
        <v>141</v>
      </c>
      <c r="G104" s="96" t="s">
        <v>142</v>
      </c>
      <c r="H104" s="13"/>
      <c r="I104" s="13"/>
    </row>
    <row r="105" spans="1:9" x14ac:dyDescent="0.2">
      <c r="A105" s="13">
        <v>134</v>
      </c>
      <c r="B105" s="13" t="s">
        <v>243</v>
      </c>
      <c r="C105" s="9" t="s">
        <v>101</v>
      </c>
      <c r="D105" s="13"/>
      <c r="E105" s="13"/>
      <c r="F105" s="11" t="s">
        <v>102</v>
      </c>
      <c r="G105" s="96" t="s">
        <v>228</v>
      </c>
      <c r="H105" s="13"/>
      <c r="I105" s="13"/>
    </row>
  </sheetData>
  <autoFilter ref="A1:I103"/>
  <pageMargins left="0.75" right="0.75" top="1" bottom="1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12"/>
  <sheetViews>
    <sheetView tabSelected="1" topLeftCell="A88" zoomScaleNormal="100" workbookViewId="0">
      <selection activeCell="I109" sqref="I109"/>
    </sheetView>
  </sheetViews>
  <sheetFormatPr baseColWidth="10" defaultColWidth="9.140625" defaultRowHeight="12.75" x14ac:dyDescent="0.2"/>
  <cols>
    <col min="1" max="1" width="10.140625" customWidth="1"/>
    <col min="2" max="2" width="55.7109375" customWidth="1"/>
    <col min="3" max="4" width="4" customWidth="1"/>
    <col min="5" max="5" width="4" style="16" customWidth="1"/>
    <col min="6" max="16" width="4" customWidth="1"/>
    <col min="17" max="17" width="4" style="16" customWidth="1"/>
    <col min="18" max="25" width="4" customWidth="1"/>
    <col min="26" max="26" width="8.28515625" style="17" customWidth="1"/>
    <col min="27" max="27" width="8.42578125" customWidth="1"/>
    <col min="28" max="28" width="9.140625" customWidth="1"/>
    <col min="29" max="29" width="4.7109375" customWidth="1"/>
    <col min="30" max="30" width="35" customWidth="1"/>
    <col min="31" max="31" width="25.140625" customWidth="1"/>
    <col min="32" max="32" width="39.28515625" customWidth="1"/>
    <col min="33" max="35" width="10" customWidth="1"/>
    <col min="36" max="38" width="11" customWidth="1"/>
    <col min="39" max="1025" width="9.140625" customWidth="1"/>
  </cols>
  <sheetData>
    <row r="1" spans="1:32" s="24" customFormat="1" ht="15" x14ac:dyDescent="0.2">
      <c r="A1" s="18" t="s">
        <v>0</v>
      </c>
      <c r="B1" s="18" t="s">
        <v>1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20" t="s">
        <v>176</v>
      </c>
      <c r="AA1" s="21" t="s">
        <v>177</v>
      </c>
      <c r="AB1" s="22" t="s">
        <v>178</v>
      </c>
      <c r="AC1" s="23" t="s">
        <v>0</v>
      </c>
      <c r="AD1" s="23" t="s">
        <v>2</v>
      </c>
      <c r="AE1" s="23" t="s">
        <v>5</v>
      </c>
      <c r="AF1" s="23" t="s">
        <v>6</v>
      </c>
    </row>
    <row r="2" spans="1:32" x14ac:dyDescent="0.2">
      <c r="A2" s="25">
        <f>Inventario!A2</f>
        <v>1</v>
      </c>
      <c r="B2" s="26" t="str">
        <f>Inventario!B2</f>
        <v>ACL (auditoria Interna)</v>
      </c>
      <c r="C2" s="27">
        <v>4</v>
      </c>
      <c r="D2" s="27">
        <v>2</v>
      </c>
      <c r="E2" s="27">
        <v>4</v>
      </c>
      <c r="F2" s="27">
        <v>4</v>
      </c>
      <c r="G2" s="27">
        <v>3</v>
      </c>
      <c r="H2" s="27">
        <v>3</v>
      </c>
      <c r="I2" s="27">
        <v>4</v>
      </c>
      <c r="J2" s="27">
        <v>4</v>
      </c>
      <c r="K2" s="27">
        <v>4</v>
      </c>
      <c r="L2" s="27">
        <v>5</v>
      </c>
      <c r="M2" s="27">
        <v>4</v>
      </c>
      <c r="N2" s="27">
        <v>4</v>
      </c>
      <c r="O2" s="27">
        <v>4</v>
      </c>
      <c r="P2" s="27">
        <v>2</v>
      </c>
      <c r="Q2" s="27">
        <v>1</v>
      </c>
      <c r="R2" s="27">
        <v>3</v>
      </c>
      <c r="S2" s="27">
        <v>2</v>
      </c>
      <c r="T2" s="27">
        <v>3</v>
      </c>
      <c r="U2" s="27">
        <v>3</v>
      </c>
      <c r="V2" s="27">
        <v>4</v>
      </c>
      <c r="W2" s="27">
        <v>4</v>
      </c>
      <c r="X2" s="27">
        <v>4</v>
      </c>
      <c r="Y2" s="27">
        <v>1</v>
      </c>
      <c r="Z2" s="28">
        <f>CHOOSE(F2,Parámetros!C$7,Parámetros!D$7,Parámetros!E$7,Parámetros!F$7,Parámetros!G$7)+CHOOSE(G2,Parámetros!C$8,Parámetros!D$8,Parámetros!E$8,Parámetros!F$8,Parámetros!G$8)+CHOOSE(H2,Parámetros!C$9,Parámetros!D$9,Parámetros!E$9,Parámetros!F$9,Parámetros!G$9)+CHOOSE(Q2,Parámetros!C$18,Parámetros!D$18,Parámetros!E$18,Parámetros!F$18,Parámetros!G$18)+CHOOSE(V2,Parámetros!C$23,Parámetros!D$23,Parámetros!E$23,Parámetros!F$23,Parámetros!G$23)</f>
        <v>42</v>
      </c>
      <c r="AA2" s="29">
        <f>CHOOSE(C2,Parámetros!H$4,Parámetros!I$4,Parámetros!J$4,Parámetros!K$4,Parámetros!L$4)+CHOOSE(D2,Parámetros!H$5,Parámetros!I$5,Parámetros!J$5,Parámetros!K$5,Parámetros!L$5)+CHOOSE(E2,Parámetros!H$6,Parámetros!I$6,Parámetros!J$6,Parámetros!K$6,Parámetros!L$6)+CHOOSE(I2,Parámetros!H$10,Parámetros!I$10,Parámetros!J$10,Parámetros!K$10,Parámetros!L$10)+CHOOSE(J2,Parámetros!H$11,Parámetros!I$11,Parámetros!J$11,Parámetros!K$11,Parámetros!L$11)+CHOOSE(M2,Parámetros!H$14,Parámetros!I$14,Parámetros!J$14,Parámetros!K$14,Parámetros!L$14)+CHOOSE(N2,Parámetros!H$15,Parámetros!I$15,Parámetros!J$15,Parámetros!K$15,Parámetros!L$15)+CHOOSE(O2,Parámetros!H$16,Parámetros!I$16,Parámetros!J$16,Parámetros!K$16,Parámetros!L$16)+CHOOSE(P2,Parámetros!H$17,Parámetros!I$17,Parámetros!J$17,Parámetros!K$17,Parámetros!L$17)+CHOOSE(W2,Parámetros!H$24,Parámetros!I$24,Parámetros!J$24,Parámetros!K$24,Parámetros!L$24)+CHOOSE(X2,Parámetros!H$25,Parámetros!I$25,Parámetros!J$25,Parámetros!K$25,Parámetros!L$25)+CHOOSE(Y2,Parámetros!H$26,Parámetros!I$26,Parámetros!J$26,Parámetros!K$26,Parámetros!L$26)</f>
        <v>23</v>
      </c>
      <c r="AB2" s="30">
        <f>CHOOSE(D2,Parámetros!M$5,Parámetros!N$5,Parámetros!O$5,Parámetros!P$5,Parámetros!Q$5)+CHOOSE(E2,Parámetros!M$6,Parámetros!N$6,Parámetros!O$6,Parámetros!P$6,Parámetros!Q$6)+CHOOSE(K2,Parámetros!M$12,Parámetros!N$12,Parámetros!O$12,Parámetros!P$12,Parámetros!Q$12)+CHOOSE(L2,Parámetros!M$13,Parámetros!N$13,Parámetros!O$13,Parámetros!P$13,Parámetros!Q$13)+CHOOSE(M2,Parámetros!M$14,Parámetros!N$14,Parámetros!O$14,Parámetros!P$14,Parámetros!Q$14)+CHOOSE(P2,Parámetros!M$17,Parámetros!N$17,Parámetros!O$17,Parámetros!P$17,Parámetros!Q$17)+CHOOSE(R2,Parámetros!M$19,Parámetros!N$19,Parámetros!O$19,Parámetros!P$19,Parámetros!Q$19)+CHOOSE(S2,Parámetros!M$20,Parámetros!N$20,Parámetros!O$20,Parámetros!P$20,Parámetros!Q$20)+CHOOSE(T2,Parámetros!M$21,Parámetros!N$21,Parámetros!O$21,Parámetros!P$21,Parámetros!Q$21)+CHOOSE(U2,Parámetros!M$22,Parámetros!N$22,Parámetros!O$22,Parámetros!P$22,Parámetros!Q$22)</f>
        <v>19</v>
      </c>
      <c r="AC2" s="31">
        <v>1</v>
      </c>
      <c r="AD2" s="32" t="s">
        <v>10</v>
      </c>
      <c r="AE2" s="33" t="s">
        <v>163</v>
      </c>
      <c r="AF2" s="33" t="s">
        <v>12</v>
      </c>
    </row>
    <row r="3" spans="1:32" x14ac:dyDescent="0.2">
      <c r="A3" s="25">
        <f>Inventario!A3</f>
        <v>6</v>
      </c>
      <c r="B3" s="26" t="str">
        <f>Inventario!B3</f>
        <v>BASE24</v>
      </c>
      <c r="C3" s="34">
        <v>4</v>
      </c>
      <c r="D3" s="34">
        <v>3</v>
      </c>
      <c r="E3" s="34">
        <v>4</v>
      </c>
      <c r="F3" s="34">
        <v>4</v>
      </c>
      <c r="G3" s="34">
        <v>3</v>
      </c>
      <c r="H3" s="34">
        <v>3</v>
      </c>
      <c r="I3" s="34">
        <v>4</v>
      </c>
      <c r="J3" s="34">
        <v>3</v>
      </c>
      <c r="K3" s="34">
        <v>3</v>
      </c>
      <c r="L3" s="34">
        <v>5</v>
      </c>
      <c r="M3" s="34">
        <v>3</v>
      </c>
      <c r="N3" s="34">
        <v>3</v>
      </c>
      <c r="O3" s="34">
        <v>4</v>
      </c>
      <c r="P3" s="34">
        <v>2</v>
      </c>
      <c r="Q3" s="34">
        <v>1</v>
      </c>
      <c r="R3" s="34">
        <v>3</v>
      </c>
      <c r="S3" s="34">
        <v>3</v>
      </c>
      <c r="T3" s="34">
        <v>3</v>
      </c>
      <c r="U3" s="34">
        <v>3</v>
      </c>
      <c r="V3" s="27">
        <v>4</v>
      </c>
      <c r="W3" s="27">
        <v>4</v>
      </c>
      <c r="X3" s="27">
        <v>4</v>
      </c>
      <c r="Y3" s="27">
        <v>1</v>
      </c>
      <c r="Z3" s="28">
        <f>CHOOSE(F3,Parámetros!C$7,Parámetros!D$7,Parámetros!E$7,Parámetros!F$7,Parámetros!G$7)+CHOOSE(G3,Parámetros!C$8,Parámetros!D$8,Parámetros!E$8,Parámetros!F$8,Parámetros!G$8)+CHOOSE(H3,Parámetros!C$9,Parámetros!D$9,Parámetros!E$9,Parámetros!F$9,Parámetros!G$9)+CHOOSE(Q3,Parámetros!C$18,Parámetros!D$18,Parámetros!E$18,Parámetros!F$18,Parámetros!G$18)+CHOOSE(V3,Parámetros!C$23,Parámetros!D$23,Parámetros!E$23,Parámetros!F$23,Parámetros!G$23)</f>
        <v>42</v>
      </c>
      <c r="AA3" s="29">
        <f>CHOOSE(C3,Parámetros!H$4,Parámetros!I$4,Parámetros!J$4,Parámetros!K$4,Parámetros!L$4)+CHOOSE(D3,Parámetros!H$5,Parámetros!I$5,Parámetros!J$5,Parámetros!K$5,Parámetros!L$5)+CHOOSE(E3,Parámetros!H$6,Parámetros!I$6,Parámetros!J$6,Parámetros!K$6,Parámetros!L$6)+CHOOSE(I3,Parámetros!H$10,Parámetros!I$10,Parámetros!J$10,Parámetros!K$10,Parámetros!L$10)+CHOOSE(J3,Parámetros!H$11,Parámetros!I$11,Parámetros!J$11,Parámetros!K$11,Parámetros!L$11)+CHOOSE(M3,Parámetros!H$14,Parámetros!I$14,Parámetros!J$14,Parámetros!K$14,Parámetros!L$14)+CHOOSE(N3,Parámetros!H$15,Parámetros!I$15,Parámetros!J$15,Parámetros!K$15,Parámetros!L$15)+CHOOSE(O3,Parámetros!H$16,Parámetros!I$16,Parámetros!J$16,Parámetros!K$16,Parámetros!L$16)+CHOOSE(P3,Parámetros!H$17,Parámetros!I$17,Parámetros!J$17,Parámetros!K$17,Parámetros!L$17)+CHOOSE(W3,Parámetros!H$24,Parámetros!I$24,Parámetros!J$24,Parámetros!K$24,Parámetros!L$24)+CHOOSE(X3,Parámetros!H$25,Parámetros!I$25,Parámetros!J$25,Parámetros!K$25,Parámetros!L$25)+CHOOSE(Y3,Parámetros!H$26,Parámetros!I$26,Parámetros!J$26,Parámetros!K$26,Parámetros!L$26)</f>
        <v>26</v>
      </c>
      <c r="AB3" s="30">
        <f>CHOOSE(D3,Parámetros!M$5,Parámetros!N$5,Parámetros!O$5,Parámetros!P$5,Parámetros!Q$5)+CHOOSE(E3,Parámetros!M$6,Parámetros!N$6,Parámetros!O$6,Parámetros!P$6,Parámetros!Q$6)+CHOOSE(K3,Parámetros!M$12,Parámetros!N$12,Parámetros!O$12,Parámetros!P$12,Parámetros!Q$12)+CHOOSE(L3,Parámetros!M$13,Parámetros!N$13,Parámetros!O$13,Parámetros!P$13,Parámetros!Q$13)+CHOOSE(M3,Parámetros!M$14,Parámetros!N$14,Parámetros!O$14,Parámetros!P$14,Parámetros!Q$14)+CHOOSE(P3,Parámetros!M$17,Parámetros!N$17,Parámetros!O$17,Parámetros!P$17,Parámetros!Q$17)+CHOOSE(R3,Parámetros!M$19,Parámetros!N$19,Parámetros!O$19,Parámetros!P$19,Parámetros!Q$19)+CHOOSE(S3,Parámetros!M$20,Parámetros!N$20,Parámetros!O$20,Parámetros!P$20,Parámetros!Q$20)+CHOOSE(T3,Parámetros!M$21,Parámetros!N$21,Parámetros!O$21,Parámetros!P$21,Parámetros!Q$21)+CHOOSE(U3,Parámetros!M$22,Parámetros!N$22,Parámetros!O$22,Parámetros!P$22,Parámetros!Q$22)</f>
        <v>15</v>
      </c>
      <c r="AC3" s="31">
        <v>6</v>
      </c>
      <c r="AD3" s="25" t="s">
        <v>179</v>
      </c>
      <c r="AE3" s="33" t="s">
        <v>15</v>
      </c>
      <c r="AF3" s="33" t="s">
        <v>16</v>
      </c>
    </row>
    <row r="4" spans="1:32" x14ac:dyDescent="0.2">
      <c r="A4" s="25">
        <f>Inventario!A4</f>
        <v>7</v>
      </c>
      <c r="B4" s="26" t="str">
        <f>Inventario!B4</f>
        <v>BI - BUSSINES INTELIGENT OBJETS</v>
      </c>
      <c r="C4" s="34">
        <v>4</v>
      </c>
      <c r="D4" s="34">
        <v>2</v>
      </c>
      <c r="E4" s="34">
        <v>4</v>
      </c>
      <c r="F4" s="34">
        <v>1</v>
      </c>
      <c r="G4" s="34">
        <v>1</v>
      </c>
      <c r="H4" s="34">
        <v>2</v>
      </c>
      <c r="I4" s="34">
        <v>1</v>
      </c>
      <c r="J4" s="34">
        <v>2</v>
      </c>
      <c r="K4" s="34">
        <v>3</v>
      </c>
      <c r="L4" s="34">
        <v>4</v>
      </c>
      <c r="M4" s="34">
        <v>2</v>
      </c>
      <c r="N4" s="34">
        <v>2</v>
      </c>
      <c r="O4" s="34">
        <v>3</v>
      </c>
      <c r="P4" s="34">
        <v>2</v>
      </c>
      <c r="Q4" s="34">
        <v>1</v>
      </c>
      <c r="R4" s="34">
        <v>3</v>
      </c>
      <c r="S4" s="34">
        <v>2</v>
      </c>
      <c r="T4" s="34">
        <v>3</v>
      </c>
      <c r="U4" s="34">
        <v>3</v>
      </c>
      <c r="V4" s="27">
        <v>2</v>
      </c>
      <c r="W4" s="27">
        <v>4</v>
      </c>
      <c r="X4" s="27">
        <v>2</v>
      </c>
      <c r="Y4" s="27">
        <v>1</v>
      </c>
      <c r="Z4" s="28">
        <f>CHOOSE(F4,Parámetros!C$7,Parámetros!D$7,Parámetros!E$7,Parámetros!F$7,Parámetros!G$7)+CHOOSE(G4,Parámetros!C$8,Parámetros!D$8,Parámetros!E$8,Parámetros!F$8,Parámetros!G$8)+CHOOSE(H4,Parámetros!C$9,Parámetros!D$9,Parámetros!E$9,Parámetros!F$9,Parámetros!G$9)+CHOOSE(Q4,Parámetros!C$18,Parámetros!D$18,Parámetros!E$18,Parámetros!F$18,Parámetros!G$18)+CHOOSE(V4,Parámetros!C$23,Parámetros!D$23,Parámetros!E$23,Parámetros!F$23,Parámetros!G$23)</f>
        <v>90</v>
      </c>
      <c r="AA4" s="29">
        <f>CHOOSE(C4,Parámetros!H$4,Parámetros!I$4,Parámetros!J$4,Parámetros!K$4,Parámetros!L$4)+CHOOSE(D4,Parámetros!H$5,Parámetros!I$5,Parámetros!J$5,Parámetros!K$5,Parámetros!L$5)+CHOOSE(E4,Parámetros!H$6,Parámetros!I$6,Parámetros!J$6,Parámetros!K$6,Parámetros!L$6)+CHOOSE(I4,Parámetros!H$10,Parámetros!I$10,Parámetros!J$10,Parámetros!K$10,Parámetros!L$10)+CHOOSE(J4,Parámetros!H$11,Parámetros!I$11,Parámetros!J$11,Parámetros!K$11,Parámetros!L$11)+CHOOSE(M4,Parámetros!H$14,Parámetros!I$14,Parámetros!J$14,Parámetros!K$14,Parámetros!L$14)+CHOOSE(N4,Parámetros!H$15,Parámetros!I$15,Parámetros!J$15,Parámetros!K$15,Parámetros!L$15)+CHOOSE(O4,Parámetros!H$16,Parámetros!I$16,Parámetros!J$16,Parámetros!K$16,Parámetros!L$16)+CHOOSE(P4,Parámetros!H$17,Parámetros!I$17,Parámetros!J$17,Parámetros!K$17,Parámetros!L$17)+CHOOSE(W4,Parámetros!H$24,Parámetros!I$24,Parámetros!J$24,Parámetros!K$24,Parámetros!L$24)+CHOOSE(X4,Parámetros!H$25,Parámetros!I$25,Parámetros!J$25,Parámetros!K$25,Parámetros!L$25)+CHOOSE(Y4,Parámetros!H$26,Parámetros!I$26,Parámetros!J$26,Parámetros!K$26,Parámetros!L$26)</f>
        <v>53</v>
      </c>
      <c r="AB4" s="30">
        <f>CHOOSE(D4,Parámetros!M$5,Parámetros!N$5,Parámetros!O$5,Parámetros!P$5,Parámetros!Q$5)+CHOOSE(E4,Parámetros!M$6,Parámetros!N$6,Parámetros!O$6,Parámetros!P$6,Parámetros!Q$6)+CHOOSE(K4,Parámetros!M$12,Parámetros!N$12,Parámetros!O$12,Parámetros!P$12,Parámetros!Q$12)+CHOOSE(L4,Parámetros!M$13,Parámetros!N$13,Parámetros!O$13,Parámetros!P$13,Parámetros!Q$13)+CHOOSE(M4,Parámetros!M$14,Parámetros!N$14,Parámetros!O$14,Parámetros!P$14,Parámetros!Q$14)+CHOOSE(P4,Parámetros!M$17,Parámetros!N$17,Parámetros!O$17,Parámetros!P$17,Parámetros!Q$17)+CHOOSE(R4,Parámetros!M$19,Parámetros!N$19,Parámetros!O$19,Parámetros!P$19,Parámetros!Q$19)+CHOOSE(S4,Parámetros!M$20,Parámetros!N$20,Parámetros!O$20,Parámetros!P$20,Parámetros!Q$20)+CHOOSE(T4,Parámetros!M$21,Parámetros!N$21,Parámetros!O$21,Parámetros!P$21,Parámetros!Q$21)+CHOOSE(U4,Parámetros!M$22,Parámetros!N$22,Parámetros!O$22,Parámetros!P$22,Parámetros!Q$22)</f>
        <v>29</v>
      </c>
      <c r="AC4" s="31">
        <v>7</v>
      </c>
      <c r="AD4" s="32" t="s">
        <v>18</v>
      </c>
      <c r="AE4" s="33" t="s">
        <v>19</v>
      </c>
      <c r="AF4" s="33"/>
    </row>
    <row r="5" spans="1:32" x14ac:dyDescent="0.2">
      <c r="A5" s="25">
        <f>Inventario!A5</f>
        <v>8</v>
      </c>
      <c r="B5" s="26" t="str">
        <f>Inventario!B5</f>
        <v>C.A.C. (Adm. De clering bancario y gestion de valores)</v>
      </c>
      <c r="C5" s="34">
        <v>1</v>
      </c>
      <c r="D5" s="34">
        <v>3</v>
      </c>
      <c r="E5" s="34">
        <v>4</v>
      </c>
      <c r="F5" s="34">
        <v>2</v>
      </c>
      <c r="G5" s="34">
        <v>1</v>
      </c>
      <c r="H5" s="34">
        <v>3</v>
      </c>
      <c r="I5" s="34">
        <v>4</v>
      </c>
      <c r="J5" s="34">
        <v>2</v>
      </c>
      <c r="K5" s="34">
        <v>2</v>
      </c>
      <c r="L5" s="34">
        <v>4</v>
      </c>
      <c r="M5" s="34">
        <v>3</v>
      </c>
      <c r="N5" s="34">
        <v>2</v>
      </c>
      <c r="O5" s="34">
        <v>2</v>
      </c>
      <c r="P5" s="34">
        <v>2</v>
      </c>
      <c r="Q5" s="34">
        <v>1</v>
      </c>
      <c r="R5" s="34">
        <v>3</v>
      </c>
      <c r="S5" s="34">
        <v>2</v>
      </c>
      <c r="T5" s="34">
        <v>2</v>
      </c>
      <c r="U5" s="34">
        <v>2</v>
      </c>
      <c r="V5" s="27">
        <v>2</v>
      </c>
      <c r="W5" s="27">
        <v>4</v>
      </c>
      <c r="X5" s="27">
        <v>1</v>
      </c>
      <c r="Y5" s="27">
        <v>1</v>
      </c>
      <c r="Z5" s="28">
        <f>CHOOSE(F5,Parámetros!C$7,Parámetros!D$7,Parámetros!E$7,Parámetros!F$7,Parámetros!G$7)+CHOOSE(G5,Parámetros!C$8,Parámetros!D$8,Parámetros!E$8,Parámetros!F$8,Parámetros!G$8)+CHOOSE(H5,Parámetros!C$9,Parámetros!D$9,Parámetros!E$9,Parámetros!F$9,Parámetros!G$9)+CHOOSE(Q5,Parámetros!C$18,Parámetros!D$18,Parámetros!E$18,Parámetros!F$18,Parámetros!G$18)+CHOOSE(V5,Parámetros!C$23,Parámetros!D$23,Parámetros!E$23,Parámetros!F$23,Parámetros!G$23)</f>
        <v>81</v>
      </c>
      <c r="AA5" s="29">
        <f>CHOOSE(C5,Parámetros!H$4,Parámetros!I$4,Parámetros!J$4,Parámetros!K$4,Parámetros!L$4)+CHOOSE(D5,Parámetros!H$5,Parámetros!I$5,Parámetros!J$5,Parámetros!K$5,Parámetros!L$5)+CHOOSE(E5,Parámetros!H$6,Parámetros!I$6,Parámetros!J$6,Parámetros!K$6,Parámetros!L$6)+CHOOSE(I5,Parámetros!H$10,Parámetros!I$10,Parámetros!J$10,Parámetros!K$10,Parámetros!L$10)+CHOOSE(J5,Parámetros!H$11,Parámetros!I$11,Parámetros!J$11,Parámetros!K$11,Parámetros!L$11)+CHOOSE(M5,Parámetros!H$14,Parámetros!I$14,Parámetros!J$14,Parámetros!K$14,Parámetros!L$14)+CHOOSE(N5,Parámetros!H$15,Parámetros!I$15,Parámetros!J$15,Parámetros!K$15,Parámetros!L$15)+CHOOSE(O5,Parámetros!H$16,Parámetros!I$16,Parámetros!J$16,Parámetros!K$16,Parámetros!L$16)+CHOOSE(P5,Parámetros!H$17,Parámetros!I$17,Parámetros!J$17,Parámetros!K$17,Parámetros!L$17)+CHOOSE(W5,Parámetros!H$24,Parámetros!I$24,Parámetros!J$24,Parámetros!K$24,Parámetros!L$24)+CHOOSE(X5,Parámetros!H$25,Parámetros!I$25,Parámetros!J$25,Parámetros!K$25,Parámetros!L$25)+CHOOSE(Y5,Parámetros!H$26,Parámetros!I$26,Parámetros!J$26,Parámetros!K$26,Parámetros!L$26)</f>
        <v>55</v>
      </c>
      <c r="AB5" s="30">
        <f>CHOOSE(D5,Parámetros!M$5,Parámetros!N$5,Parámetros!O$5,Parámetros!P$5,Parámetros!Q$5)+CHOOSE(E5,Parámetros!M$6,Parámetros!N$6,Parámetros!O$6,Parámetros!P$6,Parámetros!Q$6)+CHOOSE(K5,Parámetros!M$12,Parámetros!N$12,Parámetros!O$12,Parámetros!P$12,Parámetros!Q$12)+CHOOSE(L5,Parámetros!M$13,Parámetros!N$13,Parámetros!O$13,Parámetros!P$13,Parámetros!Q$13)+CHOOSE(M5,Parámetros!M$14,Parámetros!N$14,Parámetros!O$14,Parámetros!P$14,Parámetros!Q$14)+CHOOSE(P5,Parámetros!M$17,Parámetros!N$17,Parámetros!O$17,Parámetros!P$17,Parámetros!Q$17)+CHOOSE(R5,Parámetros!M$19,Parámetros!N$19,Parámetros!O$19,Parámetros!P$19,Parámetros!Q$19)+CHOOSE(S5,Parámetros!M$20,Parámetros!N$20,Parámetros!O$20,Parámetros!P$20,Parámetros!Q$20)+CHOOSE(T5,Parámetros!M$21,Parámetros!N$21,Parámetros!O$21,Parámetros!P$21,Parámetros!Q$21)+CHOOSE(U5,Parámetros!M$22,Parámetros!N$22,Parámetros!O$22,Parámetros!P$22,Parámetros!Q$22)</f>
        <v>39</v>
      </c>
      <c r="AC5" s="31">
        <v>8</v>
      </c>
      <c r="AD5" s="25" t="s">
        <v>179</v>
      </c>
      <c r="AE5" s="33" t="s">
        <v>15</v>
      </c>
      <c r="AF5" s="35" t="s">
        <v>22</v>
      </c>
    </row>
    <row r="6" spans="1:32" x14ac:dyDescent="0.2">
      <c r="A6" s="25">
        <f>Inventario!A6</f>
        <v>9</v>
      </c>
      <c r="B6" s="26" t="str">
        <f>Inventario!B6</f>
        <v>CODES WEB (Codigos de descuentos de Haberes)</v>
      </c>
      <c r="C6" s="34">
        <v>2</v>
      </c>
      <c r="D6" s="34">
        <v>3</v>
      </c>
      <c r="E6" s="34">
        <v>4</v>
      </c>
      <c r="F6" s="34">
        <v>4</v>
      </c>
      <c r="G6" s="34">
        <v>1</v>
      </c>
      <c r="H6" s="34">
        <v>2</v>
      </c>
      <c r="I6" s="34">
        <v>1</v>
      </c>
      <c r="J6" s="34">
        <v>1</v>
      </c>
      <c r="K6" s="34">
        <v>2</v>
      </c>
      <c r="L6" s="34">
        <v>5</v>
      </c>
      <c r="M6" s="34">
        <v>4</v>
      </c>
      <c r="N6" s="34">
        <v>2</v>
      </c>
      <c r="O6" s="34">
        <v>2</v>
      </c>
      <c r="P6" s="34">
        <v>2</v>
      </c>
      <c r="Q6" s="34">
        <v>1</v>
      </c>
      <c r="R6" s="34">
        <v>2</v>
      </c>
      <c r="S6" s="34">
        <v>3</v>
      </c>
      <c r="T6" s="34">
        <v>2</v>
      </c>
      <c r="U6" s="34">
        <v>2</v>
      </c>
      <c r="V6" s="27">
        <v>4</v>
      </c>
      <c r="W6" s="27">
        <v>3</v>
      </c>
      <c r="X6" s="27">
        <v>1</v>
      </c>
      <c r="Y6" s="27">
        <v>3</v>
      </c>
      <c r="Z6" s="28">
        <f>CHOOSE(F6,Parámetros!C$7,Parámetros!D$7,Parámetros!E$7,Parámetros!F$7,Parámetros!G$7)+CHOOSE(G6,Parámetros!C$8,Parámetros!D$8,Parámetros!E$8,Parámetros!F$8,Parámetros!G$8)+CHOOSE(H6,Parámetros!C$9,Parámetros!D$9,Parámetros!E$9,Parámetros!F$9,Parámetros!G$9)+CHOOSE(Q6,Parámetros!C$18,Parámetros!D$18,Parámetros!E$18,Parámetros!F$18,Parámetros!G$18)+CHOOSE(V6,Parámetros!C$23,Parámetros!D$23,Parámetros!E$23,Parámetros!F$23,Parámetros!G$23)</f>
        <v>58</v>
      </c>
      <c r="AA6" s="29">
        <f>CHOOSE(C6,Parámetros!H$4,Parámetros!I$4,Parámetros!J$4,Parámetros!K$4,Parámetros!L$4)+CHOOSE(D6,Parámetros!H$5,Parámetros!I$5,Parámetros!J$5,Parámetros!K$5,Parámetros!L$5)+CHOOSE(E6,Parámetros!H$6,Parámetros!I$6,Parámetros!J$6,Parámetros!K$6,Parámetros!L$6)+CHOOSE(I6,Parámetros!H$10,Parámetros!I$10,Parámetros!J$10,Parámetros!K$10,Parámetros!L$10)+CHOOSE(J6,Parámetros!H$11,Parámetros!I$11,Parámetros!J$11,Parámetros!K$11,Parámetros!L$11)+CHOOSE(M6,Parámetros!H$14,Parámetros!I$14,Parámetros!J$14,Parámetros!K$14,Parámetros!L$14)+CHOOSE(N6,Parámetros!H$15,Parámetros!I$15,Parámetros!J$15,Parámetros!K$15,Parámetros!L$15)+CHOOSE(O6,Parámetros!H$16,Parámetros!I$16,Parámetros!J$16,Parámetros!K$16,Parámetros!L$16)+CHOOSE(P6,Parámetros!H$17,Parámetros!I$17,Parámetros!J$17,Parámetros!K$17,Parámetros!L$17)+CHOOSE(W6,Parámetros!H$24,Parámetros!I$24,Parámetros!J$24,Parámetros!K$24,Parámetros!L$24)+CHOOSE(X6,Parámetros!H$25,Parámetros!I$25,Parámetros!J$25,Parámetros!K$25,Parámetros!L$25)+CHOOSE(Y6,Parámetros!H$26,Parámetros!I$26,Parámetros!J$26,Parámetros!K$26,Parámetros!L$26)</f>
        <v>55</v>
      </c>
      <c r="AB6" s="30">
        <f>CHOOSE(D6,Parámetros!M$5,Parámetros!N$5,Parámetros!O$5,Parámetros!P$5,Parámetros!Q$5)+CHOOSE(E6,Parámetros!M$6,Parámetros!N$6,Parámetros!O$6,Parámetros!P$6,Parámetros!Q$6)+CHOOSE(K6,Parámetros!M$12,Parámetros!N$12,Parámetros!O$12,Parámetros!P$12,Parámetros!Q$12)+CHOOSE(L6,Parámetros!M$13,Parámetros!N$13,Parámetros!O$13,Parámetros!P$13,Parámetros!Q$13)+CHOOSE(M6,Parámetros!M$14,Parámetros!N$14,Parámetros!O$14,Parámetros!P$14,Parámetros!Q$14)+CHOOSE(P6,Parámetros!M$17,Parámetros!N$17,Parámetros!O$17,Parámetros!P$17,Parámetros!Q$17)+CHOOSE(R6,Parámetros!M$19,Parámetros!N$19,Parámetros!O$19,Parámetros!P$19,Parámetros!Q$19)+CHOOSE(S6,Parámetros!M$20,Parámetros!N$20,Parámetros!O$20,Parámetros!P$20,Parámetros!Q$20)+CHOOSE(T6,Parámetros!M$21,Parámetros!N$21,Parámetros!O$21,Parámetros!P$21,Parámetros!Q$21)+CHOOSE(U6,Parámetros!M$22,Parámetros!N$22,Parámetros!O$22,Parámetros!P$22,Parámetros!Q$22)</f>
        <v>35</v>
      </c>
      <c r="AC6" s="31">
        <v>9</v>
      </c>
      <c r="AD6" s="25" t="s">
        <v>179</v>
      </c>
      <c r="AE6" s="33" t="s">
        <v>15</v>
      </c>
      <c r="AF6" s="35" t="s">
        <v>23</v>
      </c>
    </row>
    <row r="7" spans="1:32" x14ac:dyDescent="0.2">
      <c r="A7" s="25">
        <f>Inventario!A7</f>
        <v>10</v>
      </c>
      <c r="B7" s="26" t="str">
        <f>Inventario!B7</f>
        <v>CREDENCIAL (Administ. De tarjetas de créditos)</v>
      </c>
      <c r="C7" s="34">
        <v>2</v>
      </c>
      <c r="D7" s="34">
        <v>2</v>
      </c>
      <c r="E7" s="34">
        <v>4</v>
      </c>
      <c r="F7" s="34">
        <v>2</v>
      </c>
      <c r="G7" s="34">
        <v>1</v>
      </c>
      <c r="H7" s="34">
        <v>2</v>
      </c>
      <c r="I7" s="34">
        <v>2</v>
      </c>
      <c r="J7" s="34">
        <v>2</v>
      </c>
      <c r="K7" s="34">
        <v>2</v>
      </c>
      <c r="L7" s="34">
        <v>3</v>
      </c>
      <c r="M7" s="34">
        <v>3</v>
      </c>
      <c r="N7" s="34">
        <v>3</v>
      </c>
      <c r="O7" s="34">
        <v>3</v>
      </c>
      <c r="P7" s="34">
        <v>2</v>
      </c>
      <c r="Q7" s="34">
        <v>1</v>
      </c>
      <c r="R7" s="34">
        <v>3</v>
      </c>
      <c r="S7" s="34">
        <v>3</v>
      </c>
      <c r="T7" s="34">
        <v>3</v>
      </c>
      <c r="U7" s="34">
        <v>2</v>
      </c>
      <c r="V7" s="27">
        <v>2</v>
      </c>
      <c r="W7" s="27">
        <v>3</v>
      </c>
      <c r="X7" s="27">
        <v>2</v>
      </c>
      <c r="Y7" s="27">
        <v>1</v>
      </c>
      <c r="Z7" s="28">
        <f>CHOOSE(F7,Parámetros!C$7,Parámetros!D$7,Parámetros!E$7,Parámetros!F$7,Parámetros!G$7)+CHOOSE(G7,Parámetros!C$8,Parámetros!D$8,Parámetros!E$8,Parámetros!F$8,Parámetros!G$8)+CHOOSE(H7,Parámetros!C$9,Parámetros!D$9,Parámetros!E$9,Parámetros!F$9,Parámetros!G$9)+CHOOSE(Q7,Parámetros!C$18,Parámetros!D$18,Parámetros!E$18,Parámetros!F$18,Parámetros!G$18)+CHOOSE(V7,Parámetros!C$23,Parámetros!D$23,Parámetros!E$23,Parámetros!F$23,Parámetros!G$23)</f>
        <v>85</v>
      </c>
      <c r="AA7" s="29">
        <f>CHOOSE(C7,Parámetros!H$4,Parámetros!I$4,Parámetros!J$4,Parámetros!K$4,Parámetros!L$4)+CHOOSE(D7,Parámetros!H$5,Parámetros!I$5,Parámetros!J$5,Parámetros!K$5,Parámetros!L$5)+CHOOSE(E7,Parámetros!H$6,Parámetros!I$6,Parámetros!J$6,Parámetros!K$6,Parámetros!L$6)+CHOOSE(I7,Parámetros!H$10,Parámetros!I$10,Parámetros!J$10,Parámetros!K$10,Parámetros!L$10)+CHOOSE(J7,Parámetros!H$11,Parámetros!I$11,Parámetros!J$11,Parámetros!K$11,Parámetros!L$11)+CHOOSE(M7,Parámetros!H$14,Parámetros!I$14,Parámetros!J$14,Parámetros!K$14,Parámetros!L$14)+CHOOSE(N7,Parámetros!H$15,Parámetros!I$15,Parámetros!J$15,Parámetros!K$15,Parámetros!L$15)+CHOOSE(O7,Parámetros!H$16,Parámetros!I$16,Parámetros!J$16,Parámetros!K$16,Parámetros!L$16)+CHOOSE(P7,Parámetros!H$17,Parámetros!I$17,Parámetros!J$17,Parámetros!K$17,Parámetros!L$17)+CHOOSE(W7,Parámetros!H$24,Parámetros!I$24,Parámetros!J$24,Parámetros!K$24,Parámetros!L$24)+CHOOSE(X7,Parámetros!H$25,Parámetros!I$25,Parámetros!J$25,Parámetros!K$25,Parámetros!L$25)+CHOOSE(Y7,Parámetros!H$26,Parámetros!I$26,Parámetros!J$26,Parámetros!K$26,Parámetros!L$26)</f>
        <v>52</v>
      </c>
      <c r="AB7" s="30">
        <f>CHOOSE(D7,Parámetros!M$5,Parámetros!N$5,Parámetros!O$5,Parámetros!P$5,Parámetros!Q$5)+CHOOSE(E7,Parámetros!M$6,Parámetros!N$6,Parámetros!O$6,Parámetros!P$6,Parámetros!Q$6)+CHOOSE(K7,Parámetros!M$12,Parámetros!N$12,Parámetros!O$12,Parámetros!P$12,Parámetros!Q$12)+CHOOSE(L7,Parámetros!M$13,Parámetros!N$13,Parámetros!O$13,Parámetros!P$13,Parámetros!Q$13)+CHOOSE(M7,Parámetros!M$14,Parámetros!N$14,Parámetros!O$14,Parámetros!P$14,Parámetros!Q$14)+CHOOSE(P7,Parámetros!M$17,Parámetros!N$17,Parámetros!O$17,Parámetros!P$17,Parámetros!Q$17)+CHOOSE(R7,Parámetros!M$19,Parámetros!N$19,Parámetros!O$19,Parámetros!P$19,Parámetros!Q$19)+CHOOSE(S7,Parámetros!M$20,Parámetros!N$20,Parámetros!O$20,Parámetros!P$20,Parámetros!Q$20)+CHOOSE(T7,Parámetros!M$21,Parámetros!N$21,Parámetros!O$21,Parámetros!P$21,Parámetros!Q$21)+CHOOSE(U7,Parámetros!M$22,Parámetros!N$22,Parámetros!O$22,Parámetros!P$22,Parámetros!Q$22)</f>
        <v>37</v>
      </c>
      <c r="AC7" s="31">
        <v>10</v>
      </c>
      <c r="AD7" s="25" t="s">
        <v>179</v>
      </c>
      <c r="AE7" s="33" t="s">
        <v>15</v>
      </c>
      <c r="AF7" s="35" t="s">
        <v>25</v>
      </c>
    </row>
    <row r="8" spans="1:32" x14ac:dyDescent="0.2">
      <c r="A8" s="25">
        <f>Inventario!A8</f>
        <v>11</v>
      </c>
      <c r="B8" s="26" t="str">
        <f>Inventario!B8</f>
        <v>CWA</v>
      </c>
      <c r="C8" s="34">
        <v>4</v>
      </c>
      <c r="D8" s="34">
        <v>3</v>
      </c>
      <c r="E8" s="34">
        <v>4</v>
      </c>
      <c r="F8" s="34">
        <v>4</v>
      </c>
      <c r="G8" s="34">
        <v>3</v>
      </c>
      <c r="H8" s="34">
        <v>3</v>
      </c>
      <c r="I8" s="34">
        <v>4</v>
      </c>
      <c r="J8" s="34">
        <v>3</v>
      </c>
      <c r="K8" s="34">
        <v>4</v>
      </c>
      <c r="L8" s="34">
        <v>5</v>
      </c>
      <c r="M8" s="34">
        <v>4</v>
      </c>
      <c r="N8" s="34">
        <v>1</v>
      </c>
      <c r="O8" s="34">
        <v>3</v>
      </c>
      <c r="P8" s="34">
        <v>2</v>
      </c>
      <c r="Q8" s="34">
        <v>1</v>
      </c>
      <c r="R8" s="34">
        <v>3</v>
      </c>
      <c r="S8" s="34">
        <v>2</v>
      </c>
      <c r="T8" s="34">
        <v>3</v>
      </c>
      <c r="U8" s="34">
        <v>2</v>
      </c>
      <c r="V8" s="27">
        <v>4</v>
      </c>
      <c r="W8" s="27">
        <v>4</v>
      </c>
      <c r="X8" s="27">
        <v>1</v>
      </c>
      <c r="Y8" s="27">
        <v>1</v>
      </c>
      <c r="Z8" s="28">
        <f>CHOOSE(F8,Parámetros!C$7,Parámetros!D$7,Parámetros!E$7,Parámetros!F$7,Parámetros!G$7)+CHOOSE(G8,Parámetros!C$8,Parámetros!D$8,Parámetros!E$8,Parámetros!F$8,Parámetros!G$8)+CHOOSE(H8,Parámetros!C$9,Parámetros!D$9,Parámetros!E$9,Parámetros!F$9,Parámetros!G$9)+CHOOSE(Q8,Parámetros!C$18,Parámetros!D$18,Parámetros!E$18,Parámetros!F$18,Parámetros!G$18)+CHOOSE(V8,Parámetros!C$23,Parámetros!D$23,Parámetros!E$23,Parámetros!F$23,Parámetros!G$23)</f>
        <v>42</v>
      </c>
      <c r="AA8" s="29">
        <f>CHOOSE(C8,Parámetros!H$4,Parámetros!I$4,Parámetros!J$4,Parámetros!K$4,Parámetros!L$4)+CHOOSE(D8,Parámetros!H$5,Parámetros!I$5,Parámetros!J$5,Parámetros!K$5,Parámetros!L$5)+CHOOSE(E8,Parámetros!H$6,Parámetros!I$6,Parámetros!J$6,Parámetros!K$6,Parámetros!L$6)+CHOOSE(I8,Parámetros!H$10,Parámetros!I$10,Parámetros!J$10,Parámetros!K$10,Parámetros!L$10)+CHOOSE(J8,Parámetros!H$11,Parámetros!I$11,Parámetros!J$11,Parámetros!K$11,Parámetros!L$11)+CHOOSE(M8,Parámetros!H$14,Parámetros!I$14,Parámetros!J$14,Parámetros!K$14,Parámetros!L$14)+CHOOSE(N8,Parámetros!H$15,Parámetros!I$15,Parámetros!J$15,Parámetros!K$15,Parámetros!L$15)+CHOOSE(O8,Parámetros!H$16,Parámetros!I$16,Parámetros!J$16,Parámetros!K$16,Parámetros!L$16)+CHOOSE(P8,Parámetros!H$17,Parámetros!I$17,Parámetros!J$17,Parámetros!K$17,Parámetros!L$17)+CHOOSE(W8,Parámetros!H$24,Parámetros!I$24,Parámetros!J$24,Parámetros!K$24,Parámetros!L$24)+CHOOSE(X8,Parámetros!H$25,Parámetros!I$25,Parámetros!J$25,Parámetros!K$25,Parámetros!L$25)+CHOOSE(Y8,Parámetros!H$26,Parámetros!I$26,Parámetros!J$26,Parámetros!K$26,Parámetros!L$26)</f>
        <v>40</v>
      </c>
      <c r="AB8" s="30">
        <f>CHOOSE(D8,Parámetros!M$5,Parámetros!N$5,Parámetros!O$5,Parámetros!P$5,Parámetros!Q$5)+CHOOSE(E8,Parámetros!M$6,Parámetros!N$6,Parámetros!O$6,Parámetros!P$6,Parámetros!Q$6)+CHOOSE(K8,Parámetros!M$12,Parámetros!N$12,Parámetros!O$12,Parámetros!P$12,Parámetros!Q$12)+CHOOSE(L8,Parámetros!M$13,Parámetros!N$13,Parámetros!O$13,Parámetros!P$13,Parámetros!Q$13)+CHOOSE(M8,Parámetros!M$14,Parámetros!N$14,Parámetros!O$14,Parámetros!P$14,Parámetros!Q$14)+CHOOSE(P8,Parámetros!M$17,Parámetros!N$17,Parámetros!O$17,Parámetros!P$17,Parámetros!Q$17)+CHOOSE(R8,Parámetros!M$19,Parámetros!N$19,Parámetros!O$19,Parámetros!P$19,Parámetros!Q$19)+CHOOSE(S8,Parámetros!M$20,Parámetros!N$20,Parámetros!O$20,Parámetros!P$20,Parámetros!Q$20)+CHOOSE(T8,Parámetros!M$21,Parámetros!N$21,Parámetros!O$21,Parámetros!P$21,Parámetros!Q$21)+CHOOSE(U8,Parámetros!M$22,Parámetros!N$22,Parámetros!O$22,Parámetros!P$22,Parámetros!Q$22)</f>
        <v>22</v>
      </c>
      <c r="AC8" s="31">
        <v>11</v>
      </c>
      <c r="AD8" s="32" t="s">
        <v>27</v>
      </c>
      <c r="AE8" s="33" t="s">
        <v>28</v>
      </c>
      <c r="AF8" s="33" t="s">
        <v>29</v>
      </c>
    </row>
    <row r="9" spans="1:32" x14ac:dyDescent="0.2">
      <c r="A9" s="25">
        <f>Inventario!A9</f>
        <v>12</v>
      </c>
      <c r="B9" s="26" t="str">
        <f>Inventario!B9</f>
        <v>E-SETTELMENT (Sistema de transf de Interbanking)</v>
      </c>
      <c r="C9" s="34">
        <v>2</v>
      </c>
      <c r="D9" s="34">
        <v>2</v>
      </c>
      <c r="E9" s="34">
        <v>4</v>
      </c>
      <c r="F9" s="34">
        <v>3</v>
      </c>
      <c r="G9" s="34">
        <v>1</v>
      </c>
      <c r="H9" s="34">
        <v>2</v>
      </c>
      <c r="I9" s="34">
        <v>2</v>
      </c>
      <c r="J9" s="34">
        <v>2</v>
      </c>
      <c r="K9" s="34">
        <v>3</v>
      </c>
      <c r="L9" s="34">
        <v>3</v>
      </c>
      <c r="M9" s="34">
        <v>3</v>
      </c>
      <c r="N9" s="34">
        <v>2</v>
      </c>
      <c r="O9" s="34">
        <v>3</v>
      </c>
      <c r="P9" s="34">
        <v>1</v>
      </c>
      <c r="Q9" s="34">
        <v>1</v>
      </c>
      <c r="R9" s="34">
        <v>3</v>
      </c>
      <c r="S9" s="34">
        <v>3</v>
      </c>
      <c r="T9" s="34">
        <v>3</v>
      </c>
      <c r="U9" s="34">
        <v>2</v>
      </c>
      <c r="V9" s="34">
        <v>2</v>
      </c>
      <c r="W9" s="27">
        <v>3</v>
      </c>
      <c r="X9" s="27">
        <v>2</v>
      </c>
      <c r="Y9" s="27">
        <v>1</v>
      </c>
      <c r="Z9" s="28">
        <f>CHOOSE(F9,Parámetros!C$7,Parámetros!D$7,Parámetros!E$7,Parámetros!F$7,Parámetros!G$7)+CHOOSE(G9,Parámetros!C$8,Parámetros!D$8,Parámetros!E$8,Parámetros!F$8,Parámetros!G$8)+CHOOSE(H9,Parámetros!C$9,Parámetros!D$9,Parámetros!E$9,Parámetros!F$9,Parámetros!G$9)+CHOOSE(Q9,Parámetros!C$18,Parámetros!D$18,Parámetros!E$18,Parámetros!F$18,Parámetros!G$18)+CHOOSE(V9,Parámetros!C$23,Parámetros!D$23,Parámetros!E$23,Parámetros!F$23,Parámetros!G$23)</f>
        <v>80</v>
      </c>
      <c r="AA9" s="29">
        <f>CHOOSE(C9,Parámetros!H$4,Parámetros!I$4,Parámetros!J$4,Parámetros!K$4,Parámetros!L$4)+CHOOSE(D9,Parámetros!H$5,Parámetros!I$5,Parámetros!J$5,Parámetros!K$5,Parámetros!L$5)+CHOOSE(E9,Parámetros!H$6,Parámetros!I$6,Parámetros!J$6,Parámetros!K$6,Parámetros!L$6)+CHOOSE(I9,Parámetros!H$10,Parámetros!I$10,Parámetros!J$10,Parámetros!K$10,Parámetros!L$10)+CHOOSE(J9,Parámetros!H$11,Parámetros!I$11,Parámetros!J$11,Parámetros!K$11,Parámetros!L$11)+CHOOSE(M9,Parámetros!H$14,Parámetros!I$14,Parámetros!J$14,Parámetros!K$14,Parámetros!L$14)+CHOOSE(N9,Parámetros!H$15,Parámetros!I$15,Parámetros!J$15,Parámetros!K$15,Parámetros!L$15)+CHOOSE(O9,Parámetros!H$16,Parámetros!I$16,Parámetros!J$16,Parámetros!K$16,Parámetros!L$16)+CHOOSE(P9,Parámetros!H$17,Parámetros!I$17,Parámetros!J$17,Parámetros!K$17,Parámetros!L$17)+CHOOSE(W9,Parámetros!H$24,Parámetros!I$24,Parámetros!J$24,Parámetros!K$24,Parámetros!L$24)+CHOOSE(X9,Parámetros!H$25,Parámetros!I$25,Parámetros!J$25,Parámetros!K$25,Parámetros!L$25)+CHOOSE(Y9,Parámetros!H$26,Parámetros!I$26,Parámetros!J$26,Parámetros!K$26,Parámetros!L$26)</f>
        <v>62</v>
      </c>
      <c r="AB9" s="30">
        <f>CHOOSE(D9,Parámetros!M$5,Parámetros!N$5,Parámetros!O$5,Parámetros!P$5,Parámetros!Q$5)+CHOOSE(E9,Parámetros!M$6,Parámetros!N$6,Parámetros!O$6,Parámetros!P$6,Parámetros!Q$6)+CHOOSE(K9,Parámetros!M$12,Parámetros!N$12,Parámetros!O$12,Parámetros!P$12,Parámetros!Q$12)+CHOOSE(L9,Parámetros!M$13,Parámetros!N$13,Parámetros!O$13,Parámetros!P$13,Parámetros!Q$13)+CHOOSE(M9,Parámetros!M$14,Parámetros!N$14,Parámetros!O$14,Parámetros!P$14,Parámetros!Q$14)+CHOOSE(P9,Parámetros!M$17,Parámetros!N$17,Parámetros!O$17,Parámetros!P$17,Parámetros!Q$17)+CHOOSE(R9,Parámetros!M$19,Parámetros!N$19,Parámetros!O$19,Parámetros!P$19,Parámetros!Q$19)+CHOOSE(S9,Parámetros!M$20,Parámetros!N$20,Parámetros!O$20,Parámetros!P$20,Parámetros!Q$20)+CHOOSE(T9,Parámetros!M$21,Parámetros!N$21,Parámetros!O$21,Parámetros!P$21,Parámetros!Q$21)+CHOOSE(U9,Parámetros!M$22,Parámetros!N$22,Parámetros!O$22,Parámetros!P$22,Parámetros!Q$22)</f>
        <v>37</v>
      </c>
      <c r="AC9" s="31">
        <v>12</v>
      </c>
      <c r="AD9" s="25" t="s">
        <v>179</v>
      </c>
      <c r="AE9" s="33" t="s">
        <v>15</v>
      </c>
      <c r="AF9" s="35" t="s">
        <v>31</v>
      </c>
    </row>
    <row r="10" spans="1:32" s="94" customFormat="1" x14ac:dyDescent="0.2">
      <c r="A10" s="102">
        <f>Inventario!A10</f>
        <v>14</v>
      </c>
      <c r="B10" s="104" t="str">
        <f>Inventario!B10</f>
        <v>FINESSE</v>
      </c>
      <c r="C10" s="97">
        <v>1</v>
      </c>
      <c r="D10" s="97">
        <v>1</v>
      </c>
      <c r="E10" s="97">
        <v>4</v>
      </c>
      <c r="F10" s="97">
        <v>4</v>
      </c>
      <c r="G10" s="97">
        <v>1</v>
      </c>
      <c r="H10" s="97">
        <v>3</v>
      </c>
      <c r="I10" s="97">
        <v>1</v>
      </c>
      <c r="J10" s="97">
        <v>1</v>
      </c>
      <c r="K10" s="97">
        <v>2</v>
      </c>
      <c r="L10" s="97">
        <v>2</v>
      </c>
      <c r="M10" s="97">
        <v>3</v>
      </c>
      <c r="N10" s="97">
        <v>1</v>
      </c>
      <c r="O10" s="97">
        <v>3</v>
      </c>
      <c r="P10" s="97">
        <v>2</v>
      </c>
      <c r="Q10" s="97">
        <v>2</v>
      </c>
      <c r="R10" s="97">
        <v>2</v>
      </c>
      <c r="S10" s="97">
        <v>2</v>
      </c>
      <c r="T10" s="97">
        <v>2</v>
      </c>
      <c r="U10" s="97">
        <v>2</v>
      </c>
      <c r="V10" s="97">
        <v>2</v>
      </c>
      <c r="W10" s="98">
        <v>2</v>
      </c>
      <c r="X10" s="98">
        <v>1</v>
      </c>
      <c r="Y10" s="98">
        <v>1</v>
      </c>
      <c r="Z10" s="99">
        <f>CHOOSE(F10,Parámetros!C$7,Parámetros!D$7,Parámetros!E$7,Parámetros!F$7,Parámetros!G$7)+CHOOSE(G10,Parámetros!C$8,Parámetros!D$8,Parámetros!E$8,Parámetros!F$8,Parámetros!G$8)+CHOOSE(H10,Parámetros!C$9,Parámetros!D$9,Parámetros!E$9,Parámetros!F$9,Parámetros!G$9)+CHOOSE(Q10,Parámetros!C$18,Parámetros!D$18,Parámetros!E$18,Parámetros!F$18,Parámetros!G$18)+CHOOSE(V10,Parámetros!C$23,Parámetros!D$23,Parámetros!E$23,Parámetros!F$23,Parámetros!G$23)</f>
        <v>62</v>
      </c>
      <c r="AA10" s="29">
        <f>CHOOSE(C10,Parámetros!H$4,Parámetros!I$4,Parámetros!J$4,Parámetros!K$4,Parámetros!L$4)+CHOOSE(D10,Parámetros!H$5,Parámetros!I$5,Parámetros!J$5,Parámetros!K$5,Parámetros!L$5)+CHOOSE(E10,Parámetros!H$6,Parámetros!I$6,Parámetros!J$6,Parámetros!K$6,Parámetros!L$6)+CHOOSE(I10,Parámetros!H$10,Parámetros!I$10,Parámetros!J$10,Parámetros!K$10,Parámetros!L$10)+CHOOSE(J10,Parámetros!H$11,Parámetros!I$11,Parámetros!J$11,Parámetros!K$11,Parámetros!L$11)+CHOOSE(M10,Parámetros!H$14,Parámetros!I$14,Parámetros!J$14,Parámetros!K$14,Parámetros!L$14)+CHOOSE(N10,Parámetros!H$15,Parámetros!I$15,Parámetros!J$15,Parámetros!K$15,Parámetros!L$15)+CHOOSE(O10,Parámetros!H$16,Parámetros!I$16,Parámetros!J$16,Parámetros!K$16,Parámetros!L$16)+CHOOSE(P10,Parámetros!H$17,Parámetros!I$17,Parámetros!J$17,Parámetros!K$17,Parámetros!L$17)+CHOOSE(W10,Parámetros!H$24,Parámetros!I$24,Parámetros!J$24,Parámetros!K$24,Parámetros!L$24)+CHOOSE(X10,Parámetros!H$25,Parámetros!I$25,Parámetros!J$25,Parámetros!K$25,Parámetros!L$25)+CHOOSE(Y10,Parámetros!H$26,Parámetros!I$26,Parámetros!J$26,Parámetros!K$26,Parámetros!L$26)</f>
        <v>74</v>
      </c>
      <c r="AB10" s="100">
        <f>CHOOSE(D10,Parámetros!M$5,Parámetros!N$5,Parámetros!O$5,Parámetros!P$5,Parámetros!Q$5)+CHOOSE(E10,Parámetros!M$6,Parámetros!N$6,Parámetros!O$6,Parámetros!P$6,Parámetros!Q$6)+CHOOSE(K10,Parámetros!M$12,Parámetros!N$12,Parámetros!O$12,Parámetros!P$12,Parámetros!Q$12)+CHOOSE(L10,Parámetros!M$13,Parámetros!N$13,Parámetros!O$13,Parámetros!P$13,Parámetros!Q$13)+CHOOSE(M10,Parámetros!M$14,Parámetros!N$14,Parámetros!O$14,Parámetros!P$14,Parámetros!Q$14)+CHOOSE(P10,Parámetros!M$17,Parámetros!N$17,Parámetros!O$17,Parámetros!P$17,Parámetros!Q$17)+CHOOSE(R10,Parámetros!M$19,Parámetros!N$19,Parámetros!O$19,Parámetros!P$19,Parámetros!Q$19)+CHOOSE(S10,Parámetros!M$20,Parámetros!N$20,Parámetros!O$20,Parámetros!P$20,Parámetros!Q$20)+CHOOSE(T10,Parámetros!M$21,Parámetros!N$21,Parámetros!O$21,Parámetros!P$21,Parámetros!Q$21)+CHOOSE(U10,Parámetros!M$22,Parámetros!N$22,Parámetros!O$22,Parámetros!P$22,Parámetros!Q$22)</f>
        <v>58</v>
      </c>
      <c r="AC10" s="101">
        <v>14</v>
      </c>
      <c r="AD10" s="102" t="s">
        <v>179</v>
      </c>
      <c r="AE10" s="103" t="s">
        <v>15</v>
      </c>
      <c r="AF10" s="103" t="s">
        <v>16</v>
      </c>
    </row>
    <row r="11" spans="1:32" x14ac:dyDescent="0.2">
      <c r="A11" s="25">
        <f>Inventario!A11</f>
        <v>15</v>
      </c>
      <c r="B11" s="26" t="str">
        <f>Inventario!B11</f>
        <v>FIRMAS</v>
      </c>
      <c r="C11" s="34">
        <v>4</v>
      </c>
      <c r="D11" s="34">
        <v>1</v>
      </c>
      <c r="E11" s="34">
        <v>4</v>
      </c>
      <c r="F11" s="34">
        <v>2</v>
      </c>
      <c r="G11" s="34">
        <v>2</v>
      </c>
      <c r="H11" s="34">
        <v>3</v>
      </c>
      <c r="I11" s="34">
        <v>1</v>
      </c>
      <c r="J11" s="34">
        <v>1</v>
      </c>
      <c r="K11" s="34">
        <v>3</v>
      </c>
      <c r="L11" s="34">
        <v>5</v>
      </c>
      <c r="M11" s="34">
        <v>2</v>
      </c>
      <c r="N11" s="34">
        <v>2</v>
      </c>
      <c r="O11" s="34">
        <v>2</v>
      </c>
      <c r="P11" s="34">
        <v>2</v>
      </c>
      <c r="Q11" s="34">
        <v>1</v>
      </c>
      <c r="R11" s="34">
        <v>3</v>
      </c>
      <c r="S11" s="34">
        <v>3</v>
      </c>
      <c r="T11" s="34">
        <v>2</v>
      </c>
      <c r="U11" s="34">
        <v>2</v>
      </c>
      <c r="V11" s="34">
        <v>2</v>
      </c>
      <c r="W11" s="27">
        <v>3</v>
      </c>
      <c r="X11" s="27">
        <v>1</v>
      </c>
      <c r="Y11" s="27">
        <v>1</v>
      </c>
      <c r="Z11" s="28">
        <f>CHOOSE(F11,Parámetros!C$7,Parámetros!D$7,Parámetros!E$7,Parámetros!F$7,Parámetros!G$7)+CHOOSE(G11,Parámetros!C$8,Parámetros!D$8,Parámetros!E$8,Parámetros!F$8,Parámetros!G$8)+CHOOSE(H11,Parámetros!C$9,Parámetros!D$9,Parámetros!E$9,Parámetros!F$9,Parámetros!G$9)+CHOOSE(Q11,Parámetros!C$18,Parámetros!D$18,Parámetros!E$18,Parámetros!F$18,Parámetros!G$18)+CHOOSE(V11,Parámetros!C$23,Parámetros!D$23,Parámetros!E$23,Parámetros!F$23,Parámetros!G$23)</f>
        <v>76</v>
      </c>
      <c r="AA11" s="29">
        <f>CHOOSE(C11,Parámetros!H$4,Parámetros!I$4,Parámetros!J$4,Parámetros!K$4,Parámetros!L$4)+CHOOSE(D11,Parámetros!H$5,Parámetros!I$5,Parámetros!J$5,Parámetros!K$5,Parámetros!L$5)+CHOOSE(E11,Parámetros!H$6,Parámetros!I$6,Parámetros!J$6,Parámetros!K$6,Parámetros!L$6)+CHOOSE(I11,Parámetros!H$10,Parámetros!I$10,Parámetros!J$10,Parámetros!K$10,Parámetros!L$10)+CHOOSE(J11,Parámetros!H$11,Parámetros!I$11,Parámetros!J$11,Parámetros!K$11,Parámetros!L$11)+CHOOSE(M11,Parámetros!H$14,Parámetros!I$14,Parámetros!J$14,Parámetros!K$14,Parámetros!L$14)+CHOOSE(N11,Parámetros!H$15,Parámetros!I$15,Parámetros!J$15,Parámetros!K$15,Parámetros!L$15)+CHOOSE(O11,Parámetros!H$16,Parámetros!I$16,Parámetros!J$16,Parámetros!K$16,Parámetros!L$16)+CHOOSE(P11,Parámetros!H$17,Parámetros!I$17,Parámetros!J$17,Parámetros!K$17,Parámetros!L$17)+CHOOSE(W11,Parámetros!H$24,Parámetros!I$24,Parámetros!J$24,Parámetros!K$24,Parámetros!L$24)+CHOOSE(X11,Parámetros!H$25,Parámetros!I$25,Parámetros!J$25,Parámetros!K$25,Parámetros!L$25)+CHOOSE(Y11,Parámetros!H$26,Parámetros!I$26,Parámetros!J$26,Parámetros!K$26,Parámetros!L$26)</f>
        <v>66</v>
      </c>
      <c r="AB11" s="30">
        <f>CHOOSE(D11,Parámetros!M$5,Parámetros!N$5,Parámetros!O$5,Parámetros!P$5,Parámetros!Q$5)+CHOOSE(E11,Parámetros!M$6,Parámetros!N$6,Parámetros!O$6,Parámetros!P$6,Parámetros!Q$6)+CHOOSE(K11,Parámetros!M$12,Parámetros!N$12,Parámetros!O$12,Parámetros!P$12,Parámetros!Q$12)+CHOOSE(L11,Parámetros!M$13,Parámetros!N$13,Parámetros!O$13,Parámetros!P$13,Parámetros!Q$13)+CHOOSE(M11,Parámetros!M$14,Parámetros!N$14,Parámetros!O$14,Parámetros!P$14,Parámetros!Q$14)+CHOOSE(P11,Parámetros!M$17,Parámetros!N$17,Parámetros!O$17,Parámetros!P$17,Parámetros!Q$17)+CHOOSE(R11,Parámetros!M$19,Parámetros!N$19,Parámetros!O$19,Parámetros!P$19,Parámetros!Q$19)+CHOOSE(S11,Parámetros!M$20,Parámetros!N$20,Parámetros!O$20,Parámetros!P$20,Parámetros!Q$20)+CHOOSE(T11,Parámetros!M$21,Parámetros!N$21,Parámetros!O$21,Parámetros!P$21,Parámetros!Q$21)+CHOOSE(U11,Parámetros!M$22,Parámetros!N$22,Parámetros!O$22,Parámetros!P$22,Parámetros!Q$22)</f>
        <v>39</v>
      </c>
      <c r="AC11" s="31">
        <v>15</v>
      </c>
      <c r="AD11" s="25" t="s">
        <v>179</v>
      </c>
      <c r="AE11" s="33" t="s">
        <v>15</v>
      </c>
      <c r="AF11" s="35" t="s">
        <v>34</v>
      </c>
    </row>
    <row r="12" spans="1:32" x14ac:dyDescent="0.2">
      <c r="A12" s="25">
        <f>Inventario!A12</f>
        <v>17</v>
      </c>
      <c r="B12" s="26" t="str">
        <f>Inventario!B12</f>
        <v xml:space="preserve">HOME BANKING </v>
      </c>
      <c r="C12" s="34">
        <v>1</v>
      </c>
      <c r="D12" s="34">
        <v>1</v>
      </c>
      <c r="E12" s="34">
        <v>2</v>
      </c>
      <c r="F12" s="34">
        <v>2</v>
      </c>
      <c r="G12" s="34">
        <v>1</v>
      </c>
      <c r="H12" s="34">
        <v>2</v>
      </c>
      <c r="I12" s="34">
        <v>2</v>
      </c>
      <c r="J12" s="34">
        <v>2</v>
      </c>
      <c r="K12" s="34">
        <v>2</v>
      </c>
      <c r="L12" s="34">
        <v>2</v>
      </c>
      <c r="M12" s="34">
        <v>2</v>
      </c>
      <c r="N12" s="34">
        <v>4</v>
      </c>
      <c r="O12" s="34">
        <v>2</v>
      </c>
      <c r="P12" s="34">
        <v>1</v>
      </c>
      <c r="Q12" s="34">
        <v>3</v>
      </c>
      <c r="R12" s="34">
        <v>3</v>
      </c>
      <c r="S12" s="34">
        <v>2</v>
      </c>
      <c r="T12" s="34">
        <v>2</v>
      </c>
      <c r="U12" s="34">
        <v>2</v>
      </c>
      <c r="V12" s="27">
        <v>2</v>
      </c>
      <c r="W12" s="27">
        <v>3</v>
      </c>
      <c r="X12" s="27">
        <v>1</v>
      </c>
      <c r="Y12" s="27">
        <v>1</v>
      </c>
      <c r="Z12" s="28">
        <f>CHOOSE(F12,Parámetros!C$7,Parámetros!D$7,Parámetros!E$7,Parámetros!F$7,Parámetros!G$7)+CHOOSE(G12,Parámetros!C$8,Parámetros!D$8,Parámetros!E$8,Parámetros!F$8,Parámetros!G$8)+CHOOSE(H12,Parámetros!C$9,Parámetros!D$9,Parámetros!E$9,Parámetros!F$9,Parámetros!G$9)+CHOOSE(Q12,Parámetros!C$18,Parámetros!D$18,Parámetros!E$18,Parámetros!F$18,Parámetros!G$18)+CHOOSE(V12,Parámetros!C$23,Parámetros!D$23,Parámetros!E$23,Parámetros!F$23,Parámetros!G$23)</f>
        <v>75</v>
      </c>
      <c r="AA12" s="29">
        <f>CHOOSE(C12,Parámetros!H$4,Parámetros!I$4,Parámetros!J$4,Parámetros!K$4,Parámetros!L$4)+CHOOSE(D12,Parámetros!H$5,Parámetros!I$5,Parámetros!J$5,Parámetros!K$5,Parámetros!L$5)+CHOOSE(E12,Parámetros!H$6,Parámetros!I$6,Parámetros!J$6,Parámetros!K$6,Parámetros!L$6)+CHOOSE(I12,Parámetros!H$10,Parámetros!I$10,Parámetros!J$10,Parámetros!K$10,Parámetros!L$10)+CHOOSE(J12,Parámetros!H$11,Parámetros!I$11,Parámetros!J$11,Parámetros!K$11,Parámetros!L$11)+CHOOSE(M12,Parámetros!H$14,Parámetros!I$14,Parámetros!J$14,Parámetros!K$14,Parámetros!L$14)+CHOOSE(N12,Parámetros!H$15,Parámetros!I$15,Parámetros!J$15,Parámetros!K$15,Parámetros!L$15)+CHOOSE(O12,Parámetros!H$16,Parámetros!I$16,Parámetros!J$16,Parámetros!K$16,Parámetros!L$16)+CHOOSE(P12,Parámetros!H$17,Parámetros!I$17,Parámetros!J$17,Parámetros!K$17,Parámetros!L$17)+CHOOSE(W12,Parámetros!H$24,Parámetros!I$24,Parámetros!J$24,Parámetros!K$24,Parámetros!L$24)+CHOOSE(X12,Parámetros!H$25,Parámetros!I$25,Parámetros!J$25,Parámetros!K$25,Parámetros!L$25)+CHOOSE(Y12,Parámetros!H$26,Parámetros!I$26,Parámetros!J$26,Parámetros!K$26,Parámetros!L$26)</f>
        <v>78</v>
      </c>
      <c r="AB12" s="30">
        <f>CHOOSE(D12,Parámetros!M$5,Parámetros!N$5,Parámetros!O$5,Parámetros!P$5,Parámetros!Q$5)+CHOOSE(E12,Parámetros!M$6,Parámetros!N$6,Parámetros!O$6,Parámetros!P$6,Parámetros!Q$6)+CHOOSE(K12,Parámetros!M$12,Parámetros!N$12,Parámetros!O$12,Parámetros!P$12,Parámetros!Q$12)+CHOOSE(L12,Parámetros!M$13,Parámetros!N$13,Parámetros!O$13,Parámetros!P$13,Parámetros!Q$13)+CHOOSE(M12,Parámetros!M$14,Parámetros!N$14,Parámetros!O$14,Parámetros!P$14,Parámetros!Q$14)+CHOOSE(P12,Parámetros!M$17,Parámetros!N$17,Parámetros!O$17,Parámetros!P$17,Parámetros!Q$17)+CHOOSE(R12,Parámetros!M$19,Parámetros!N$19,Parámetros!O$19,Parámetros!P$19,Parámetros!Q$19)+CHOOSE(S12,Parámetros!M$20,Parámetros!N$20,Parámetros!O$20,Parámetros!P$20,Parámetros!Q$20)+CHOOSE(T12,Parámetros!M$21,Parámetros!N$21,Parámetros!O$21,Parámetros!P$21,Parámetros!Q$21)+CHOOSE(U12,Parámetros!M$22,Parámetros!N$22,Parámetros!O$22,Parámetros!P$22,Parámetros!Q$22)</f>
        <v>68</v>
      </c>
      <c r="AC12" s="31">
        <v>17</v>
      </c>
      <c r="AD12" s="32" t="s">
        <v>36</v>
      </c>
      <c r="AE12" s="33" t="s">
        <v>37</v>
      </c>
      <c r="AF12" s="33"/>
    </row>
    <row r="13" spans="1:32" ht="13.5" customHeight="1" x14ac:dyDescent="0.2">
      <c r="A13" s="25">
        <f>Inventario!A13</f>
        <v>18</v>
      </c>
      <c r="B13" s="26" t="str">
        <f>Inventario!B13</f>
        <v>INFOADMIN (Muestra de los listados de los procesos)</v>
      </c>
      <c r="C13" s="34">
        <v>2</v>
      </c>
      <c r="D13" s="34">
        <v>3</v>
      </c>
      <c r="E13" s="34">
        <v>4</v>
      </c>
      <c r="F13" s="34">
        <v>4</v>
      </c>
      <c r="G13" s="34">
        <v>3</v>
      </c>
      <c r="H13" s="34">
        <v>3</v>
      </c>
      <c r="I13" s="34">
        <v>3</v>
      </c>
      <c r="J13" s="34">
        <v>3</v>
      </c>
      <c r="K13" s="34">
        <v>4</v>
      </c>
      <c r="L13" s="34">
        <v>3</v>
      </c>
      <c r="M13" s="34">
        <v>3</v>
      </c>
      <c r="N13" s="34">
        <v>3</v>
      </c>
      <c r="O13" s="34">
        <v>4</v>
      </c>
      <c r="P13" s="34">
        <v>2</v>
      </c>
      <c r="Q13" s="34">
        <v>1</v>
      </c>
      <c r="R13" s="34">
        <v>3</v>
      </c>
      <c r="S13" s="34">
        <v>3</v>
      </c>
      <c r="T13" s="34">
        <v>2</v>
      </c>
      <c r="U13" s="34">
        <v>3</v>
      </c>
      <c r="V13" s="27">
        <v>4</v>
      </c>
      <c r="W13" s="27">
        <v>4</v>
      </c>
      <c r="X13" s="27">
        <v>1</v>
      </c>
      <c r="Y13" s="27">
        <v>1</v>
      </c>
      <c r="Z13" s="28">
        <f>CHOOSE(F13,Parámetros!C$7,Parámetros!D$7,Parámetros!E$7,Parámetros!F$7,Parámetros!G$7)+CHOOSE(G13,Parámetros!C$8,Parámetros!D$8,Parámetros!E$8,Parámetros!F$8,Parámetros!G$8)+CHOOSE(H13,Parámetros!C$9,Parámetros!D$9,Parámetros!E$9,Parámetros!F$9,Parámetros!G$9)+CHOOSE(Q13,Parámetros!C$18,Parámetros!D$18,Parámetros!E$18,Parámetros!F$18,Parámetros!G$18)+CHOOSE(V13,Parámetros!C$23,Parámetros!D$23,Parámetros!E$23,Parámetros!F$23,Parámetros!G$23)</f>
        <v>42</v>
      </c>
      <c r="AA13" s="29">
        <f>CHOOSE(C13,Parámetros!H$4,Parámetros!I$4,Parámetros!J$4,Parámetros!K$4,Parámetros!L$4)+CHOOSE(D13,Parámetros!H$5,Parámetros!I$5,Parámetros!J$5,Parámetros!K$5,Parámetros!L$5)+CHOOSE(E13,Parámetros!H$6,Parámetros!I$6,Parámetros!J$6,Parámetros!K$6,Parámetros!L$6)+CHOOSE(I13,Parámetros!H$10,Parámetros!I$10,Parámetros!J$10,Parámetros!K$10,Parámetros!L$10)+CHOOSE(J13,Parámetros!H$11,Parámetros!I$11,Parámetros!J$11,Parámetros!K$11,Parámetros!L$11)+CHOOSE(M13,Parámetros!H$14,Parámetros!I$14,Parámetros!J$14,Parámetros!K$14,Parámetros!L$14)+CHOOSE(N13,Parámetros!H$15,Parámetros!I$15,Parámetros!J$15,Parámetros!K$15,Parámetros!L$15)+CHOOSE(O13,Parámetros!H$16,Parámetros!I$16,Parámetros!J$16,Parámetros!K$16,Parámetros!L$16)+CHOOSE(P13,Parámetros!H$17,Parámetros!I$17,Parámetros!J$17,Parámetros!K$17,Parámetros!L$17)+CHOOSE(W13,Parámetros!H$24,Parámetros!I$24,Parámetros!J$24,Parámetros!K$24,Parámetros!L$24)+CHOOSE(X13,Parámetros!H$25,Parámetros!I$25,Parámetros!J$25,Parámetros!K$25,Parámetros!L$25)+CHOOSE(Y13,Parámetros!H$26,Parámetros!I$26,Parámetros!J$26,Parámetros!K$26,Parámetros!L$26)</f>
        <v>41</v>
      </c>
      <c r="AB13" s="30">
        <f>CHOOSE(D13,Parámetros!M$5,Parámetros!N$5,Parámetros!O$5,Parámetros!P$5,Parámetros!Q$5)+CHOOSE(E13,Parámetros!M$6,Parámetros!N$6,Parámetros!O$6,Parámetros!P$6,Parámetros!Q$6)+CHOOSE(K13,Parámetros!M$12,Parámetros!N$12,Parámetros!O$12,Parámetros!P$12,Parámetros!Q$12)+CHOOSE(L13,Parámetros!M$13,Parámetros!N$13,Parámetros!O$13,Parámetros!P$13,Parámetros!Q$13)+CHOOSE(M13,Parámetros!M$14,Parámetros!N$14,Parámetros!O$14,Parámetros!P$14,Parámetros!Q$14)+CHOOSE(P13,Parámetros!M$17,Parámetros!N$17,Parámetros!O$17,Parámetros!P$17,Parámetros!Q$17)+CHOOSE(R13,Parámetros!M$19,Parámetros!N$19,Parámetros!O$19,Parámetros!P$19,Parámetros!Q$19)+CHOOSE(S13,Parámetros!M$20,Parámetros!N$20,Parámetros!O$20,Parámetros!P$20,Parámetros!Q$20)+CHOOSE(T13,Parámetros!M$21,Parámetros!N$21,Parámetros!O$21,Parámetros!P$21,Parámetros!Q$21)+CHOOSE(U13,Parámetros!M$22,Parámetros!N$22,Parámetros!O$22,Parámetros!P$22,Parámetros!Q$22)</f>
        <v>21</v>
      </c>
      <c r="AC13" s="31">
        <v>18</v>
      </c>
      <c r="AD13" s="25" t="s">
        <v>179</v>
      </c>
      <c r="AE13" s="33" t="s">
        <v>15</v>
      </c>
      <c r="AF13" s="35" t="s">
        <v>39</v>
      </c>
    </row>
    <row r="14" spans="1:32" x14ac:dyDescent="0.2">
      <c r="A14" s="25">
        <f>Inventario!A14</f>
        <v>19</v>
      </c>
      <c r="B14" s="26" t="str">
        <f>Inventario!B14</f>
        <v>INFOCORE (Regimen Informatival BCRA)</v>
      </c>
      <c r="C14" s="34">
        <v>4</v>
      </c>
      <c r="D14" s="34">
        <v>3</v>
      </c>
      <c r="E14" s="34">
        <v>4</v>
      </c>
      <c r="F14" s="34">
        <v>1</v>
      </c>
      <c r="G14" s="34">
        <v>3</v>
      </c>
      <c r="H14" s="34">
        <v>2</v>
      </c>
      <c r="I14" s="34">
        <v>1</v>
      </c>
      <c r="J14" s="34">
        <v>1</v>
      </c>
      <c r="K14" s="34">
        <v>2</v>
      </c>
      <c r="L14" s="34">
        <v>4</v>
      </c>
      <c r="M14" s="34">
        <v>3</v>
      </c>
      <c r="N14" s="34">
        <v>1</v>
      </c>
      <c r="O14" s="34">
        <v>2</v>
      </c>
      <c r="P14" s="34">
        <v>2</v>
      </c>
      <c r="Q14" s="34">
        <v>1</v>
      </c>
      <c r="R14" s="34">
        <v>1</v>
      </c>
      <c r="S14" s="34">
        <v>1</v>
      </c>
      <c r="T14" s="34">
        <v>3</v>
      </c>
      <c r="U14" s="34">
        <v>3</v>
      </c>
      <c r="V14" s="27">
        <v>2</v>
      </c>
      <c r="W14" s="27">
        <v>2</v>
      </c>
      <c r="X14" s="27">
        <v>4</v>
      </c>
      <c r="Y14" s="27">
        <v>3</v>
      </c>
      <c r="Z14" s="28">
        <f>CHOOSE(F14,Parámetros!C$7,Parámetros!D$7,Parámetros!E$7,Parámetros!F$7,Parámetros!G$7)+CHOOSE(G14,Parámetros!C$8,Parámetros!D$8,Parámetros!E$8,Parámetros!F$8,Parámetros!G$8)+CHOOSE(H14,Parámetros!C$9,Parámetros!D$9,Parámetros!E$9,Parámetros!F$9,Parámetros!G$9)+CHOOSE(Q14,Parámetros!C$18,Parámetros!D$18,Parámetros!E$18,Parámetros!F$18,Parámetros!G$18)+CHOOSE(V14,Parámetros!C$23,Parámetros!D$23,Parámetros!E$23,Parámetros!F$23,Parámetros!G$23)</f>
        <v>78</v>
      </c>
      <c r="AA14" s="29">
        <f>CHOOSE(C14,Parámetros!H$4,Parámetros!I$4,Parámetros!J$4,Parámetros!K$4,Parámetros!L$4)+CHOOSE(D14,Parámetros!H$5,Parámetros!I$5,Parámetros!J$5,Parámetros!K$5,Parámetros!L$5)+CHOOSE(E14,Parámetros!H$6,Parámetros!I$6,Parámetros!J$6,Parámetros!K$6,Parámetros!L$6)+CHOOSE(I14,Parámetros!H$10,Parámetros!I$10,Parámetros!J$10,Parámetros!K$10,Parámetros!L$10)+CHOOSE(J14,Parámetros!H$11,Parámetros!I$11,Parámetros!J$11,Parámetros!K$11,Parámetros!L$11)+CHOOSE(M14,Parámetros!H$14,Parámetros!I$14,Parámetros!J$14,Parámetros!K$14,Parámetros!L$14)+CHOOSE(N14,Parámetros!H$15,Parámetros!I$15,Parámetros!J$15,Parámetros!K$15,Parámetros!L$15)+CHOOSE(O14,Parámetros!H$16,Parámetros!I$16,Parámetros!J$16,Parámetros!K$16,Parámetros!L$16)+CHOOSE(P14,Parámetros!H$17,Parámetros!I$17,Parámetros!J$17,Parámetros!K$17,Parámetros!L$17)+CHOOSE(W14,Parámetros!H$24,Parámetros!I$24,Parámetros!J$24,Parámetros!K$24,Parámetros!L$24)+CHOOSE(X14,Parámetros!H$25,Parámetros!I$25,Parámetros!J$25,Parámetros!K$25,Parámetros!L$25)+CHOOSE(Y14,Parámetros!H$26,Parámetros!I$26,Parámetros!J$26,Parámetros!K$26,Parámetros!L$26)</f>
        <v>49</v>
      </c>
      <c r="AB14" s="30">
        <f>CHOOSE(D14,Parámetros!M$5,Parámetros!N$5,Parámetros!O$5,Parámetros!P$5,Parámetros!Q$5)+CHOOSE(E14,Parámetros!M$6,Parámetros!N$6,Parámetros!O$6,Parámetros!P$6,Parámetros!Q$6)+CHOOSE(K14,Parámetros!M$12,Parámetros!N$12,Parámetros!O$12,Parámetros!P$12,Parámetros!Q$12)+CHOOSE(L14,Parámetros!M$13,Parámetros!N$13,Parámetros!O$13,Parámetros!P$13,Parámetros!Q$13)+CHOOSE(M14,Parámetros!M$14,Parámetros!N$14,Parámetros!O$14,Parámetros!P$14,Parámetros!Q$14)+CHOOSE(P14,Parámetros!M$17,Parámetros!N$17,Parámetros!O$17,Parámetros!P$17,Parámetros!Q$17)+CHOOSE(R14,Parámetros!M$19,Parámetros!N$19,Parámetros!O$19,Parámetros!P$19,Parámetros!Q$19)+CHOOSE(S14,Parámetros!M$20,Parámetros!N$20,Parámetros!O$20,Parámetros!P$20,Parámetros!Q$20)+CHOOSE(T14,Parámetros!M$21,Parámetros!N$21,Parámetros!O$21,Parámetros!P$21,Parámetros!Q$21)+CHOOSE(U14,Parámetros!M$22,Parámetros!N$22,Parámetros!O$22,Parámetros!P$22,Parámetros!Q$22)</f>
        <v>39</v>
      </c>
      <c r="AC14" s="31">
        <v>19</v>
      </c>
      <c r="AD14" s="25" t="s">
        <v>179</v>
      </c>
      <c r="AE14" s="33" t="s">
        <v>15</v>
      </c>
      <c r="AF14" s="35" t="s">
        <v>41</v>
      </c>
    </row>
    <row r="15" spans="1:32" x14ac:dyDescent="0.2">
      <c r="A15" s="25">
        <f>Inventario!A15</f>
        <v>20</v>
      </c>
      <c r="B15" s="26" t="str">
        <f>Inventario!B15</f>
        <v>INFODIARIO (Proceso diario de prestamos)</v>
      </c>
      <c r="C15" s="34">
        <v>4</v>
      </c>
      <c r="D15" s="34">
        <v>3</v>
      </c>
      <c r="E15" s="34">
        <v>4</v>
      </c>
      <c r="F15" s="34">
        <v>1</v>
      </c>
      <c r="G15" s="34">
        <v>2</v>
      </c>
      <c r="H15" s="34">
        <v>2</v>
      </c>
      <c r="I15" s="34">
        <v>3</v>
      </c>
      <c r="J15" s="34">
        <v>2</v>
      </c>
      <c r="K15" s="34">
        <v>2</v>
      </c>
      <c r="L15" s="34">
        <v>3</v>
      </c>
      <c r="M15" s="34">
        <v>4</v>
      </c>
      <c r="N15" s="34">
        <v>3</v>
      </c>
      <c r="O15" s="34">
        <v>3</v>
      </c>
      <c r="P15" s="34">
        <v>2</v>
      </c>
      <c r="Q15" s="34">
        <v>1</v>
      </c>
      <c r="R15" s="34">
        <v>1</v>
      </c>
      <c r="S15" s="34">
        <v>2</v>
      </c>
      <c r="T15" s="34">
        <v>3</v>
      </c>
      <c r="U15" s="34">
        <v>2</v>
      </c>
      <c r="V15" s="27">
        <v>4</v>
      </c>
      <c r="W15" s="27">
        <v>4</v>
      </c>
      <c r="X15" s="27">
        <v>4</v>
      </c>
      <c r="Y15" s="27">
        <v>1</v>
      </c>
      <c r="Z15" s="28">
        <f>CHOOSE(F15,Parámetros!C$7,Parámetros!D$7,Parámetros!E$7,Parámetros!F$7,Parámetros!G$7)+CHOOSE(G15,Parámetros!C$8,Parámetros!D$8,Parámetros!E$8,Parámetros!F$8,Parámetros!G$8)+CHOOSE(H15,Parámetros!C$9,Parámetros!D$9,Parámetros!E$9,Parámetros!F$9,Parámetros!G$9)+CHOOSE(Q15,Parámetros!C$18,Parámetros!D$18,Parámetros!E$18,Parámetros!F$18,Parámetros!G$18)+CHOOSE(V15,Parámetros!C$23,Parámetros!D$23,Parámetros!E$23,Parámetros!F$23,Parámetros!G$23)</f>
        <v>72</v>
      </c>
      <c r="AA15" s="29">
        <f>CHOOSE(C15,Parámetros!H$4,Parámetros!I$4,Parámetros!J$4,Parámetros!K$4,Parámetros!L$4)+CHOOSE(D15,Parámetros!H$5,Parámetros!I$5,Parámetros!J$5,Parámetros!K$5,Parámetros!L$5)+CHOOSE(E15,Parámetros!H$6,Parámetros!I$6,Parámetros!J$6,Parámetros!K$6,Parámetros!L$6)+CHOOSE(I15,Parámetros!H$10,Parámetros!I$10,Parámetros!J$10,Parámetros!K$10,Parámetros!L$10)+CHOOSE(J15,Parámetros!H$11,Parámetros!I$11,Parámetros!J$11,Parámetros!K$11,Parámetros!L$11)+CHOOSE(M15,Parámetros!H$14,Parámetros!I$14,Parámetros!J$14,Parámetros!K$14,Parámetros!L$14)+CHOOSE(N15,Parámetros!H$15,Parámetros!I$15,Parámetros!J$15,Parámetros!K$15,Parámetros!L$15)+CHOOSE(O15,Parámetros!H$16,Parámetros!I$16,Parámetros!J$16,Parámetros!K$16,Parámetros!L$16)+CHOOSE(P15,Parámetros!H$17,Parámetros!I$17,Parámetros!J$17,Parámetros!K$17,Parámetros!L$17)+CHOOSE(W15,Parámetros!H$24,Parámetros!I$24,Parámetros!J$24,Parámetros!K$24,Parámetros!L$24)+CHOOSE(X15,Parámetros!H$25,Parámetros!I$25,Parámetros!J$25,Parámetros!K$25,Parámetros!L$25)+CHOOSE(Y15,Parámetros!H$26,Parámetros!I$26,Parámetros!J$26,Parámetros!K$26,Parámetros!L$26)</f>
        <v>32</v>
      </c>
      <c r="AB15" s="30">
        <f>CHOOSE(D15,Parámetros!M$5,Parámetros!N$5,Parámetros!O$5,Parámetros!P$5,Parámetros!Q$5)+CHOOSE(E15,Parámetros!M$6,Parámetros!N$6,Parámetros!O$6,Parámetros!P$6,Parámetros!Q$6)+CHOOSE(K15,Parámetros!M$12,Parámetros!N$12,Parámetros!O$12,Parámetros!P$12,Parámetros!Q$12)+CHOOSE(L15,Parámetros!M$13,Parámetros!N$13,Parámetros!O$13,Parámetros!P$13,Parámetros!Q$13)+CHOOSE(M15,Parámetros!M$14,Parámetros!N$14,Parámetros!O$14,Parámetros!P$14,Parámetros!Q$14)+CHOOSE(P15,Parámetros!M$17,Parámetros!N$17,Parámetros!O$17,Parámetros!P$17,Parámetros!Q$17)+CHOOSE(R15,Parámetros!M$19,Parámetros!N$19,Parámetros!O$19,Parámetros!P$19,Parámetros!Q$19)+CHOOSE(S15,Parámetros!M$20,Parámetros!N$20,Parámetros!O$20,Parámetros!P$20,Parámetros!Q$20)+CHOOSE(T15,Parámetros!M$21,Parámetros!N$21,Parámetros!O$21,Parámetros!P$21,Parámetros!Q$21)+CHOOSE(U15,Parámetros!M$22,Parámetros!N$22,Parámetros!O$22,Parámetros!P$22,Parámetros!Q$22)</f>
        <v>43</v>
      </c>
      <c r="AC15" s="31">
        <v>20</v>
      </c>
      <c r="AD15" s="25" t="s">
        <v>179</v>
      </c>
      <c r="AE15" s="33" t="s">
        <v>15</v>
      </c>
      <c r="AF15" s="35" t="s">
        <v>41</v>
      </c>
    </row>
    <row r="16" spans="1:32" x14ac:dyDescent="0.2">
      <c r="A16" s="25">
        <f>Inventario!A16</f>
        <v>21</v>
      </c>
      <c r="B16" s="26" t="str">
        <f>Inventario!B16</f>
        <v>INTERBANKING NIW</v>
      </c>
      <c r="C16" s="34">
        <v>1</v>
      </c>
      <c r="D16" s="34">
        <v>2</v>
      </c>
      <c r="E16" s="34">
        <v>4</v>
      </c>
      <c r="F16" s="34">
        <v>1</v>
      </c>
      <c r="G16" s="34">
        <v>1</v>
      </c>
      <c r="H16" s="34">
        <v>2</v>
      </c>
      <c r="I16" s="34">
        <v>4</v>
      </c>
      <c r="J16" s="34">
        <v>2</v>
      </c>
      <c r="K16" s="34">
        <v>3</v>
      </c>
      <c r="L16" s="34">
        <v>1</v>
      </c>
      <c r="M16" s="34">
        <v>2</v>
      </c>
      <c r="N16" s="34">
        <v>1</v>
      </c>
      <c r="O16" s="34">
        <v>3</v>
      </c>
      <c r="P16" s="34">
        <v>2</v>
      </c>
      <c r="Q16" s="34">
        <v>1</v>
      </c>
      <c r="R16" s="34">
        <v>3</v>
      </c>
      <c r="S16" s="34">
        <v>3</v>
      </c>
      <c r="T16" s="34">
        <v>2</v>
      </c>
      <c r="U16" s="34">
        <v>2</v>
      </c>
      <c r="V16" s="27">
        <v>4</v>
      </c>
      <c r="W16" s="27">
        <v>3</v>
      </c>
      <c r="X16" s="27">
        <v>1</v>
      </c>
      <c r="Y16" s="27">
        <v>1</v>
      </c>
      <c r="Z16" s="28">
        <f>CHOOSE(F16,Parámetros!C$7,Parámetros!D$7,Parámetros!E$7,Parámetros!F$7,Parámetros!G$7)+CHOOSE(G16,Parámetros!C$8,Parámetros!D$8,Parámetros!E$8,Parámetros!F$8,Parámetros!G$8)+CHOOSE(H16,Parámetros!C$9,Parámetros!D$9,Parámetros!E$9,Parámetros!F$9,Parámetros!G$9)+CHOOSE(Q16,Parámetros!C$18,Parámetros!D$18,Parámetros!E$18,Parámetros!F$18,Parámetros!G$18)+CHOOSE(V16,Parámetros!C$23,Parámetros!D$23,Parámetros!E$23,Parámetros!F$23,Parámetros!G$23)</f>
        <v>77</v>
      </c>
      <c r="AA16" s="29">
        <f>CHOOSE(C16,Parámetros!H$4,Parámetros!I$4,Parámetros!J$4,Parámetros!K$4,Parámetros!L$4)+CHOOSE(D16,Parámetros!H$5,Parámetros!I$5,Parámetros!J$5,Parámetros!K$5,Parámetros!L$5)+CHOOSE(E16,Parámetros!H$6,Parámetros!I$6,Parámetros!J$6,Parámetros!K$6,Parámetros!L$6)+CHOOSE(I16,Parámetros!H$10,Parámetros!I$10,Parámetros!J$10,Parámetros!K$10,Parámetros!L$10)+CHOOSE(J16,Parámetros!H$11,Parámetros!I$11,Parámetros!J$11,Parámetros!K$11,Parámetros!L$11)+CHOOSE(M16,Parámetros!H$14,Parámetros!I$14,Parámetros!J$14,Parámetros!K$14,Parámetros!L$14)+CHOOSE(N16,Parámetros!H$15,Parámetros!I$15,Parámetros!J$15,Parámetros!K$15,Parámetros!L$15)+CHOOSE(O16,Parámetros!H$16,Parámetros!I$16,Parámetros!J$16,Parámetros!K$16,Parámetros!L$16)+CHOOSE(P16,Parámetros!H$17,Parámetros!I$17,Parámetros!J$17,Parámetros!K$17,Parámetros!L$17)+CHOOSE(W16,Parámetros!H$24,Parámetros!I$24,Parámetros!J$24,Parámetros!K$24,Parámetros!L$24)+CHOOSE(X16,Parámetros!H$25,Parámetros!I$25,Parámetros!J$25,Parámetros!K$25,Parámetros!L$25)+CHOOSE(Y16,Parámetros!H$26,Parámetros!I$26,Parámetros!J$26,Parámetros!K$26,Parámetros!L$26)</f>
        <v>62</v>
      </c>
      <c r="AB16" s="30">
        <f>CHOOSE(D16,Parámetros!M$5,Parámetros!N$5,Parámetros!O$5,Parámetros!P$5,Parámetros!Q$5)+CHOOSE(E16,Parámetros!M$6,Parámetros!N$6,Parámetros!O$6,Parámetros!P$6,Parámetros!Q$6)+CHOOSE(K16,Parámetros!M$12,Parámetros!N$12,Parámetros!O$12,Parámetros!P$12,Parámetros!Q$12)+CHOOSE(L16,Parámetros!M$13,Parámetros!N$13,Parámetros!O$13,Parámetros!P$13,Parámetros!Q$13)+CHOOSE(M16,Parámetros!M$14,Parámetros!N$14,Parámetros!O$14,Parámetros!P$14,Parámetros!Q$14)+CHOOSE(P16,Parámetros!M$17,Parámetros!N$17,Parámetros!O$17,Parámetros!P$17,Parámetros!Q$17)+CHOOSE(R16,Parámetros!M$19,Parámetros!N$19,Parámetros!O$19,Parámetros!P$19,Parámetros!Q$19)+CHOOSE(S16,Parámetros!M$20,Parámetros!N$20,Parámetros!O$20,Parámetros!P$20,Parámetros!Q$20)+CHOOSE(T16,Parámetros!M$21,Parámetros!N$21,Parámetros!O$21,Parámetros!P$21,Parámetros!Q$21)+CHOOSE(U16,Parámetros!M$22,Parámetros!N$22,Parámetros!O$22,Parámetros!P$22,Parámetros!Q$22)</f>
        <v>48</v>
      </c>
      <c r="AC16" s="31">
        <v>21</v>
      </c>
      <c r="AD16" s="25" t="s">
        <v>179</v>
      </c>
      <c r="AE16" s="33" t="s">
        <v>15</v>
      </c>
      <c r="AF16" s="35" t="s">
        <v>31</v>
      </c>
    </row>
    <row r="17" spans="1:32" x14ac:dyDescent="0.2">
      <c r="A17" s="25">
        <f>Inventario!A17</f>
        <v>23</v>
      </c>
      <c r="B17" s="26" t="str">
        <f>Inventario!B17</f>
        <v>LEXDOCTOR</v>
      </c>
      <c r="C17" s="34">
        <v>4</v>
      </c>
      <c r="D17" s="34">
        <v>3</v>
      </c>
      <c r="E17" s="34">
        <v>4</v>
      </c>
      <c r="F17" s="34">
        <v>2</v>
      </c>
      <c r="G17" s="34">
        <v>4</v>
      </c>
      <c r="H17" s="34">
        <v>2</v>
      </c>
      <c r="I17" s="34">
        <v>4</v>
      </c>
      <c r="J17" s="34">
        <v>3</v>
      </c>
      <c r="K17" s="34">
        <v>4</v>
      </c>
      <c r="L17" s="34">
        <v>4</v>
      </c>
      <c r="M17" s="34">
        <v>4</v>
      </c>
      <c r="N17" s="34">
        <v>3</v>
      </c>
      <c r="O17" s="34">
        <v>3</v>
      </c>
      <c r="P17" s="34">
        <v>1</v>
      </c>
      <c r="Q17" s="34">
        <v>1</v>
      </c>
      <c r="R17" s="34">
        <v>3</v>
      </c>
      <c r="S17" s="34">
        <v>3</v>
      </c>
      <c r="T17" s="34">
        <v>3</v>
      </c>
      <c r="U17" s="34">
        <v>3</v>
      </c>
      <c r="V17" s="27">
        <v>2</v>
      </c>
      <c r="W17" s="27">
        <v>3</v>
      </c>
      <c r="X17" s="27">
        <v>4</v>
      </c>
      <c r="Y17" s="27">
        <v>1</v>
      </c>
      <c r="Z17" s="28">
        <f>CHOOSE(F17,Parámetros!C$7,Parámetros!D$7,Parámetros!E$7,Parámetros!F$7,Parámetros!G$7)+CHOOSE(G17,Parámetros!C$8,Parámetros!D$8,Parámetros!E$8,Parámetros!F$8,Parámetros!G$8)+CHOOSE(H17,Parámetros!C$9,Parámetros!D$9,Parámetros!E$9,Parámetros!F$9,Parámetros!G$9)+CHOOSE(Q17,Parámetros!C$18,Parámetros!D$18,Parámetros!E$18,Parámetros!F$18,Parámetros!G$18)+CHOOSE(V17,Parámetros!C$23,Parámetros!D$23,Parámetros!E$23,Parámetros!F$23,Parámetros!G$23)</f>
        <v>66</v>
      </c>
      <c r="AA17" s="29">
        <f>CHOOSE(C17,Parámetros!H$4,Parámetros!I$4,Parámetros!J$4,Parámetros!K$4,Parámetros!L$4)+CHOOSE(D17,Parámetros!H$5,Parámetros!I$5,Parámetros!J$5,Parámetros!K$5,Parámetros!L$5)+CHOOSE(E17,Parámetros!H$6,Parámetros!I$6,Parámetros!J$6,Parámetros!K$6,Parámetros!L$6)+CHOOSE(I17,Parámetros!H$10,Parámetros!I$10,Parámetros!J$10,Parámetros!K$10,Parámetros!L$10)+CHOOSE(J17,Parámetros!H$11,Parámetros!I$11,Parámetros!J$11,Parámetros!K$11,Parámetros!L$11)+CHOOSE(M17,Parámetros!H$14,Parámetros!I$14,Parámetros!J$14,Parámetros!K$14,Parámetros!L$14)+CHOOSE(N17,Parámetros!H$15,Parámetros!I$15,Parámetros!J$15,Parámetros!K$15,Parámetros!L$15)+CHOOSE(O17,Parámetros!H$16,Parámetros!I$16,Parámetros!J$16,Parámetros!K$16,Parámetros!L$16)+CHOOSE(P17,Parámetros!H$17,Parámetros!I$17,Parámetros!J$17,Parámetros!K$17,Parámetros!L$17)+CHOOSE(W17,Parámetros!H$24,Parámetros!I$24,Parámetros!J$24,Parámetros!K$24,Parámetros!L$24)+CHOOSE(X17,Parámetros!H$25,Parámetros!I$25,Parámetros!J$25,Parámetros!K$25,Parámetros!L$25)+CHOOSE(Y17,Parámetros!H$26,Parámetros!I$26,Parámetros!J$26,Parámetros!K$26,Parámetros!L$26)</f>
        <v>36</v>
      </c>
      <c r="AB17" s="30">
        <f>CHOOSE(D17,Parámetros!M$5,Parámetros!N$5,Parámetros!O$5,Parámetros!P$5,Parámetros!Q$5)+CHOOSE(E17,Parámetros!M$6,Parámetros!N$6,Parámetros!O$6,Parámetros!P$6,Parámetros!Q$6)+CHOOSE(K17,Parámetros!M$12,Parámetros!N$12,Parámetros!O$12,Parámetros!P$12,Parámetros!Q$12)+CHOOSE(L17,Parámetros!M$13,Parámetros!N$13,Parámetros!O$13,Parámetros!P$13,Parámetros!Q$13)+CHOOSE(M17,Parámetros!M$14,Parámetros!N$14,Parámetros!O$14,Parámetros!P$14,Parámetros!Q$14)+CHOOSE(P17,Parámetros!M$17,Parámetros!N$17,Parámetros!O$17,Parámetros!P$17,Parámetros!Q$17)+CHOOSE(R17,Parámetros!M$19,Parámetros!N$19,Parámetros!O$19,Parámetros!P$19,Parámetros!Q$19)+CHOOSE(S17,Parámetros!M$20,Parámetros!N$20,Parámetros!O$20,Parámetros!P$20,Parámetros!Q$20)+CHOOSE(T17,Parámetros!M$21,Parámetros!N$21,Parámetros!O$21,Parámetros!P$21,Parámetros!Q$21)+CHOOSE(U17,Parámetros!M$22,Parámetros!N$22,Parámetros!O$22,Parámetros!P$22,Parámetros!Q$22)</f>
        <v>17</v>
      </c>
      <c r="AC17" s="31">
        <v>23</v>
      </c>
      <c r="AD17" s="32" t="s">
        <v>45</v>
      </c>
      <c r="AE17" s="33" t="s">
        <v>46</v>
      </c>
      <c r="AF17" s="35" t="s">
        <v>47</v>
      </c>
    </row>
    <row r="18" spans="1:32" x14ac:dyDescent="0.2">
      <c r="A18" s="25">
        <f>Inventario!A18</f>
        <v>24</v>
      </c>
      <c r="B18" s="26" t="str">
        <f>Inventario!B18</f>
        <v>LOTUS NOTES DESKTOP</v>
      </c>
      <c r="C18" s="34">
        <v>2</v>
      </c>
      <c r="D18" s="34">
        <v>1</v>
      </c>
      <c r="E18" s="34">
        <v>4</v>
      </c>
      <c r="F18" s="34">
        <v>4</v>
      </c>
      <c r="G18" s="34">
        <v>1</v>
      </c>
      <c r="H18" s="34">
        <v>2</v>
      </c>
      <c r="I18" s="34">
        <v>1</v>
      </c>
      <c r="J18" s="34">
        <v>3</v>
      </c>
      <c r="K18" s="34">
        <v>4</v>
      </c>
      <c r="L18" s="34">
        <v>2</v>
      </c>
      <c r="M18" s="34">
        <v>4</v>
      </c>
      <c r="N18" s="34">
        <v>4</v>
      </c>
      <c r="O18" s="34">
        <v>4</v>
      </c>
      <c r="P18" s="34">
        <v>2</v>
      </c>
      <c r="Q18" s="34">
        <v>1</v>
      </c>
      <c r="R18" s="34">
        <v>2</v>
      </c>
      <c r="S18" s="34">
        <v>3</v>
      </c>
      <c r="T18" s="34">
        <v>3</v>
      </c>
      <c r="U18" s="34">
        <v>2</v>
      </c>
      <c r="V18" s="27">
        <v>4</v>
      </c>
      <c r="W18" s="27">
        <v>2</v>
      </c>
      <c r="X18" s="27">
        <v>2</v>
      </c>
      <c r="Y18" s="27">
        <v>1</v>
      </c>
      <c r="Z18" s="28">
        <f>CHOOSE(F18,Parámetros!C$7,Parámetros!D$7,Parámetros!E$7,Parámetros!F$7,Parámetros!G$7)+CHOOSE(G18,Parámetros!C$8,Parámetros!D$8,Parámetros!E$8,Parámetros!F$8,Parámetros!G$8)+CHOOSE(H18,Parámetros!C$9,Parámetros!D$9,Parámetros!E$9,Parámetros!F$9,Parámetros!G$9)+CHOOSE(Q18,Parámetros!C$18,Parámetros!D$18,Parámetros!E$18,Parámetros!F$18,Parámetros!G$18)+CHOOSE(V18,Parámetros!C$23,Parámetros!D$23,Parámetros!E$23,Parámetros!F$23,Parámetros!G$23)</f>
        <v>58</v>
      </c>
      <c r="AA18" s="29">
        <f>CHOOSE(C18,Parámetros!H$4,Parámetros!I$4,Parámetros!J$4,Parámetros!K$4,Parámetros!L$4)+CHOOSE(D18,Parámetros!H$5,Parámetros!I$5,Parámetros!J$5,Parámetros!K$5,Parámetros!L$5)+CHOOSE(E18,Parámetros!H$6,Parámetros!I$6,Parámetros!J$6,Parámetros!K$6,Parámetros!L$6)+CHOOSE(I18,Parámetros!H$10,Parámetros!I$10,Parámetros!J$10,Parámetros!K$10,Parámetros!L$10)+CHOOSE(J18,Parámetros!H$11,Parámetros!I$11,Parámetros!J$11,Parámetros!K$11,Parámetros!L$11)+CHOOSE(M18,Parámetros!H$14,Parámetros!I$14,Parámetros!J$14,Parámetros!K$14,Parámetros!L$14)+CHOOSE(N18,Parámetros!H$15,Parámetros!I$15,Parámetros!J$15,Parámetros!K$15,Parámetros!L$15)+CHOOSE(O18,Parámetros!H$16,Parámetros!I$16,Parámetros!J$16,Parámetros!K$16,Parámetros!L$16)+CHOOSE(P18,Parámetros!H$17,Parámetros!I$17,Parámetros!J$17,Parámetros!K$17,Parámetros!L$17)+CHOOSE(W18,Parámetros!H$24,Parámetros!I$24,Parámetros!J$24,Parámetros!K$24,Parámetros!L$24)+CHOOSE(X18,Parámetros!H$25,Parámetros!I$25,Parámetros!J$25,Parámetros!K$25,Parámetros!L$25)+CHOOSE(Y18,Parámetros!H$26,Parámetros!I$26,Parámetros!J$26,Parámetros!K$26,Parámetros!L$26)</f>
        <v>50</v>
      </c>
      <c r="AB18" s="30">
        <f>CHOOSE(D18,Parámetros!M$5,Parámetros!N$5,Parámetros!O$5,Parámetros!P$5,Parámetros!Q$5)+CHOOSE(E18,Parámetros!M$6,Parámetros!N$6,Parámetros!O$6,Parámetros!P$6,Parámetros!Q$6)+CHOOSE(K18,Parámetros!M$12,Parámetros!N$12,Parámetros!O$12,Parámetros!P$12,Parámetros!Q$12)+CHOOSE(L18,Parámetros!M$13,Parámetros!N$13,Parámetros!O$13,Parámetros!P$13,Parámetros!Q$13)+CHOOSE(M18,Parámetros!M$14,Parámetros!N$14,Parámetros!O$14,Parámetros!P$14,Parámetros!Q$14)+CHOOSE(P18,Parámetros!M$17,Parámetros!N$17,Parámetros!O$17,Parámetros!P$17,Parámetros!Q$17)+CHOOSE(R18,Parámetros!M$19,Parámetros!N$19,Parámetros!O$19,Parámetros!P$19,Parámetros!Q$19)+CHOOSE(S18,Parámetros!M$20,Parámetros!N$20,Parámetros!O$20,Parámetros!P$20,Parámetros!Q$20)+CHOOSE(T18,Parámetros!M$21,Parámetros!N$21,Parámetros!O$21,Parámetros!P$21,Parámetros!Q$21)+CHOOSE(U18,Parámetros!M$22,Parámetros!N$22,Parámetros!O$22,Parámetros!P$22,Parámetros!Q$22)</f>
        <v>39</v>
      </c>
      <c r="AC18" s="31">
        <v>24</v>
      </c>
      <c r="AD18" s="25" t="s">
        <v>179</v>
      </c>
      <c r="AE18" s="33" t="s">
        <v>15</v>
      </c>
      <c r="AF18" s="35" t="s">
        <v>49</v>
      </c>
    </row>
    <row r="19" spans="1:32" x14ac:dyDescent="0.2">
      <c r="A19" s="25">
        <f>Inventario!A19</f>
        <v>26</v>
      </c>
      <c r="B19" s="26" t="str">
        <f>Inventario!B19</f>
        <v>BCRA CRIPTOGRAFIA (EX MCT)</v>
      </c>
      <c r="C19" s="34">
        <v>1</v>
      </c>
      <c r="D19" s="34">
        <v>2</v>
      </c>
      <c r="E19" s="34">
        <v>4</v>
      </c>
      <c r="F19" s="34">
        <v>1</v>
      </c>
      <c r="G19" s="34">
        <v>2</v>
      </c>
      <c r="H19" s="34">
        <v>2</v>
      </c>
      <c r="I19" s="34">
        <v>1</v>
      </c>
      <c r="J19" s="34">
        <v>1</v>
      </c>
      <c r="K19" s="34">
        <v>2</v>
      </c>
      <c r="L19" s="34">
        <v>2</v>
      </c>
      <c r="M19" s="34">
        <v>2</v>
      </c>
      <c r="N19" s="34">
        <v>2</v>
      </c>
      <c r="O19" s="34">
        <v>3</v>
      </c>
      <c r="P19" s="34">
        <v>2</v>
      </c>
      <c r="Q19" s="34">
        <v>1</v>
      </c>
      <c r="R19" s="34">
        <v>1</v>
      </c>
      <c r="S19" s="34">
        <v>1</v>
      </c>
      <c r="T19" s="34">
        <v>2</v>
      </c>
      <c r="U19" s="34">
        <v>3</v>
      </c>
      <c r="V19" s="27">
        <v>2</v>
      </c>
      <c r="W19" s="27">
        <v>3</v>
      </c>
      <c r="X19" s="27">
        <v>1</v>
      </c>
      <c r="Y19" s="27">
        <v>1</v>
      </c>
      <c r="Z19" s="28">
        <f>CHOOSE(F19,Parámetros!C$7,Parámetros!D$7,Parámetros!E$7,Parámetros!F$7,Parámetros!G$7)+CHOOSE(G19,Parámetros!C$8,Parámetros!D$8,Parámetros!E$8,Parámetros!F$8,Parámetros!G$8)+CHOOSE(H19,Parámetros!C$9,Parámetros!D$9,Parámetros!E$9,Parámetros!F$9,Parámetros!G$9)+CHOOSE(Q19,Parámetros!C$18,Parámetros!D$18,Parámetros!E$18,Parámetros!F$18,Parámetros!G$18)+CHOOSE(V19,Parámetros!C$23,Parámetros!D$23,Parámetros!E$23,Parámetros!F$23,Parámetros!G$23)</f>
        <v>85</v>
      </c>
      <c r="AA19" s="29">
        <f>CHOOSE(C19,Parámetros!H$4,Parámetros!I$4,Parámetros!J$4,Parámetros!K$4,Parámetros!L$4)+CHOOSE(D19,Parámetros!H$5,Parámetros!I$5,Parámetros!J$5,Parámetros!K$5,Parámetros!L$5)+CHOOSE(E19,Parámetros!H$6,Parámetros!I$6,Parámetros!J$6,Parámetros!K$6,Parámetros!L$6)+CHOOSE(I19,Parámetros!H$10,Parámetros!I$10,Parámetros!J$10,Parámetros!K$10,Parámetros!L$10)+CHOOSE(J19,Parámetros!H$11,Parámetros!I$11,Parámetros!J$11,Parámetros!K$11,Parámetros!L$11)+CHOOSE(M19,Parámetros!H$14,Parámetros!I$14,Parámetros!J$14,Parámetros!K$14,Parámetros!L$14)+CHOOSE(N19,Parámetros!H$15,Parámetros!I$15,Parámetros!J$15,Parámetros!K$15,Parámetros!L$15)+CHOOSE(O19,Parámetros!H$16,Parámetros!I$16,Parámetros!J$16,Parámetros!K$16,Parámetros!L$16)+CHOOSE(P19,Parámetros!H$17,Parámetros!I$17,Parámetros!J$17,Parámetros!K$17,Parámetros!L$17)+CHOOSE(W19,Parámetros!H$24,Parámetros!I$24,Parámetros!J$24,Parámetros!K$24,Parámetros!L$24)+CHOOSE(X19,Parámetros!H$25,Parámetros!I$25,Parámetros!J$25,Parámetros!K$25,Parámetros!L$25)+CHOOSE(Y19,Parámetros!H$26,Parámetros!I$26,Parámetros!J$26,Parámetros!K$26,Parámetros!L$26)</f>
        <v>69</v>
      </c>
      <c r="AB19" s="30">
        <f>CHOOSE(D19,Parámetros!M$5,Parámetros!N$5,Parámetros!O$5,Parámetros!P$5,Parámetros!Q$5)+CHOOSE(E19,Parámetros!M$6,Parámetros!N$6,Parámetros!O$6,Parámetros!P$6,Parámetros!Q$6)+CHOOSE(K19,Parámetros!M$12,Parámetros!N$12,Parámetros!O$12,Parámetros!P$12,Parámetros!Q$12)+CHOOSE(L19,Parámetros!M$13,Parámetros!N$13,Parámetros!O$13,Parámetros!P$13,Parámetros!Q$13)+CHOOSE(M19,Parámetros!M$14,Parámetros!N$14,Parámetros!O$14,Parámetros!P$14,Parámetros!Q$14)+CHOOSE(P19,Parámetros!M$17,Parámetros!N$17,Parámetros!O$17,Parámetros!P$17,Parámetros!Q$17)+CHOOSE(R19,Parámetros!M$19,Parámetros!N$19,Parámetros!O$19,Parámetros!P$19,Parámetros!Q$19)+CHOOSE(S19,Parámetros!M$20,Parámetros!N$20,Parámetros!O$20,Parámetros!P$20,Parámetros!Q$20)+CHOOSE(T19,Parámetros!M$21,Parámetros!N$21,Parámetros!O$21,Parámetros!P$21,Parámetros!Q$21)+CHOOSE(U19,Parámetros!M$22,Parámetros!N$22,Parámetros!O$22,Parámetros!P$22,Parámetros!Q$22)</f>
        <v>59</v>
      </c>
      <c r="AC19" s="31">
        <v>26</v>
      </c>
      <c r="AD19" s="32" t="s">
        <v>51</v>
      </c>
      <c r="AE19" s="33" t="s">
        <v>52</v>
      </c>
      <c r="AF19" s="33" t="s">
        <v>53</v>
      </c>
    </row>
    <row r="20" spans="1:32" ht="9.75" customHeight="1" x14ac:dyDescent="0.2">
      <c r="A20" s="25">
        <f>Inventario!A20</f>
        <v>27</v>
      </c>
      <c r="B20" s="26" t="str">
        <f>Inventario!B20</f>
        <v>MEP - (Transf. De fondos  atraves del BCRA)</v>
      </c>
      <c r="C20" s="34">
        <v>1</v>
      </c>
      <c r="D20" s="34">
        <v>2</v>
      </c>
      <c r="E20" s="34">
        <v>4</v>
      </c>
      <c r="F20" s="34">
        <v>1</v>
      </c>
      <c r="G20" s="34">
        <v>1</v>
      </c>
      <c r="H20" s="34">
        <v>2</v>
      </c>
      <c r="I20" s="34">
        <v>2</v>
      </c>
      <c r="J20" s="34">
        <v>1</v>
      </c>
      <c r="K20" s="34">
        <v>1</v>
      </c>
      <c r="L20" s="34">
        <v>1</v>
      </c>
      <c r="M20" s="34">
        <v>1</v>
      </c>
      <c r="N20" s="34">
        <v>1</v>
      </c>
      <c r="O20" s="34">
        <v>2</v>
      </c>
      <c r="P20" s="34">
        <v>2</v>
      </c>
      <c r="Q20" s="34">
        <v>1</v>
      </c>
      <c r="R20" s="34">
        <v>1</v>
      </c>
      <c r="S20" s="34">
        <v>1</v>
      </c>
      <c r="T20" s="34">
        <v>1</v>
      </c>
      <c r="U20" s="34">
        <v>2</v>
      </c>
      <c r="V20" s="27">
        <v>2</v>
      </c>
      <c r="W20" s="27">
        <v>3</v>
      </c>
      <c r="X20" s="27">
        <v>1</v>
      </c>
      <c r="Y20" s="27">
        <v>1</v>
      </c>
      <c r="Z20" s="28">
        <f>CHOOSE(F20,Parámetros!C$7,Parámetros!D$7,Parámetros!E$7,Parámetros!F$7,Parámetros!G$7)+CHOOSE(G20,Parámetros!C$8,Parámetros!D$8,Parámetros!E$8,Parámetros!F$8,Parámetros!G$8)+CHOOSE(H20,Parámetros!C$9,Parámetros!D$9,Parámetros!E$9,Parámetros!F$9,Parámetros!G$9)+CHOOSE(Q20,Parámetros!C$18,Parámetros!D$18,Parámetros!E$18,Parámetros!F$18,Parámetros!G$18)+CHOOSE(V20,Parámetros!C$23,Parámetros!D$23,Parámetros!E$23,Parámetros!F$23,Parámetros!G$23)</f>
        <v>90</v>
      </c>
      <c r="AA20" s="29">
        <f>CHOOSE(C20,Parámetros!H$4,Parámetros!I$4,Parámetros!J$4,Parámetros!K$4,Parámetros!L$4)+CHOOSE(D20,Parámetros!H$5,Parámetros!I$5,Parámetros!J$5,Parámetros!K$5,Parámetros!L$5)+CHOOSE(E20,Parámetros!H$6,Parámetros!I$6,Parámetros!J$6,Parámetros!K$6,Parámetros!L$6)+CHOOSE(I20,Parámetros!H$10,Parámetros!I$10,Parámetros!J$10,Parámetros!K$10,Parámetros!L$10)+CHOOSE(J20,Parámetros!H$11,Parámetros!I$11,Parámetros!J$11,Parámetros!K$11,Parámetros!L$11)+CHOOSE(M20,Parámetros!H$14,Parámetros!I$14,Parámetros!J$14,Parámetros!K$14,Parámetros!L$14)+CHOOSE(N20,Parámetros!H$15,Parámetros!I$15,Parámetros!J$15,Parámetros!K$15,Parámetros!L$15)+CHOOSE(O20,Parámetros!H$16,Parámetros!I$16,Parámetros!J$16,Parámetros!K$16,Parámetros!L$16)+CHOOSE(P20,Parámetros!H$17,Parámetros!I$17,Parámetros!J$17,Parámetros!K$17,Parámetros!L$17)+CHOOSE(W20,Parámetros!H$24,Parámetros!I$24,Parámetros!J$24,Parámetros!K$24,Parámetros!L$24)+CHOOSE(X20,Parámetros!H$25,Parámetros!I$25,Parámetros!J$25,Parámetros!K$25,Parámetros!L$25)+CHOOSE(Y20,Parámetros!H$26,Parámetros!I$26,Parámetros!J$26,Parámetros!K$26,Parámetros!L$26)</f>
        <v>74</v>
      </c>
      <c r="AB20" s="30">
        <f>CHOOSE(D20,Parámetros!M$5,Parámetros!N$5,Parámetros!O$5,Parámetros!P$5,Parámetros!Q$5)+CHOOSE(E20,Parámetros!M$6,Parámetros!N$6,Parámetros!O$6,Parámetros!P$6,Parámetros!Q$6)+CHOOSE(K20,Parámetros!M$12,Parámetros!N$12,Parámetros!O$12,Parámetros!P$12,Parámetros!Q$12)+CHOOSE(L20,Parámetros!M$13,Parámetros!N$13,Parámetros!O$13,Parámetros!P$13,Parámetros!Q$13)+CHOOSE(M20,Parámetros!M$14,Parámetros!N$14,Parámetros!O$14,Parámetros!P$14,Parámetros!Q$14)+CHOOSE(P20,Parámetros!M$17,Parámetros!N$17,Parámetros!O$17,Parámetros!P$17,Parámetros!Q$17)+CHOOSE(R20,Parámetros!M$19,Parámetros!N$19,Parámetros!O$19,Parámetros!P$19,Parámetros!Q$19)+CHOOSE(S20,Parámetros!M$20,Parámetros!N$20,Parámetros!O$20,Parámetros!P$20,Parámetros!Q$20)+CHOOSE(T20,Parámetros!M$21,Parámetros!N$21,Parámetros!O$21,Parámetros!P$21,Parámetros!Q$21)+CHOOSE(U20,Parámetros!M$22,Parámetros!N$22,Parámetros!O$22,Parámetros!P$22,Parámetros!Q$22)</f>
        <v>80</v>
      </c>
      <c r="AC20" s="31">
        <v>27</v>
      </c>
      <c r="AD20" s="32" t="s">
        <v>51</v>
      </c>
      <c r="AE20" s="33" t="s">
        <v>52</v>
      </c>
      <c r="AF20" s="33" t="s">
        <v>53</v>
      </c>
    </row>
    <row r="21" spans="1:32" x14ac:dyDescent="0.2">
      <c r="A21" s="25">
        <f>Inventario!A21</f>
        <v>28</v>
      </c>
      <c r="B21" s="26" t="str">
        <f>Inventario!B21</f>
        <v>MESA DE ENTRADAS</v>
      </c>
      <c r="C21" s="34">
        <v>4</v>
      </c>
      <c r="D21" s="34">
        <v>2</v>
      </c>
      <c r="E21" s="34">
        <v>4</v>
      </c>
      <c r="F21" s="34">
        <v>4</v>
      </c>
      <c r="G21" s="34">
        <v>3</v>
      </c>
      <c r="H21" s="34">
        <v>3</v>
      </c>
      <c r="I21" s="34">
        <v>3</v>
      </c>
      <c r="J21" s="34">
        <v>2</v>
      </c>
      <c r="K21" s="34">
        <v>3</v>
      </c>
      <c r="L21" s="34">
        <v>1</v>
      </c>
      <c r="M21" s="34">
        <v>2</v>
      </c>
      <c r="N21" s="34">
        <v>1</v>
      </c>
      <c r="O21" s="34">
        <v>3</v>
      </c>
      <c r="P21" s="34">
        <v>2</v>
      </c>
      <c r="Q21" s="34">
        <v>1</v>
      </c>
      <c r="R21" s="34">
        <v>2</v>
      </c>
      <c r="S21" s="34">
        <v>2</v>
      </c>
      <c r="T21" s="34">
        <v>3</v>
      </c>
      <c r="U21" s="34">
        <v>3</v>
      </c>
      <c r="V21" s="27">
        <v>3</v>
      </c>
      <c r="W21" s="27">
        <v>3</v>
      </c>
      <c r="X21" s="27">
        <v>4</v>
      </c>
      <c r="Y21" s="27">
        <v>1</v>
      </c>
      <c r="Z21" s="28">
        <f>CHOOSE(F21,Parámetros!C$7,Parámetros!D$7,Parámetros!E$7,Parámetros!F$7,Parámetros!G$7)+CHOOSE(G21,Parámetros!C$8,Parámetros!D$8,Parámetros!E$8,Parámetros!F$8,Parámetros!G$8)+CHOOSE(H21,Parámetros!C$9,Parámetros!D$9,Parámetros!E$9,Parámetros!F$9,Parámetros!G$9)+CHOOSE(Q21,Parámetros!C$18,Parámetros!D$18,Parámetros!E$18,Parámetros!F$18,Parámetros!G$18)+CHOOSE(V21,Parámetros!C$23,Parámetros!D$23,Parámetros!E$23,Parámetros!F$23,Parámetros!G$23)</f>
        <v>49</v>
      </c>
      <c r="AA21" s="29">
        <f>CHOOSE(C21,Parámetros!H$4,Parámetros!I$4,Parámetros!J$4,Parámetros!K$4,Parámetros!L$4)+CHOOSE(D21,Parámetros!H$5,Parámetros!I$5,Parámetros!J$5,Parámetros!K$5,Parámetros!L$5)+CHOOSE(E21,Parámetros!H$6,Parámetros!I$6,Parámetros!J$6,Parámetros!K$6,Parámetros!L$6)+CHOOSE(I21,Parámetros!H$10,Parámetros!I$10,Parámetros!J$10,Parámetros!K$10,Parámetros!L$10)+CHOOSE(J21,Parámetros!H$11,Parámetros!I$11,Parámetros!J$11,Parámetros!K$11,Parámetros!L$11)+CHOOSE(M21,Parámetros!H$14,Parámetros!I$14,Parámetros!J$14,Parámetros!K$14,Parámetros!L$14)+CHOOSE(N21,Parámetros!H$15,Parámetros!I$15,Parámetros!J$15,Parámetros!K$15,Parámetros!L$15)+CHOOSE(O21,Parámetros!H$16,Parámetros!I$16,Parámetros!J$16,Parámetros!K$16,Parámetros!L$16)+CHOOSE(P21,Parámetros!H$17,Parámetros!I$17,Parámetros!J$17,Parámetros!K$17,Parámetros!L$17)+CHOOSE(W21,Parámetros!H$24,Parámetros!I$24,Parámetros!J$24,Parámetros!K$24,Parámetros!L$24)+CHOOSE(X21,Parámetros!H$25,Parámetros!I$25,Parámetros!J$25,Parámetros!K$25,Parámetros!L$25)+CHOOSE(Y21,Parámetros!H$26,Parámetros!I$26,Parámetros!J$26,Parámetros!K$26,Parámetros!L$26)</f>
        <v>47</v>
      </c>
      <c r="AB21" s="30">
        <f>CHOOSE(D21,Parámetros!M$5,Parámetros!N$5,Parámetros!O$5,Parámetros!P$5,Parámetros!Q$5)+CHOOSE(E21,Parámetros!M$6,Parámetros!N$6,Parámetros!O$6,Parámetros!P$6,Parámetros!Q$6)+CHOOSE(K21,Parámetros!M$12,Parámetros!N$12,Parámetros!O$12,Parámetros!P$12,Parámetros!Q$12)+CHOOSE(L21,Parámetros!M$13,Parámetros!N$13,Parámetros!O$13,Parámetros!P$13,Parámetros!Q$13)+CHOOSE(M21,Parámetros!M$14,Parámetros!N$14,Parámetros!O$14,Parámetros!P$14,Parámetros!Q$14)+CHOOSE(P21,Parámetros!M$17,Parámetros!N$17,Parámetros!O$17,Parámetros!P$17,Parámetros!Q$17)+CHOOSE(R21,Parámetros!M$19,Parámetros!N$19,Parámetros!O$19,Parámetros!P$19,Parámetros!Q$19)+CHOOSE(S21,Parámetros!M$20,Parámetros!N$20,Parámetros!O$20,Parámetros!P$20,Parámetros!Q$20)+CHOOSE(T21,Parámetros!M$21,Parámetros!N$21,Parámetros!O$21,Parámetros!P$21,Parámetros!Q$21)+CHOOSE(U21,Parámetros!M$22,Parámetros!N$22,Parámetros!O$22,Parámetros!P$22,Parámetros!Q$22)</f>
        <v>43</v>
      </c>
      <c r="AC21" s="31">
        <v>28</v>
      </c>
      <c r="AD21" s="32" t="s">
        <v>36</v>
      </c>
      <c r="AE21" s="33" t="s">
        <v>37</v>
      </c>
      <c r="AF21" s="35" t="s">
        <v>180</v>
      </c>
    </row>
    <row r="22" spans="1:32" x14ac:dyDescent="0.2">
      <c r="A22" s="25">
        <f>Inventario!A22</f>
        <v>32</v>
      </c>
      <c r="B22" s="26" t="str">
        <f>Inventario!B22</f>
        <v>SAV  (Administracion de valores no dinerarios)</v>
      </c>
      <c r="C22" s="34">
        <v>4</v>
      </c>
      <c r="D22" s="34">
        <v>2</v>
      </c>
      <c r="E22" s="34">
        <v>4</v>
      </c>
      <c r="F22" s="34">
        <v>4</v>
      </c>
      <c r="G22" s="34">
        <v>3</v>
      </c>
      <c r="H22" s="34">
        <v>2</v>
      </c>
      <c r="I22" s="34">
        <v>4</v>
      </c>
      <c r="J22" s="34">
        <v>4</v>
      </c>
      <c r="K22" s="34">
        <v>4</v>
      </c>
      <c r="L22" s="34">
        <v>3</v>
      </c>
      <c r="M22" s="34">
        <v>4</v>
      </c>
      <c r="N22" s="34">
        <v>4</v>
      </c>
      <c r="O22" s="34">
        <v>3</v>
      </c>
      <c r="P22" s="34">
        <v>2</v>
      </c>
      <c r="Q22" s="34">
        <v>1</v>
      </c>
      <c r="R22" s="34">
        <v>3</v>
      </c>
      <c r="S22" s="34">
        <v>3</v>
      </c>
      <c r="T22" s="34">
        <v>3</v>
      </c>
      <c r="U22" s="34">
        <v>3</v>
      </c>
      <c r="V22" s="27">
        <v>3</v>
      </c>
      <c r="W22" s="27">
        <v>4</v>
      </c>
      <c r="X22" s="27">
        <v>4</v>
      </c>
      <c r="Y22" s="27">
        <v>1</v>
      </c>
      <c r="Z22" s="28">
        <f>CHOOSE(F22,Parámetros!C$7,Parámetros!D$7,Parámetros!E$7,Parámetros!F$7,Parámetros!G$7)+CHOOSE(G22,Parámetros!C$8,Parámetros!D$8,Parámetros!E$8,Parámetros!F$8,Parámetros!G$8)+CHOOSE(H22,Parámetros!C$9,Parámetros!D$9,Parámetros!E$9,Parámetros!F$9,Parámetros!G$9)+CHOOSE(Q22,Parámetros!C$18,Parámetros!D$18,Parámetros!E$18,Parámetros!F$18,Parámetros!G$18)+CHOOSE(V22,Parámetros!C$23,Parámetros!D$23,Parámetros!E$23,Parámetros!F$23,Parámetros!G$23)</f>
        <v>53</v>
      </c>
      <c r="AA22" s="29">
        <f>CHOOSE(C22,Parámetros!H$4,Parámetros!I$4,Parámetros!J$4,Parámetros!K$4,Parámetros!L$4)+CHOOSE(D22,Parámetros!H$5,Parámetros!I$5,Parámetros!J$5,Parámetros!K$5,Parámetros!L$5)+CHOOSE(E22,Parámetros!H$6,Parámetros!I$6,Parámetros!J$6,Parámetros!K$6,Parámetros!L$6)+CHOOSE(I22,Parámetros!H$10,Parámetros!I$10,Parámetros!J$10,Parámetros!K$10,Parámetros!L$10)+CHOOSE(J22,Parámetros!H$11,Parámetros!I$11,Parámetros!J$11,Parámetros!K$11,Parámetros!L$11)+CHOOSE(M22,Parámetros!H$14,Parámetros!I$14,Parámetros!J$14,Parámetros!K$14,Parámetros!L$14)+CHOOSE(N22,Parámetros!H$15,Parámetros!I$15,Parámetros!J$15,Parámetros!K$15,Parámetros!L$15)+CHOOSE(O22,Parámetros!H$16,Parámetros!I$16,Parámetros!J$16,Parámetros!K$16,Parámetros!L$16)+CHOOSE(P22,Parámetros!H$17,Parámetros!I$17,Parámetros!J$17,Parámetros!K$17,Parámetros!L$17)+CHOOSE(W22,Parámetros!H$24,Parámetros!I$24,Parámetros!J$24,Parámetros!K$24,Parámetros!L$24)+CHOOSE(X22,Parámetros!H$25,Parámetros!I$25,Parámetros!J$25,Parámetros!K$25,Parámetros!L$25)+CHOOSE(Y22,Parámetros!H$26,Parámetros!I$26,Parámetros!J$26,Parámetros!K$26,Parámetros!L$26)</f>
        <v>26</v>
      </c>
      <c r="AB22" s="30">
        <f>CHOOSE(D22,Parámetros!M$5,Parámetros!N$5,Parámetros!O$5,Parámetros!P$5,Parámetros!Q$5)+CHOOSE(E22,Parámetros!M$6,Parámetros!N$6,Parámetros!O$6,Parámetros!P$6,Parámetros!Q$6)+CHOOSE(K22,Parámetros!M$12,Parámetros!N$12,Parámetros!O$12,Parámetros!P$12,Parámetros!Q$12)+CHOOSE(L22,Parámetros!M$13,Parámetros!N$13,Parámetros!O$13,Parámetros!P$13,Parámetros!Q$13)+CHOOSE(M22,Parámetros!M$14,Parámetros!N$14,Parámetros!O$14,Parámetros!P$14,Parámetros!Q$14)+CHOOSE(P22,Parámetros!M$17,Parámetros!N$17,Parámetros!O$17,Parámetros!P$17,Parámetros!Q$17)+CHOOSE(R22,Parámetros!M$19,Parámetros!N$19,Parámetros!O$19,Parámetros!P$19,Parámetros!Q$19)+CHOOSE(S22,Parámetros!M$20,Parámetros!N$20,Parámetros!O$20,Parámetros!P$20,Parámetros!Q$20)+CHOOSE(T22,Parámetros!M$21,Parámetros!N$21,Parámetros!O$21,Parámetros!P$21,Parámetros!Q$21)+CHOOSE(U22,Parámetros!M$22,Parámetros!N$22,Parámetros!O$22,Parámetros!P$22,Parámetros!Q$22)</f>
        <v>19</v>
      </c>
      <c r="AC22" s="31">
        <v>32</v>
      </c>
      <c r="AD22" s="25" t="s">
        <v>179</v>
      </c>
      <c r="AE22" s="33" t="s">
        <v>15</v>
      </c>
      <c r="AF22" s="35" t="s">
        <v>57</v>
      </c>
    </row>
    <row r="23" spans="1:32" x14ac:dyDescent="0.2">
      <c r="A23" s="25">
        <f>Inventario!A23</f>
        <v>33</v>
      </c>
      <c r="B23" s="26" t="str">
        <f>Inventario!B23</f>
        <v>SCB (SISTEMA CONTABLE BANCARIO)</v>
      </c>
      <c r="C23" s="34">
        <v>2</v>
      </c>
      <c r="D23" s="34">
        <v>1</v>
      </c>
      <c r="E23" s="34">
        <v>4</v>
      </c>
      <c r="F23" s="34">
        <v>1</v>
      </c>
      <c r="G23" s="34">
        <v>3</v>
      </c>
      <c r="H23" s="34">
        <v>2</v>
      </c>
      <c r="I23" s="34">
        <v>1</v>
      </c>
      <c r="J23" s="34">
        <v>1</v>
      </c>
      <c r="K23" s="34">
        <v>3</v>
      </c>
      <c r="L23" s="34">
        <v>5</v>
      </c>
      <c r="M23" s="34">
        <v>2</v>
      </c>
      <c r="N23" s="34">
        <v>2</v>
      </c>
      <c r="O23" s="34">
        <v>3</v>
      </c>
      <c r="P23" s="34">
        <v>2</v>
      </c>
      <c r="Q23" s="34">
        <v>1</v>
      </c>
      <c r="R23" s="34">
        <v>2</v>
      </c>
      <c r="S23" s="34">
        <v>2</v>
      </c>
      <c r="T23" s="34">
        <v>3</v>
      </c>
      <c r="U23" s="34">
        <v>3</v>
      </c>
      <c r="V23" s="27">
        <v>4</v>
      </c>
      <c r="W23" s="27">
        <v>2</v>
      </c>
      <c r="X23" s="27">
        <v>3</v>
      </c>
      <c r="Y23" s="27">
        <v>1</v>
      </c>
      <c r="Z23" s="28">
        <f>CHOOSE(F23,Parámetros!C$7,Parámetros!D$7,Parámetros!E$7,Parámetros!F$7,Parámetros!G$7)+CHOOSE(G23,Parámetros!C$8,Parámetros!D$8,Parámetros!E$8,Parámetros!F$8,Parámetros!G$8)+CHOOSE(H23,Parámetros!C$9,Parámetros!D$9,Parámetros!E$9,Parámetros!F$9,Parámetros!G$9)+CHOOSE(Q23,Parámetros!C$18,Parámetros!D$18,Parámetros!E$18,Parámetros!F$18,Parámetros!G$18)+CHOOSE(V23,Parámetros!C$23,Parámetros!D$23,Parámetros!E$23,Parámetros!F$23,Parámetros!G$23)</f>
        <v>65</v>
      </c>
      <c r="AA23" s="29">
        <f>CHOOSE(C23,Parámetros!H$4,Parámetros!I$4,Parámetros!J$4,Parámetros!K$4,Parámetros!L$4)+CHOOSE(D23,Parámetros!H$5,Parámetros!I$5,Parámetros!J$5,Parámetros!K$5,Parámetros!L$5)+CHOOSE(E23,Parámetros!H$6,Parámetros!I$6,Parámetros!J$6,Parámetros!K$6,Parámetros!L$6)+CHOOSE(I23,Parámetros!H$10,Parámetros!I$10,Parámetros!J$10,Parámetros!K$10,Parámetros!L$10)+CHOOSE(J23,Parámetros!H$11,Parámetros!I$11,Parámetros!J$11,Parámetros!K$11,Parámetros!L$11)+CHOOSE(M23,Parámetros!H$14,Parámetros!I$14,Parámetros!J$14,Parámetros!K$14,Parámetros!L$14)+CHOOSE(N23,Parámetros!H$15,Parámetros!I$15,Parámetros!J$15,Parámetros!K$15,Parámetros!L$15)+CHOOSE(O23,Parámetros!H$16,Parámetros!I$16,Parámetros!J$16,Parámetros!K$16,Parámetros!L$16)+CHOOSE(P23,Parámetros!H$17,Parámetros!I$17,Parámetros!J$17,Parámetros!K$17,Parámetros!L$17)+CHOOSE(W23,Parámetros!H$24,Parámetros!I$24,Parámetros!J$24,Parámetros!K$24,Parámetros!L$24)+CHOOSE(X23,Parámetros!H$25,Parámetros!I$25,Parámetros!J$25,Parámetros!K$25,Parámetros!L$25)+CHOOSE(Y23,Parámetros!H$26,Parámetros!I$26,Parámetros!J$26,Parámetros!K$26,Parámetros!L$26)</f>
        <v>65</v>
      </c>
      <c r="AB23" s="30">
        <f>CHOOSE(D23,Parámetros!M$5,Parámetros!N$5,Parámetros!O$5,Parámetros!P$5,Parámetros!Q$5)+CHOOSE(E23,Parámetros!M$6,Parámetros!N$6,Parámetros!O$6,Parámetros!P$6,Parámetros!Q$6)+CHOOSE(K23,Parámetros!M$12,Parámetros!N$12,Parámetros!O$12,Parámetros!P$12,Parámetros!Q$12)+CHOOSE(L23,Parámetros!M$13,Parámetros!N$13,Parámetros!O$13,Parámetros!P$13,Parámetros!Q$13)+CHOOSE(M23,Parámetros!M$14,Parámetros!N$14,Parámetros!O$14,Parámetros!P$14,Parámetros!Q$14)+CHOOSE(P23,Parámetros!M$17,Parámetros!N$17,Parámetros!O$17,Parámetros!P$17,Parámetros!Q$17)+CHOOSE(R23,Parámetros!M$19,Parámetros!N$19,Parámetros!O$19,Parámetros!P$19,Parámetros!Q$19)+CHOOSE(S23,Parámetros!M$20,Parámetros!N$20,Parámetros!O$20,Parámetros!P$20,Parámetros!Q$20)+CHOOSE(T23,Parámetros!M$21,Parámetros!N$21,Parámetros!O$21,Parámetros!P$21,Parámetros!Q$21)+CHOOSE(U23,Parámetros!M$22,Parámetros!N$22,Parámetros!O$22,Parámetros!P$22,Parámetros!Q$22)</f>
        <v>34</v>
      </c>
      <c r="AC23" s="31">
        <v>33</v>
      </c>
      <c r="AD23" s="32" t="s">
        <v>59</v>
      </c>
      <c r="AE23" s="33" t="s">
        <v>60</v>
      </c>
      <c r="AF23" s="33" t="s">
        <v>61</v>
      </c>
    </row>
    <row r="24" spans="1:32" x14ac:dyDescent="0.2">
      <c r="A24" s="25">
        <f>Inventario!A24</f>
        <v>34</v>
      </c>
      <c r="B24" s="26" t="str">
        <f>Inventario!B24</f>
        <v>SDI (Sistema de datos institucionales)</v>
      </c>
      <c r="C24" s="34">
        <v>4</v>
      </c>
      <c r="D24" s="34">
        <v>3</v>
      </c>
      <c r="E24" s="34">
        <v>4</v>
      </c>
      <c r="F24" s="34">
        <v>4</v>
      </c>
      <c r="G24" s="34">
        <v>3</v>
      </c>
      <c r="H24" s="34">
        <v>2</v>
      </c>
      <c r="I24" s="34">
        <v>1</v>
      </c>
      <c r="J24" s="34">
        <v>3</v>
      </c>
      <c r="K24" s="34">
        <v>1</v>
      </c>
      <c r="L24" s="34">
        <v>1</v>
      </c>
      <c r="M24" s="34">
        <v>3</v>
      </c>
      <c r="N24" s="34">
        <v>1</v>
      </c>
      <c r="O24" s="34">
        <v>2</v>
      </c>
      <c r="P24" s="34">
        <v>2</v>
      </c>
      <c r="Q24" s="34">
        <v>1</v>
      </c>
      <c r="R24" s="34">
        <v>1</v>
      </c>
      <c r="S24" s="34">
        <v>1</v>
      </c>
      <c r="T24" s="34">
        <v>1</v>
      </c>
      <c r="U24" s="34">
        <v>3</v>
      </c>
      <c r="V24" s="27">
        <v>4</v>
      </c>
      <c r="W24" s="27">
        <v>3</v>
      </c>
      <c r="X24" s="27">
        <v>4</v>
      </c>
      <c r="Y24" s="27">
        <v>2</v>
      </c>
      <c r="Z24" s="28">
        <f>CHOOSE(F24,Parámetros!C$7,Parámetros!D$7,Parámetros!E$7,Parámetros!F$7,Parámetros!G$7)+CHOOSE(G24,Parámetros!C$8,Parámetros!D$8,Parámetros!E$8,Parámetros!F$8,Parámetros!G$8)+CHOOSE(H24,Parámetros!C$9,Parámetros!D$9,Parámetros!E$9,Parámetros!F$9,Parámetros!G$9)+CHOOSE(Q24,Parámetros!C$18,Parámetros!D$18,Parámetros!E$18,Parámetros!F$18,Parámetros!G$18)+CHOOSE(V24,Parámetros!C$23,Parámetros!D$23,Parámetros!E$23,Parámetros!F$23,Parámetros!G$23)</f>
        <v>46</v>
      </c>
      <c r="AA24" s="29">
        <f>CHOOSE(C24,Parámetros!H$4,Parámetros!I$4,Parámetros!J$4,Parámetros!K$4,Parámetros!L$4)+CHOOSE(D24,Parámetros!H$5,Parámetros!I$5,Parámetros!J$5,Parámetros!K$5,Parámetros!L$5)+CHOOSE(E24,Parámetros!H$6,Parámetros!I$6,Parámetros!J$6,Parámetros!K$6,Parámetros!L$6)+CHOOSE(I24,Parámetros!H$10,Parámetros!I$10,Parámetros!J$10,Parámetros!K$10,Parámetros!L$10)+CHOOSE(J24,Parámetros!H$11,Parámetros!I$11,Parámetros!J$11,Parámetros!K$11,Parámetros!L$11)+CHOOSE(M24,Parámetros!H$14,Parámetros!I$14,Parámetros!J$14,Parámetros!K$14,Parámetros!L$14)+CHOOSE(N24,Parámetros!H$15,Parámetros!I$15,Parámetros!J$15,Parámetros!K$15,Parámetros!L$15)+CHOOSE(O24,Parámetros!H$16,Parámetros!I$16,Parámetros!J$16,Parámetros!K$16,Parámetros!L$16)+CHOOSE(P24,Parámetros!H$17,Parámetros!I$17,Parámetros!J$17,Parámetros!K$17,Parámetros!L$17)+CHOOSE(W24,Parámetros!H$24,Parámetros!I$24,Parámetros!J$24,Parámetros!K$24,Parámetros!L$24)+CHOOSE(X24,Parámetros!H$25,Parámetros!I$25,Parámetros!J$25,Parámetros!K$25,Parámetros!L$25)+CHOOSE(Y24,Parámetros!H$26,Parámetros!I$26,Parámetros!J$26,Parámetros!K$26,Parámetros!L$26)</f>
        <v>44</v>
      </c>
      <c r="AB24" s="30">
        <f>CHOOSE(D24,Parámetros!M$5,Parámetros!N$5,Parámetros!O$5,Parámetros!P$5,Parámetros!Q$5)+CHOOSE(E24,Parámetros!M$6,Parámetros!N$6,Parámetros!O$6,Parámetros!P$6,Parámetros!Q$6)+CHOOSE(K24,Parámetros!M$12,Parámetros!N$12,Parámetros!O$12,Parámetros!P$12,Parámetros!Q$12)+CHOOSE(L24,Parámetros!M$13,Parámetros!N$13,Parámetros!O$13,Parámetros!P$13,Parámetros!Q$13)+CHOOSE(M24,Parámetros!M$14,Parámetros!N$14,Parámetros!O$14,Parámetros!P$14,Parámetros!Q$14)+CHOOSE(P24,Parámetros!M$17,Parámetros!N$17,Parámetros!O$17,Parámetros!P$17,Parámetros!Q$17)+CHOOSE(R24,Parámetros!M$19,Parámetros!N$19,Parámetros!O$19,Parámetros!P$19,Parámetros!Q$19)+CHOOSE(S24,Parámetros!M$20,Parámetros!N$20,Parámetros!O$20,Parámetros!P$20,Parámetros!Q$20)+CHOOSE(T24,Parámetros!M$21,Parámetros!N$21,Parámetros!O$21,Parámetros!P$21,Parámetros!Q$21)+CHOOSE(U24,Parámetros!M$22,Parámetros!N$22,Parámetros!O$22,Parámetros!P$22,Parámetros!Q$22)</f>
        <v>61</v>
      </c>
      <c r="AC24" s="31">
        <v>34</v>
      </c>
      <c r="AD24" s="32" t="s">
        <v>63</v>
      </c>
      <c r="AE24" s="33" t="s">
        <v>64</v>
      </c>
      <c r="AF24" s="33" t="s">
        <v>65</v>
      </c>
    </row>
    <row r="25" spans="1:32" ht="13.5" customHeight="1" x14ac:dyDescent="0.2">
      <c r="A25" s="25">
        <f>Inventario!A25</f>
        <v>35</v>
      </c>
      <c r="B25" s="26" t="str">
        <f>Inventario!B25</f>
        <v>SFB (SISTEMA FINANCIERO BANCARIO)</v>
      </c>
      <c r="C25" s="34">
        <v>1</v>
      </c>
      <c r="D25" s="34">
        <v>1</v>
      </c>
      <c r="E25" s="34">
        <v>4</v>
      </c>
      <c r="F25" s="34">
        <v>2</v>
      </c>
      <c r="G25" s="34">
        <v>1</v>
      </c>
      <c r="H25" s="34">
        <v>2</v>
      </c>
      <c r="I25" s="34">
        <v>1</v>
      </c>
      <c r="J25" s="34">
        <v>1</v>
      </c>
      <c r="K25" s="34">
        <v>1</v>
      </c>
      <c r="L25" s="34">
        <v>1</v>
      </c>
      <c r="M25" s="34">
        <v>1</v>
      </c>
      <c r="N25" s="34">
        <v>1</v>
      </c>
      <c r="O25" s="34">
        <v>2</v>
      </c>
      <c r="P25" s="34">
        <v>2</v>
      </c>
      <c r="Q25" s="34">
        <v>1</v>
      </c>
      <c r="R25" s="34">
        <v>1</v>
      </c>
      <c r="S25" s="34">
        <v>1</v>
      </c>
      <c r="T25" s="34">
        <v>1</v>
      </c>
      <c r="U25" s="34">
        <v>1</v>
      </c>
      <c r="V25" s="27">
        <v>1</v>
      </c>
      <c r="W25" s="27">
        <v>2</v>
      </c>
      <c r="X25" s="27">
        <v>1</v>
      </c>
      <c r="Y25" s="27">
        <v>1</v>
      </c>
      <c r="Z25" s="28">
        <f>CHOOSE(F25,Parámetros!C$7,Parámetros!D$7,Parámetros!E$7,Parámetros!F$7,Parámetros!G$7)+CHOOSE(G25,Parámetros!C$8,Parámetros!D$8,Parámetros!E$8,Parámetros!F$8,Parámetros!G$8)+CHOOSE(H25,Parámetros!C$9,Parámetros!D$9,Parámetros!E$9,Parámetros!F$9,Parámetros!G$9)+CHOOSE(Q25,Parámetros!C$18,Parámetros!D$18,Parámetros!E$18,Parámetros!F$18,Parámetros!G$18)+CHOOSE(V25,Parámetros!C$23,Parámetros!D$23,Parámetros!E$23,Parámetros!F$23,Parámetros!G$23)</f>
        <v>91</v>
      </c>
      <c r="AA25" s="29">
        <f>CHOOSE(C25,Parámetros!H$4,Parámetros!I$4,Parámetros!J$4,Parámetros!K$4,Parámetros!L$4)+CHOOSE(D25,Parámetros!H$5,Parámetros!I$5,Parámetros!J$5,Parámetros!K$5,Parámetros!L$5)+CHOOSE(E25,Parámetros!H$6,Parámetros!I$6,Parámetros!J$6,Parámetros!K$6,Parámetros!L$6)+CHOOSE(I25,Parámetros!H$10,Parámetros!I$10,Parámetros!J$10,Parámetros!K$10,Parámetros!L$10)+CHOOSE(J25,Parámetros!H$11,Parámetros!I$11,Parámetros!J$11,Parámetros!K$11,Parámetros!L$11)+CHOOSE(M25,Parámetros!H$14,Parámetros!I$14,Parámetros!J$14,Parámetros!K$14,Parámetros!L$14)+CHOOSE(N25,Parámetros!H$15,Parámetros!I$15,Parámetros!J$15,Parámetros!K$15,Parámetros!L$15)+CHOOSE(O25,Parámetros!H$16,Parámetros!I$16,Parámetros!J$16,Parámetros!K$16,Parámetros!L$16)+CHOOSE(P25,Parámetros!H$17,Parámetros!I$17,Parámetros!J$17,Parámetros!K$17,Parámetros!L$17)+CHOOSE(W25,Parámetros!H$24,Parámetros!I$24,Parámetros!J$24,Parámetros!K$24,Parámetros!L$24)+CHOOSE(X25,Parámetros!H$25,Parámetros!I$25,Parámetros!J$25,Parámetros!K$25,Parámetros!L$25)+CHOOSE(Y25,Parámetros!H$26,Parámetros!I$26,Parámetros!J$26,Parámetros!K$26,Parámetros!L$26)</f>
        <v>82</v>
      </c>
      <c r="AB25" s="30">
        <f>CHOOSE(D25,Parámetros!M$5,Parámetros!N$5,Parámetros!O$5,Parámetros!P$5,Parámetros!Q$5)+CHOOSE(E25,Parámetros!M$6,Parámetros!N$6,Parámetros!O$6,Parámetros!P$6,Parámetros!Q$6)+CHOOSE(K25,Parámetros!M$12,Parámetros!N$12,Parámetros!O$12,Parámetros!P$12,Parámetros!Q$12)+CHOOSE(L25,Parámetros!M$13,Parámetros!N$13,Parámetros!O$13,Parámetros!P$13,Parámetros!Q$13)+CHOOSE(M25,Parámetros!M$14,Parámetros!N$14,Parámetros!O$14,Parámetros!P$14,Parámetros!Q$14)+CHOOSE(P25,Parámetros!M$17,Parámetros!N$17,Parámetros!O$17,Parámetros!P$17,Parámetros!Q$17)+CHOOSE(R25,Parámetros!M$19,Parámetros!N$19,Parámetros!O$19,Parámetros!P$19,Parámetros!Q$19)+CHOOSE(S25,Parámetros!M$20,Parámetros!N$20,Parámetros!O$20,Parámetros!P$20,Parámetros!Q$20)+CHOOSE(T25,Parámetros!M$21,Parámetros!N$21,Parámetros!O$21,Parámetros!P$21,Parámetros!Q$21)+CHOOSE(U25,Parámetros!M$22,Parámetros!N$22,Parámetros!O$22,Parámetros!P$22,Parámetros!Q$22)</f>
        <v>86</v>
      </c>
      <c r="AC25" s="31">
        <v>35</v>
      </c>
      <c r="AD25" s="25" t="s">
        <v>179</v>
      </c>
      <c r="AE25" s="33" t="s">
        <v>15</v>
      </c>
      <c r="AF25" s="35" t="s">
        <v>67</v>
      </c>
    </row>
    <row r="26" spans="1:32" x14ac:dyDescent="0.2">
      <c r="A26" s="25">
        <f>Inventario!A26</f>
        <v>37</v>
      </c>
      <c r="B26" s="26" t="str">
        <f>Inventario!B26</f>
        <v>SMART OPEN</v>
      </c>
      <c r="C26" s="34">
        <v>1</v>
      </c>
      <c r="D26" s="34">
        <v>2</v>
      </c>
      <c r="E26" s="34">
        <v>4</v>
      </c>
      <c r="F26" s="34">
        <v>2</v>
      </c>
      <c r="G26" s="34">
        <v>1</v>
      </c>
      <c r="H26" s="34">
        <v>2</v>
      </c>
      <c r="I26" s="34">
        <v>2</v>
      </c>
      <c r="J26" s="34">
        <v>2</v>
      </c>
      <c r="K26" s="34">
        <v>3</v>
      </c>
      <c r="L26" s="34">
        <v>3</v>
      </c>
      <c r="M26" s="34">
        <v>2</v>
      </c>
      <c r="N26" s="34">
        <v>3</v>
      </c>
      <c r="O26" s="34">
        <v>3</v>
      </c>
      <c r="P26" s="34">
        <v>2</v>
      </c>
      <c r="Q26" s="34">
        <v>1</v>
      </c>
      <c r="R26" s="34">
        <v>3</v>
      </c>
      <c r="S26" s="34">
        <v>2</v>
      </c>
      <c r="T26" s="34">
        <v>2</v>
      </c>
      <c r="U26" s="34">
        <v>3</v>
      </c>
      <c r="V26" s="27">
        <v>3</v>
      </c>
      <c r="W26" s="27">
        <v>3</v>
      </c>
      <c r="X26" s="27">
        <v>1</v>
      </c>
      <c r="Y26" s="27">
        <v>1</v>
      </c>
      <c r="Z26" s="28">
        <f>CHOOSE(F26,Parámetros!C$7,Parámetros!D$7,Parámetros!E$7,Parámetros!F$7,Parámetros!G$7)+CHOOSE(G26,Parámetros!C$8,Parámetros!D$8,Parámetros!E$8,Parámetros!F$8,Parámetros!G$8)+CHOOSE(H26,Parámetros!C$9,Parámetros!D$9,Parámetros!E$9,Parámetros!F$9,Parámetros!G$9)+CHOOSE(Q26,Parámetros!C$18,Parámetros!D$18,Parámetros!E$18,Parámetros!F$18,Parámetros!G$18)+CHOOSE(V26,Parámetros!C$23,Parámetros!D$23,Parámetros!E$23,Parámetros!F$23,Parámetros!G$23)</f>
        <v>79</v>
      </c>
      <c r="AA26" s="29">
        <f>CHOOSE(C26,Parámetros!H$4,Parámetros!I$4,Parámetros!J$4,Parámetros!K$4,Parámetros!L$4)+CHOOSE(D26,Parámetros!H$5,Parámetros!I$5,Parámetros!J$5,Parámetros!K$5,Parámetros!L$5)+CHOOSE(E26,Parámetros!H$6,Parámetros!I$6,Parámetros!J$6,Parámetros!K$6,Parámetros!L$6)+CHOOSE(I26,Parámetros!H$10,Parámetros!I$10,Parámetros!J$10,Parámetros!K$10,Parámetros!L$10)+CHOOSE(J26,Parámetros!H$11,Parámetros!I$11,Parámetros!J$11,Parámetros!K$11,Parámetros!L$11)+CHOOSE(M26,Parámetros!H$14,Parámetros!I$14,Parámetros!J$14,Parámetros!K$14,Parámetros!L$14)+CHOOSE(N26,Parámetros!H$15,Parámetros!I$15,Parámetros!J$15,Parámetros!K$15,Parámetros!L$15)+CHOOSE(O26,Parámetros!H$16,Parámetros!I$16,Parámetros!J$16,Parámetros!K$16,Parámetros!L$16)+CHOOSE(P26,Parámetros!H$17,Parámetros!I$17,Parámetros!J$17,Parámetros!K$17,Parámetros!L$17)+CHOOSE(W26,Parámetros!H$24,Parámetros!I$24,Parámetros!J$24,Parámetros!K$24,Parámetros!L$24)+CHOOSE(X26,Parámetros!H$25,Parámetros!I$25,Parámetros!J$25,Parámetros!K$25,Parámetros!L$25)+CHOOSE(Y26,Parámetros!H$26,Parámetros!I$26,Parámetros!J$26,Parámetros!K$26,Parámetros!L$26)</f>
        <v>62</v>
      </c>
      <c r="AB26" s="30">
        <f>CHOOSE(D26,Parámetros!M$5,Parámetros!N$5,Parámetros!O$5,Parámetros!P$5,Parámetros!Q$5)+CHOOSE(E26,Parámetros!M$6,Parámetros!N$6,Parámetros!O$6,Parámetros!P$6,Parámetros!Q$6)+CHOOSE(K26,Parámetros!M$12,Parámetros!N$12,Parámetros!O$12,Parámetros!P$12,Parámetros!Q$12)+CHOOSE(L26,Parámetros!M$13,Parámetros!N$13,Parámetros!O$13,Parámetros!P$13,Parámetros!Q$13)+CHOOSE(M26,Parámetros!M$14,Parámetros!N$14,Parámetros!O$14,Parámetros!P$14,Parámetros!Q$14)+CHOOSE(P26,Parámetros!M$17,Parámetros!N$17,Parámetros!O$17,Parámetros!P$17,Parámetros!Q$17)+CHOOSE(R26,Parámetros!M$19,Parámetros!N$19,Parámetros!O$19,Parámetros!P$19,Parámetros!Q$19)+CHOOSE(S26,Parámetros!M$20,Parámetros!N$20,Parámetros!O$20,Parámetros!P$20,Parámetros!Q$20)+CHOOSE(T26,Parámetros!M$21,Parámetros!N$21,Parámetros!O$21,Parámetros!P$21,Parámetros!Q$21)+CHOOSE(U26,Parámetros!M$22,Parámetros!N$22,Parámetros!O$22,Parámetros!P$22,Parámetros!Q$22)</f>
        <v>36</v>
      </c>
      <c r="AC26" s="31">
        <v>37</v>
      </c>
      <c r="AD26" s="25" t="s">
        <v>179</v>
      </c>
      <c r="AE26" s="33" t="s">
        <v>15</v>
      </c>
      <c r="AF26" s="35" t="s">
        <v>69</v>
      </c>
    </row>
    <row r="27" spans="1:32" x14ac:dyDescent="0.2">
      <c r="A27" s="25">
        <f>Inventario!A27</f>
        <v>38</v>
      </c>
      <c r="B27" s="26" t="str">
        <f>Inventario!B27</f>
        <v>SOAT (Administ. De plasticos con Link)</v>
      </c>
      <c r="C27" s="34">
        <v>2</v>
      </c>
      <c r="D27" s="34">
        <v>2</v>
      </c>
      <c r="E27" s="34">
        <v>4</v>
      </c>
      <c r="F27" s="34">
        <v>2</v>
      </c>
      <c r="G27" s="34">
        <v>2</v>
      </c>
      <c r="H27" s="34">
        <v>2</v>
      </c>
      <c r="I27" s="34">
        <v>2</v>
      </c>
      <c r="J27" s="34">
        <v>2</v>
      </c>
      <c r="K27" s="34">
        <v>3</v>
      </c>
      <c r="L27" s="34">
        <v>3</v>
      </c>
      <c r="M27" s="34">
        <v>2</v>
      </c>
      <c r="N27" s="34">
        <v>2</v>
      </c>
      <c r="O27" s="34">
        <v>2</v>
      </c>
      <c r="P27" s="34">
        <v>2</v>
      </c>
      <c r="Q27" s="34">
        <v>1</v>
      </c>
      <c r="R27" s="34">
        <v>3</v>
      </c>
      <c r="S27" s="34">
        <v>2</v>
      </c>
      <c r="T27" s="34">
        <v>3</v>
      </c>
      <c r="U27" s="34">
        <v>2</v>
      </c>
      <c r="V27" s="27">
        <v>2</v>
      </c>
      <c r="W27" s="27">
        <v>3</v>
      </c>
      <c r="X27" s="27">
        <v>4</v>
      </c>
      <c r="Y27" s="27">
        <v>1</v>
      </c>
      <c r="Z27" s="28">
        <f>CHOOSE(F27,Parámetros!C$7,Parámetros!D$7,Parámetros!E$7,Parámetros!F$7,Parámetros!G$7)+CHOOSE(G27,Parámetros!C$8,Parámetros!D$8,Parámetros!E$8,Parámetros!F$8,Parámetros!G$8)+CHOOSE(H27,Parámetros!C$9,Parámetros!D$9,Parámetros!E$9,Parámetros!F$9,Parámetros!G$9)+CHOOSE(Q27,Parámetros!C$18,Parámetros!D$18,Parámetros!E$18,Parámetros!F$18,Parámetros!G$18)+CHOOSE(V27,Parámetros!C$23,Parámetros!D$23,Parámetros!E$23,Parámetros!F$23,Parámetros!G$23)</f>
        <v>80</v>
      </c>
      <c r="AA27" s="29">
        <f>CHOOSE(C27,Parámetros!H$4,Parámetros!I$4,Parámetros!J$4,Parámetros!K$4,Parámetros!L$4)+CHOOSE(D27,Parámetros!H$5,Parámetros!I$5,Parámetros!J$5,Parámetros!K$5,Parámetros!L$5)+CHOOSE(E27,Parámetros!H$6,Parámetros!I$6,Parámetros!J$6,Parámetros!K$6,Parámetros!L$6)+CHOOSE(I27,Parámetros!H$10,Parámetros!I$10,Parámetros!J$10,Parámetros!K$10,Parámetros!L$10)+CHOOSE(J27,Parámetros!H$11,Parámetros!I$11,Parámetros!J$11,Parámetros!K$11,Parámetros!L$11)+CHOOSE(M27,Parámetros!H$14,Parámetros!I$14,Parámetros!J$14,Parámetros!K$14,Parámetros!L$14)+CHOOSE(N27,Parámetros!H$15,Parámetros!I$15,Parámetros!J$15,Parámetros!K$15,Parámetros!L$15)+CHOOSE(O27,Parámetros!H$16,Parámetros!I$16,Parámetros!J$16,Parámetros!K$16,Parámetros!L$16)+CHOOSE(P27,Parámetros!H$17,Parámetros!I$17,Parámetros!J$17,Parámetros!K$17,Parámetros!L$17)+CHOOSE(W27,Parámetros!H$24,Parámetros!I$24,Parámetros!J$24,Parámetros!K$24,Parámetros!L$24)+CHOOSE(X27,Parámetros!H$25,Parámetros!I$25,Parámetros!J$25,Parámetros!K$25,Parámetros!L$25)+CHOOSE(Y27,Parámetros!H$26,Parámetros!I$26,Parámetros!J$26,Parámetros!K$26,Parámetros!L$26)</f>
        <v>56</v>
      </c>
      <c r="AB27" s="30">
        <f>CHOOSE(D27,Parámetros!M$5,Parámetros!N$5,Parámetros!O$5,Parámetros!P$5,Parámetros!Q$5)+CHOOSE(E27,Parámetros!M$6,Parámetros!N$6,Parámetros!O$6,Parámetros!P$6,Parámetros!Q$6)+CHOOSE(K27,Parámetros!M$12,Parámetros!N$12,Parámetros!O$12,Parámetros!P$12,Parámetros!Q$12)+CHOOSE(L27,Parámetros!M$13,Parámetros!N$13,Parámetros!O$13,Parámetros!P$13,Parámetros!Q$13)+CHOOSE(M27,Parámetros!M$14,Parámetros!N$14,Parámetros!O$14,Parámetros!P$14,Parámetros!Q$14)+CHOOSE(P27,Parámetros!M$17,Parámetros!N$17,Parámetros!O$17,Parámetros!P$17,Parámetros!Q$17)+CHOOSE(R27,Parámetros!M$19,Parámetros!N$19,Parámetros!O$19,Parámetros!P$19,Parámetros!Q$19)+CHOOSE(S27,Parámetros!M$20,Parámetros!N$20,Parámetros!O$20,Parámetros!P$20,Parámetros!Q$20)+CHOOSE(T27,Parámetros!M$21,Parámetros!N$21,Parámetros!O$21,Parámetros!P$21,Parámetros!Q$21)+CHOOSE(U27,Parámetros!M$22,Parámetros!N$22,Parámetros!O$22,Parámetros!P$22,Parámetros!Q$22)</f>
        <v>39</v>
      </c>
      <c r="AC27" s="31">
        <v>38</v>
      </c>
      <c r="AD27" s="25" t="s">
        <v>179</v>
      </c>
      <c r="AE27" s="33" t="s">
        <v>15</v>
      </c>
      <c r="AF27" s="35" t="s">
        <v>71</v>
      </c>
    </row>
    <row r="28" spans="1:32" ht="13.5" customHeight="1" x14ac:dyDescent="0.2">
      <c r="A28" s="25">
        <f>Inventario!A28</f>
        <v>39</v>
      </c>
      <c r="B28" s="26" t="str">
        <f>Inventario!B28</f>
        <v>SOS (Aleratas para prevencion de lavado de dinero)</v>
      </c>
      <c r="C28" s="34">
        <v>2</v>
      </c>
      <c r="D28" s="34">
        <v>2</v>
      </c>
      <c r="E28" s="34">
        <v>4</v>
      </c>
      <c r="F28" s="34">
        <v>2</v>
      </c>
      <c r="G28" s="34">
        <v>2</v>
      </c>
      <c r="H28" s="34">
        <v>2</v>
      </c>
      <c r="I28" s="34">
        <v>1</v>
      </c>
      <c r="J28" s="34">
        <v>2</v>
      </c>
      <c r="K28" s="34">
        <v>2</v>
      </c>
      <c r="L28" s="34">
        <v>4</v>
      </c>
      <c r="M28" s="34">
        <v>3</v>
      </c>
      <c r="N28" s="34">
        <v>1</v>
      </c>
      <c r="O28" s="34">
        <v>2</v>
      </c>
      <c r="P28" s="34">
        <v>2</v>
      </c>
      <c r="Q28" s="34">
        <v>1</v>
      </c>
      <c r="R28" s="34">
        <v>1</v>
      </c>
      <c r="S28" s="34">
        <v>2</v>
      </c>
      <c r="T28" s="34">
        <v>3</v>
      </c>
      <c r="U28" s="34">
        <v>3</v>
      </c>
      <c r="V28" s="27">
        <v>2</v>
      </c>
      <c r="W28" s="27">
        <v>1</v>
      </c>
      <c r="X28" s="27">
        <v>1</v>
      </c>
      <c r="Y28" s="27">
        <v>1</v>
      </c>
      <c r="Z28" s="28">
        <f>CHOOSE(F28,Parámetros!C$7,Parámetros!D$7,Parámetros!E$7,Parámetros!F$7,Parámetros!G$7)+CHOOSE(G28,Parámetros!C$8,Parámetros!D$8,Parámetros!E$8,Parámetros!F$8,Parámetros!G$8)+CHOOSE(H28,Parámetros!C$9,Parámetros!D$9,Parámetros!E$9,Parámetros!F$9,Parámetros!G$9)+CHOOSE(Q28,Parámetros!C$18,Parámetros!D$18,Parámetros!E$18,Parámetros!F$18,Parámetros!G$18)+CHOOSE(V28,Parámetros!C$23,Parámetros!D$23,Parámetros!E$23,Parámetros!F$23,Parámetros!G$23)</f>
        <v>80</v>
      </c>
      <c r="AA28" s="29">
        <f>CHOOSE(C28,Parámetros!H$4,Parámetros!I$4,Parámetros!J$4,Parámetros!K$4,Parámetros!L$4)+CHOOSE(D28,Parámetros!H$5,Parámetros!I$5,Parámetros!J$5,Parámetros!K$5,Parámetros!L$5)+CHOOSE(E28,Parámetros!H$6,Parámetros!I$6,Parámetros!J$6,Parámetros!K$6,Parámetros!L$6)+CHOOSE(I28,Parámetros!H$10,Parámetros!I$10,Parámetros!J$10,Parámetros!K$10,Parámetros!L$10)+CHOOSE(J28,Parámetros!H$11,Parámetros!I$11,Parámetros!J$11,Parámetros!K$11,Parámetros!L$11)+CHOOSE(M28,Parámetros!H$14,Parámetros!I$14,Parámetros!J$14,Parámetros!K$14,Parámetros!L$14)+CHOOSE(N28,Parámetros!H$15,Parámetros!I$15,Parámetros!J$15,Parámetros!K$15,Parámetros!L$15)+CHOOSE(O28,Parámetros!H$16,Parámetros!I$16,Parámetros!J$16,Parámetros!K$16,Parámetros!L$16)+CHOOSE(P28,Parámetros!H$17,Parámetros!I$17,Parámetros!J$17,Parámetros!K$17,Parámetros!L$17)+CHOOSE(W28,Parámetros!H$24,Parámetros!I$24,Parámetros!J$24,Parámetros!K$24,Parámetros!L$24)+CHOOSE(X28,Parámetros!H$25,Parámetros!I$25,Parámetros!J$25,Parámetros!K$25,Parámetros!L$25)+CHOOSE(Y28,Parámetros!H$26,Parámetros!I$26,Parámetros!J$26,Parámetros!K$26,Parámetros!L$26)</f>
        <v>70</v>
      </c>
      <c r="AB28" s="30">
        <f>CHOOSE(D28,Parámetros!M$5,Parámetros!N$5,Parámetros!O$5,Parámetros!P$5,Parámetros!Q$5)+CHOOSE(E28,Parámetros!M$6,Parámetros!N$6,Parámetros!O$6,Parámetros!P$6,Parámetros!Q$6)+CHOOSE(K28,Parámetros!M$12,Parámetros!N$12,Parámetros!O$12,Parámetros!P$12,Parámetros!Q$12)+CHOOSE(L28,Parámetros!M$13,Parámetros!N$13,Parámetros!O$13,Parámetros!P$13,Parámetros!Q$13)+CHOOSE(M28,Parámetros!M$14,Parámetros!N$14,Parámetros!O$14,Parámetros!P$14,Parámetros!Q$14)+CHOOSE(P28,Parámetros!M$17,Parámetros!N$17,Parámetros!O$17,Parámetros!P$17,Parámetros!Q$17)+CHOOSE(R28,Parámetros!M$19,Parámetros!N$19,Parámetros!O$19,Parámetros!P$19,Parámetros!Q$19)+CHOOSE(S28,Parámetros!M$20,Parámetros!N$20,Parámetros!O$20,Parámetros!P$20,Parámetros!Q$20)+CHOOSE(T28,Parámetros!M$21,Parámetros!N$21,Parámetros!O$21,Parámetros!P$21,Parámetros!Q$21)+CHOOSE(U28,Parámetros!M$22,Parámetros!N$22,Parámetros!O$22,Parámetros!P$22,Parámetros!Q$22)</f>
        <v>40</v>
      </c>
      <c r="AC28" s="31">
        <v>39</v>
      </c>
      <c r="AD28" s="32" t="s">
        <v>73</v>
      </c>
      <c r="AE28" s="33" t="s">
        <v>74</v>
      </c>
      <c r="AF28" s="35" t="s">
        <v>75</v>
      </c>
    </row>
    <row r="29" spans="1:32" x14ac:dyDescent="0.2">
      <c r="A29" s="25">
        <f>Inventario!A29</f>
        <v>40</v>
      </c>
      <c r="B29" s="26" t="str">
        <f>Inventario!B29</f>
        <v>SOJAFIP (Información de referencia de oficios judiciales)</v>
      </c>
      <c r="C29" s="34">
        <v>4</v>
      </c>
      <c r="D29" s="34">
        <v>3</v>
      </c>
      <c r="E29" s="34">
        <v>4</v>
      </c>
      <c r="F29" s="34">
        <v>1</v>
      </c>
      <c r="G29" s="34">
        <v>4</v>
      </c>
      <c r="H29" s="34">
        <v>2</v>
      </c>
      <c r="I29" s="34">
        <v>2</v>
      </c>
      <c r="J29" s="34">
        <v>2</v>
      </c>
      <c r="K29" s="34">
        <v>3</v>
      </c>
      <c r="L29" s="34">
        <v>2</v>
      </c>
      <c r="M29" s="34">
        <v>2</v>
      </c>
      <c r="N29" s="34">
        <v>4</v>
      </c>
      <c r="O29" s="34">
        <v>2</v>
      </c>
      <c r="P29" s="34">
        <v>2</v>
      </c>
      <c r="Q29" s="34">
        <v>1</v>
      </c>
      <c r="R29" s="34">
        <v>1</v>
      </c>
      <c r="S29" s="34">
        <v>2</v>
      </c>
      <c r="T29" s="34">
        <v>2</v>
      </c>
      <c r="U29" s="34">
        <v>2</v>
      </c>
      <c r="V29" s="27">
        <v>2</v>
      </c>
      <c r="W29" s="27">
        <v>2</v>
      </c>
      <c r="X29" s="27">
        <v>4</v>
      </c>
      <c r="Y29" s="27">
        <v>1</v>
      </c>
      <c r="Z29" s="28">
        <f>CHOOSE(F29,Parámetros!C$7,Parámetros!D$7,Parámetros!E$7,Parámetros!F$7,Parámetros!G$7)+CHOOSE(G29,Parámetros!C$8,Parámetros!D$8,Parámetros!E$8,Parámetros!F$8,Parámetros!G$8)+CHOOSE(H29,Parámetros!C$9,Parámetros!D$9,Parámetros!E$9,Parámetros!F$9,Parámetros!G$9)+CHOOSE(Q29,Parámetros!C$18,Parámetros!D$18,Parámetros!E$18,Parámetros!F$18,Parámetros!G$18)+CHOOSE(V29,Parámetros!C$23,Parámetros!D$23,Parámetros!E$23,Parámetros!F$23,Parámetros!G$23)</f>
        <v>71</v>
      </c>
      <c r="AA29" s="29">
        <f>CHOOSE(C29,Parámetros!H$4,Parámetros!I$4,Parámetros!J$4,Parámetros!K$4,Parámetros!L$4)+CHOOSE(D29,Parámetros!H$5,Parámetros!I$5,Parámetros!J$5,Parámetros!K$5,Parámetros!L$5)+CHOOSE(E29,Parámetros!H$6,Parámetros!I$6,Parámetros!J$6,Parámetros!K$6,Parámetros!L$6)+CHOOSE(I29,Parámetros!H$10,Parámetros!I$10,Parámetros!J$10,Parámetros!K$10,Parámetros!L$10)+CHOOSE(J29,Parámetros!H$11,Parámetros!I$11,Parámetros!J$11,Parámetros!K$11,Parámetros!L$11)+CHOOSE(M29,Parámetros!H$14,Parámetros!I$14,Parámetros!J$14,Parámetros!K$14,Parámetros!L$14)+CHOOSE(N29,Parámetros!H$15,Parámetros!I$15,Parámetros!J$15,Parámetros!K$15,Parámetros!L$15)+CHOOSE(O29,Parámetros!H$16,Parámetros!I$16,Parámetros!J$16,Parámetros!K$16,Parámetros!L$16)+CHOOSE(P29,Parámetros!H$17,Parámetros!I$17,Parámetros!J$17,Parámetros!K$17,Parámetros!L$17)+CHOOSE(W29,Parámetros!H$24,Parámetros!I$24,Parámetros!J$24,Parámetros!K$24,Parámetros!L$24)+CHOOSE(X29,Parámetros!H$25,Parámetros!I$25,Parámetros!J$25,Parámetros!K$25,Parámetros!L$25)+CHOOSE(Y29,Parámetros!H$26,Parámetros!I$26,Parámetros!J$26,Parámetros!K$26,Parámetros!L$26)</f>
        <v>46</v>
      </c>
      <c r="AB29" s="30">
        <f>CHOOSE(D29,Parámetros!M$5,Parámetros!N$5,Parámetros!O$5,Parámetros!P$5,Parámetros!Q$5)+CHOOSE(E29,Parámetros!M$6,Parámetros!N$6,Parámetros!O$6,Parámetros!P$6,Parámetros!Q$6)+CHOOSE(K29,Parámetros!M$12,Parámetros!N$12,Parámetros!O$12,Parámetros!P$12,Parámetros!Q$12)+CHOOSE(L29,Parámetros!M$13,Parámetros!N$13,Parámetros!O$13,Parámetros!P$13,Parámetros!Q$13)+CHOOSE(M29,Parámetros!M$14,Parámetros!N$14,Parámetros!O$14,Parámetros!P$14,Parámetros!Q$14)+CHOOSE(P29,Parámetros!M$17,Parámetros!N$17,Parámetros!O$17,Parámetros!P$17,Parámetros!Q$17)+CHOOSE(R29,Parámetros!M$19,Parámetros!N$19,Parámetros!O$19,Parámetros!P$19,Parámetros!Q$19)+CHOOSE(S29,Parámetros!M$20,Parámetros!N$20,Parámetros!O$20,Parámetros!P$20,Parámetros!Q$20)+CHOOSE(T29,Parámetros!M$21,Parámetros!N$21,Parámetros!O$21,Parámetros!P$21,Parámetros!Q$21)+CHOOSE(U29,Parámetros!M$22,Parámetros!N$22,Parámetros!O$22,Parámetros!P$22,Parámetros!Q$22)</f>
        <v>53</v>
      </c>
      <c r="AC29" s="31">
        <v>40</v>
      </c>
      <c r="AD29" s="32" t="s">
        <v>45</v>
      </c>
      <c r="AE29" s="33" t="s">
        <v>46</v>
      </c>
      <c r="AF29" s="35" t="s">
        <v>47</v>
      </c>
    </row>
    <row r="30" spans="1:32" x14ac:dyDescent="0.2">
      <c r="A30" s="25">
        <f>Inventario!A30</f>
        <v>41</v>
      </c>
      <c r="B30" s="26" t="str">
        <f>Inventario!B30</f>
        <v>UNIDATO</v>
      </c>
      <c r="C30" s="34">
        <v>4</v>
      </c>
      <c r="D30" s="34">
        <v>3</v>
      </c>
      <c r="E30" s="34">
        <v>4</v>
      </c>
      <c r="F30" s="34">
        <v>1</v>
      </c>
      <c r="G30" s="34">
        <v>3</v>
      </c>
      <c r="H30" s="34">
        <v>2</v>
      </c>
      <c r="I30" s="34">
        <v>1</v>
      </c>
      <c r="J30" s="34">
        <v>3</v>
      </c>
      <c r="K30" s="34">
        <v>3</v>
      </c>
      <c r="L30" s="34">
        <v>5</v>
      </c>
      <c r="M30" s="34">
        <v>4</v>
      </c>
      <c r="N30" s="34">
        <v>4</v>
      </c>
      <c r="O30" s="34">
        <v>3</v>
      </c>
      <c r="P30" s="34">
        <v>2</v>
      </c>
      <c r="Q30" s="34">
        <v>1</v>
      </c>
      <c r="R30" s="34">
        <v>2</v>
      </c>
      <c r="S30" s="34">
        <v>2</v>
      </c>
      <c r="T30" s="34">
        <v>3</v>
      </c>
      <c r="U30" s="34">
        <v>3</v>
      </c>
      <c r="V30" s="27">
        <v>2</v>
      </c>
      <c r="W30" s="27">
        <v>2</v>
      </c>
      <c r="X30" s="27">
        <v>4</v>
      </c>
      <c r="Y30" s="27">
        <v>1</v>
      </c>
      <c r="Z30" s="28">
        <f>CHOOSE(F30,Parámetros!C$7,Parámetros!D$7,Parámetros!E$7,Parámetros!F$7,Parámetros!G$7)+CHOOSE(G30,Parámetros!C$8,Parámetros!D$8,Parámetros!E$8,Parámetros!F$8,Parámetros!G$8)+CHOOSE(H30,Parámetros!C$9,Parámetros!D$9,Parámetros!E$9,Parámetros!F$9,Parámetros!G$9)+CHOOSE(Q30,Parámetros!C$18,Parámetros!D$18,Parámetros!E$18,Parámetros!F$18,Parámetros!G$18)+CHOOSE(V30,Parámetros!C$23,Parámetros!D$23,Parámetros!E$23,Parámetros!F$23,Parámetros!G$23)</f>
        <v>78</v>
      </c>
      <c r="AA30" s="29">
        <f>CHOOSE(C30,Parámetros!H$4,Parámetros!I$4,Parámetros!J$4,Parámetros!K$4,Parámetros!L$4)+CHOOSE(D30,Parámetros!H$5,Parámetros!I$5,Parámetros!J$5,Parámetros!K$5,Parámetros!L$5)+CHOOSE(E30,Parámetros!H$6,Parámetros!I$6,Parámetros!J$6,Parámetros!K$6,Parámetros!L$6)+CHOOSE(I30,Parámetros!H$10,Parámetros!I$10,Parámetros!J$10,Parámetros!K$10,Parámetros!L$10)+CHOOSE(J30,Parámetros!H$11,Parámetros!I$11,Parámetros!J$11,Parámetros!K$11,Parámetros!L$11)+CHOOSE(M30,Parámetros!H$14,Parámetros!I$14,Parámetros!J$14,Parámetros!K$14,Parámetros!L$14)+CHOOSE(N30,Parámetros!H$15,Parámetros!I$15,Parámetros!J$15,Parámetros!K$15,Parámetros!L$15)+CHOOSE(O30,Parámetros!H$16,Parámetros!I$16,Parámetros!J$16,Parámetros!K$16,Parámetros!L$16)+CHOOSE(P30,Parámetros!H$17,Parámetros!I$17,Parámetros!J$17,Parámetros!K$17,Parámetros!L$17)+CHOOSE(W30,Parámetros!H$24,Parámetros!I$24,Parámetros!J$24,Parámetros!K$24,Parámetros!L$24)+CHOOSE(X30,Parámetros!H$25,Parámetros!I$25,Parámetros!J$25,Parámetros!K$25,Parámetros!L$25)+CHOOSE(Y30,Parámetros!H$26,Parámetros!I$26,Parámetros!J$26,Parámetros!K$26,Parámetros!L$26)</f>
        <v>37</v>
      </c>
      <c r="AB30" s="30">
        <f>CHOOSE(D30,Parámetros!M$5,Parámetros!N$5,Parámetros!O$5,Parámetros!P$5,Parámetros!Q$5)+CHOOSE(E30,Parámetros!M$6,Parámetros!N$6,Parámetros!O$6,Parámetros!P$6,Parámetros!Q$6)+CHOOSE(K30,Parámetros!M$12,Parámetros!N$12,Parámetros!O$12,Parámetros!P$12,Parámetros!Q$12)+CHOOSE(L30,Parámetros!M$13,Parámetros!N$13,Parámetros!O$13,Parámetros!P$13,Parámetros!Q$13)+CHOOSE(M30,Parámetros!M$14,Parámetros!N$14,Parámetros!O$14,Parámetros!P$14,Parámetros!Q$14)+CHOOSE(P30,Parámetros!M$17,Parámetros!N$17,Parámetros!O$17,Parámetros!P$17,Parámetros!Q$17)+CHOOSE(R30,Parámetros!M$19,Parámetros!N$19,Parámetros!O$19,Parámetros!P$19,Parámetros!Q$19)+CHOOSE(S30,Parámetros!M$20,Parámetros!N$20,Parámetros!O$20,Parámetros!P$20,Parámetros!Q$20)+CHOOSE(T30,Parámetros!M$21,Parámetros!N$21,Parámetros!O$21,Parámetros!P$21,Parámetros!Q$21)+CHOOSE(U30,Parámetros!M$22,Parámetros!N$22,Parámetros!O$22,Parámetros!P$22,Parámetros!Q$22)</f>
        <v>21</v>
      </c>
      <c r="AC30" s="31">
        <v>41</v>
      </c>
      <c r="AD30" s="32" t="s">
        <v>59</v>
      </c>
      <c r="AE30" s="33" t="s">
        <v>60</v>
      </c>
      <c r="AF30" s="33" t="s">
        <v>78</v>
      </c>
    </row>
    <row r="31" spans="1:32" x14ac:dyDescent="0.2">
      <c r="A31" s="25">
        <f>Inventario!A31</f>
        <v>42</v>
      </c>
      <c r="B31" s="26" t="str">
        <f>Inventario!B31</f>
        <v>VIPRINT (Listados de Visa)</v>
      </c>
      <c r="C31" s="34">
        <v>2</v>
      </c>
      <c r="D31" s="34">
        <v>3</v>
      </c>
      <c r="E31" s="34">
        <v>4</v>
      </c>
      <c r="F31" s="34">
        <v>1</v>
      </c>
      <c r="G31" s="34">
        <v>3</v>
      </c>
      <c r="H31" s="34">
        <v>2</v>
      </c>
      <c r="I31" s="34">
        <v>2</v>
      </c>
      <c r="J31" s="34">
        <v>2</v>
      </c>
      <c r="K31" s="34">
        <v>3</v>
      </c>
      <c r="L31" s="34">
        <v>4</v>
      </c>
      <c r="M31" s="34">
        <v>2</v>
      </c>
      <c r="N31" s="34">
        <v>3</v>
      </c>
      <c r="O31" s="34">
        <v>3</v>
      </c>
      <c r="P31" s="34">
        <v>2</v>
      </c>
      <c r="Q31" s="34">
        <v>1</v>
      </c>
      <c r="R31" s="34">
        <v>3</v>
      </c>
      <c r="S31" s="34">
        <v>1</v>
      </c>
      <c r="T31" s="34">
        <v>2</v>
      </c>
      <c r="U31" s="34">
        <v>2</v>
      </c>
      <c r="V31" s="27">
        <v>2</v>
      </c>
      <c r="W31" s="27">
        <v>2</v>
      </c>
      <c r="X31" s="27">
        <v>2</v>
      </c>
      <c r="Y31" s="27">
        <v>2</v>
      </c>
      <c r="Z31" s="28">
        <f>CHOOSE(F31,Parámetros!C$7,Parámetros!D$7,Parámetros!E$7,Parámetros!F$7,Parámetros!G$7)+CHOOSE(G31,Parámetros!C$8,Parámetros!D$8,Parámetros!E$8,Parámetros!F$8,Parámetros!G$8)+CHOOSE(H31,Parámetros!C$9,Parámetros!D$9,Parámetros!E$9,Parámetros!F$9,Parámetros!G$9)+CHOOSE(Q31,Parámetros!C$18,Parámetros!D$18,Parámetros!E$18,Parámetros!F$18,Parámetros!G$18)+CHOOSE(V31,Parámetros!C$23,Parámetros!D$23,Parámetros!E$23,Parámetros!F$23,Parámetros!G$23)</f>
        <v>78</v>
      </c>
      <c r="AA31" s="29">
        <f>CHOOSE(C31,Parámetros!H$4,Parámetros!I$4,Parámetros!J$4,Parámetros!K$4,Parámetros!L$4)+CHOOSE(D31,Parámetros!H$5,Parámetros!I$5,Parámetros!J$5,Parámetros!K$5,Parámetros!L$5)+CHOOSE(E31,Parámetros!H$6,Parámetros!I$6,Parámetros!J$6,Parámetros!K$6,Parámetros!L$6)+CHOOSE(I31,Parámetros!H$10,Parámetros!I$10,Parámetros!J$10,Parámetros!K$10,Parámetros!L$10)+CHOOSE(J31,Parámetros!H$11,Parámetros!I$11,Parámetros!J$11,Parámetros!K$11,Parámetros!L$11)+CHOOSE(M31,Parámetros!H$14,Parámetros!I$14,Parámetros!J$14,Parámetros!K$14,Parámetros!L$14)+CHOOSE(N31,Parámetros!H$15,Parámetros!I$15,Parámetros!J$15,Parámetros!K$15,Parámetros!L$15)+CHOOSE(O31,Parámetros!H$16,Parámetros!I$16,Parámetros!J$16,Parámetros!K$16,Parámetros!L$16)+CHOOSE(P31,Parámetros!H$17,Parámetros!I$17,Parámetros!J$17,Parámetros!K$17,Parámetros!L$17)+CHOOSE(W31,Parámetros!H$24,Parámetros!I$24,Parámetros!J$24,Parámetros!K$24,Parámetros!L$24)+CHOOSE(X31,Parámetros!H$25,Parámetros!I$25,Parámetros!J$25,Parámetros!K$25,Parámetros!L$25)+CHOOSE(Y31,Parámetros!H$26,Parámetros!I$26,Parámetros!J$26,Parámetros!K$26,Parámetros!L$26)</f>
        <v>53</v>
      </c>
      <c r="AB31" s="30">
        <f>CHOOSE(D31,Parámetros!M$5,Parámetros!N$5,Parámetros!O$5,Parámetros!P$5,Parámetros!Q$5)+CHOOSE(E31,Parámetros!M$6,Parámetros!N$6,Parámetros!O$6,Parámetros!P$6,Parámetros!Q$6)+CHOOSE(K31,Parámetros!M$12,Parámetros!N$12,Parámetros!O$12,Parámetros!P$12,Parámetros!Q$12)+CHOOSE(L31,Parámetros!M$13,Parámetros!N$13,Parámetros!O$13,Parámetros!P$13,Parámetros!Q$13)+CHOOSE(M31,Parámetros!M$14,Parámetros!N$14,Parámetros!O$14,Parámetros!P$14,Parámetros!Q$14)+CHOOSE(P31,Parámetros!M$17,Parámetros!N$17,Parámetros!O$17,Parámetros!P$17,Parámetros!Q$17)+CHOOSE(R31,Parámetros!M$19,Parámetros!N$19,Parámetros!O$19,Parámetros!P$19,Parámetros!Q$19)+CHOOSE(S31,Parámetros!M$20,Parámetros!N$20,Parámetros!O$20,Parámetros!P$20,Parámetros!Q$20)+CHOOSE(T31,Parámetros!M$21,Parámetros!N$21,Parámetros!O$21,Parámetros!P$21,Parámetros!Q$21)+CHOOSE(U31,Parámetros!M$22,Parámetros!N$22,Parámetros!O$22,Parámetros!P$22,Parámetros!Q$22)</f>
        <v>41</v>
      </c>
      <c r="AC31" s="31">
        <v>42</v>
      </c>
      <c r="AD31" s="25" t="s">
        <v>179</v>
      </c>
      <c r="AE31" s="33" t="s">
        <v>15</v>
      </c>
      <c r="AF31" s="35" t="s">
        <v>69</v>
      </c>
    </row>
    <row r="32" spans="1:32" x14ac:dyDescent="0.2">
      <c r="A32" s="25">
        <f>Inventario!A32</f>
        <v>43</v>
      </c>
      <c r="B32" s="26" t="str">
        <f>Inventario!B32</f>
        <v>VISA ON LINE (Administ. De tarjetas de créditos)</v>
      </c>
      <c r="C32" s="34">
        <v>3</v>
      </c>
      <c r="D32" s="34">
        <v>2</v>
      </c>
      <c r="E32" s="34">
        <v>4</v>
      </c>
      <c r="F32" s="34">
        <v>4</v>
      </c>
      <c r="G32" s="34">
        <v>1</v>
      </c>
      <c r="H32" s="34">
        <v>2</v>
      </c>
      <c r="I32" s="34">
        <v>2</v>
      </c>
      <c r="J32" s="34">
        <v>2</v>
      </c>
      <c r="K32" s="34">
        <v>3</v>
      </c>
      <c r="L32" s="34">
        <v>2</v>
      </c>
      <c r="M32" s="34">
        <v>2</v>
      </c>
      <c r="N32" s="34">
        <v>3</v>
      </c>
      <c r="O32" s="34">
        <v>3</v>
      </c>
      <c r="P32" s="34">
        <v>2</v>
      </c>
      <c r="Q32" s="34">
        <v>1</v>
      </c>
      <c r="R32" s="34">
        <v>3</v>
      </c>
      <c r="S32" s="34">
        <v>2</v>
      </c>
      <c r="T32" s="34">
        <v>2</v>
      </c>
      <c r="U32" s="34">
        <v>2</v>
      </c>
      <c r="V32" s="27">
        <v>4</v>
      </c>
      <c r="W32" s="27">
        <v>3</v>
      </c>
      <c r="X32" s="27">
        <v>2</v>
      </c>
      <c r="Y32" s="27">
        <v>1</v>
      </c>
      <c r="Z32" s="28">
        <f>CHOOSE(F32,Parámetros!C$7,Parámetros!D$7,Parámetros!E$7,Parámetros!F$7,Parámetros!G$7)+CHOOSE(G32,Parámetros!C$8,Parámetros!D$8,Parámetros!E$8,Parámetros!F$8,Parámetros!G$8)+CHOOSE(H32,Parámetros!C$9,Parámetros!D$9,Parámetros!E$9,Parámetros!F$9,Parámetros!G$9)+CHOOSE(Q32,Parámetros!C$18,Parámetros!D$18,Parámetros!E$18,Parámetros!F$18,Parámetros!G$18)+CHOOSE(V32,Parámetros!C$23,Parámetros!D$23,Parámetros!E$23,Parámetros!F$23,Parámetros!G$23)</f>
        <v>58</v>
      </c>
      <c r="AA32" s="29">
        <f>CHOOSE(C32,Parámetros!H$4,Parámetros!I$4,Parámetros!J$4,Parámetros!K$4,Parámetros!L$4)+CHOOSE(D32,Parámetros!H$5,Parámetros!I$5,Parámetros!J$5,Parámetros!K$5,Parámetros!L$5)+CHOOSE(E32,Parámetros!H$6,Parámetros!I$6,Parámetros!J$6,Parámetros!K$6,Parámetros!L$6)+CHOOSE(I32,Parámetros!H$10,Parámetros!I$10,Parámetros!J$10,Parámetros!K$10,Parámetros!L$10)+CHOOSE(J32,Parámetros!H$11,Parámetros!I$11,Parámetros!J$11,Parámetros!K$11,Parámetros!L$11)+CHOOSE(M32,Parámetros!H$14,Parámetros!I$14,Parámetros!J$14,Parámetros!K$14,Parámetros!L$14)+CHOOSE(N32,Parámetros!H$15,Parámetros!I$15,Parámetros!J$15,Parámetros!K$15,Parámetros!L$15)+CHOOSE(O32,Parámetros!H$16,Parámetros!I$16,Parámetros!J$16,Parámetros!K$16,Parámetros!L$16)+CHOOSE(P32,Parámetros!H$17,Parámetros!I$17,Parámetros!J$17,Parámetros!K$17,Parámetros!L$17)+CHOOSE(W32,Parámetros!H$24,Parámetros!I$24,Parámetros!J$24,Parámetros!K$24,Parámetros!L$24)+CHOOSE(X32,Parámetros!H$25,Parámetros!I$25,Parámetros!J$25,Parámetros!K$25,Parámetros!L$25)+CHOOSE(Y32,Parámetros!H$26,Parámetros!I$26,Parámetros!J$26,Parámetros!K$26,Parámetros!L$26)</f>
        <v>52</v>
      </c>
      <c r="AB32" s="30">
        <f>CHOOSE(D32,Parámetros!M$5,Parámetros!N$5,Parámetros!O$5,Parámetros!P$5,Parámetros!Q$5)+CHOOSE(E32,Parámetros!M$6,Parámetros!N$6,Parámetros!O$6,Parámetros!P$6,Parámetros!Q$6)+CHOOSE(K32,Parámetros!M$12,Parámetros!N$12,Parámetros!O$12,Parámetros!P$12,Parámetros!Q$12)+CHOOSE(L32,Parámetros!M$13,Parámetros!N$13,Parámetros!O$13,Parámetros!P$13,Parámetros!Q$13)+CHOOSE(M32,Parámetros!M$14,Parámetros!N$14,Parámetros!O$14,Parámetros!P$14,Parámetros!Q$14)+CHOOSE(P32,Parámetros!M$17,Parámetros!N$17,Parámetros!O$17,Parámetros!P$17,Parámetros!Q$17)+CHOOSE(R32,Parámetros!M$19,Parámetros!N$19,Parámetros!O$19,Parámetros!P$19,Parámetros!Q$19)+CHOOSE(S32,Parámetros!M$20,Parámetros!N$20,Parámetros!O$20,Parámetros!P$20,Parámetros!Q$20)+CHOOSE(T32,Parámetros!M$21,Parámetros!N$21,Parámetros!O$21,Parámetros!P$21,Parámetros!Q$21)+CHOOSE(U32,Parámetros!M$22,Parámetros!N$22,Parámetros!O$22,Parámetros!P$22,Parámetros!Q$22)</f>
        <v>49</v>
      </c>
      <c r="AC32" s="31">
        <v>43</v>
      </c>
      <c r="AD32" s="25" t="s">
        <v>179</v>
      </c>
      <c r="AE32" s="33" t="s">
        <v>15</v>
      </c>
      <c r="AF32" s="35" t="s">
        <v>69</v>
      </c>
    </row>
    <row r="33" spans="1:32" x14ac:dyDescent="0.2">
      <c r="A33" s="25">
        <f>Inventario!A33</f>
        <v>44</v>
      </c>
      <c r="B33" s="26" t="str">
        <f>Inventario!B33</f>
        <v>VISANET</v>
      </c>
      <c r="C33" s="34">
        <v>2</v>
      </c>
      <c r="D33" s="34">
        <v>3</v>
      </c>
      <c r="E33" s="34">
        <v>4</v>
      </c>
      <c r="F33" s="34">
        <v>4</v>
      </c>
      <c r="G33" s="34">
        <v>2</v>
      </c>
      <c r="H33" s="34">
        <v>2</v>
      </c>
      <c r="I33" s="34">
        <v>2</v>
      </c>
      <c r="J33" s="34">
        <v>3</v>
      </c>
      <c r="K33" s="34">
        <v>3</v>
      </c>
      <c r="L33" s="34">
        <v>5</v>
      </c>
      <c r="M33" s="34">
        <v>2</v>
      </c>
      <c r="N33" s="34">
        <v>3</v>
      </c>
      <c r="O33" s="34">
        <v>3</v>
      </c>
      <c r="P33" s="34">
        <v>2</v>
      </c>
      <c r="Q33" s="34">
        <v>1</v>
      </c>
      <c r="R33" s="34">
        <v>3</v>
      </c>
      <c r="S33" s="34">
        <v>2</v>
      </c>
      <c r="T33" s="34">
        <v>2</v>
      </c>
      <c r="U33" s="34">
        <v>3</v>
      </c>
      <c r="V33" s="27">
        <v>4</v>
      </c>
      <c r="W33" s="27">
        <v>3</v>
      </c>
      <c r="X33" s="27">
        <v>1</v>
      </c>
      <c r="Y33" s="27">
        <v>1</v>
      </c>
      <c r="Z33" s="28">
        <f>CHOOSE(F33,Parámetros!C$7,Parámetros!D$7,Parámetros!E$7,Parámetros!F$7,Parámetros!G$7)+CHOOSE(G33,Parámetros!C$8,Parámetros!D$8,Parámetros!E$8,Parámetros!F$8,Parámetros!G$8)+CHOOSE(H33,Parámetros!C$9,Parámetros!D$9,Parámetros!E$9,Parámetros!F$9,Parámetros!G$9)+CHOOSE(Q33,Parámetros!C$18,Parámetros!D$18,Parámetros!E$18,Parámetros!F$18,Parámetros!G$18)+CHOOSE(V33,Parámetros!C$23,Parámetros!D$23,Parámetros!E$23,Parámetros!F$23,Parámetros!G$23)</f>
        <v>53</v>
      </c>
      <c r="AA33" s="29">
        <f>CHOOSE(C33,Parámetros!H$4,Parámetros!I$4,Parámetros!J$4,Parámetros!K$4,Parámetros!L$4)+CHOOSE(D33,Parámetros!H$5,Parámetros!I$5,Parámetros!J$5,Parámetros!K$5,Parámetros!L$5)+CHOOSE(E33,Parámetros!H$6,Parámetros!I$6,Parámetros!J$6,Parámetros!K$6,Parámetros!L$6)+CHOOSE(I33,Parámetros!H$10,Parámetros!I$10,Parámetros!J$10,Parámetros!K$10,Parámetros!L$10)+CHOOSE(J33,Parámetros!H$11,Parámetros!I$11,Parámetros!J$11,Parámetros!K$11,Parámetros!L$11)+CHOOSE(M33,Parámetros!H$14,Parámetros!I$14,Parámetros!J$14,Parámetros!K$14,Parámetros!L$14)+CHOOSE(N33,Parámetros!H$15,Parámetros!I$15,Parámetros!J$15,Parámetros!K$15,Parámetros!L$15)+CHOOSE(O33,Parámetros!H$16,Parámetros!I$16,Parámetros!J$16,Parámetros!K$16,Parámetros!L$16)+CHOOSE(P33,Parámetros!H$17,Parámetros!I$17,Parámetros!J$17,Parámetros!K$17,Parámetros!L$17)+CHOOSE(W33,Parámetros!H$24,Parámetros!I$24,Parámetros!J$24,Parámetros!K$24,Parámetros!L$24)+CHOOSE(X33,Parámetros!H$25,Parámetros!I$25,Parámetros!J$25,Parámetros!K$25,Parámetros!L$25)+CHOOSE(Y33,Parámetros!H$26,Parámetros!I$26,Parámetros!J$26,Parámetros!K$26,Parámetros!L$26)</f>
        <v>52</v>
      </c>
      <c r="AB33" s="30">
        <f>CHOOSE(D33,Parámetros!M$5,Parámetros!N$5,Parámetros!O$5,Parámetros!P$5,Parámetros!Q$5)+CHOOSE(E33,Parámetros!M$6,Parámetros!N$6,Parámetros!O$6,Parámetros!P$6,Parámetros!Q$6)+CHOOSE(K33,Parámetros!M$12,Parámetros!N$12,Parámetros!O$12,Parámetros!P$12,Parámetros!Q$12)+CHOOSE(L33,Parámetros!M$13,Parámetros!N$13,Parámetros!O$13,Parámetros!P$13,Parámetros!Q$13)+CHOOSE(M33,Parámetros!M$14,Parámetros!N$14,Parámetros!O$14,Parámetros!P$14,Parámetros!Q$14)+CHOOSE(P33,Parámetros!M$17,Parámetros!N$17,Parámetros!O$17,Parámetros!P$17,Parámetros!Q$17)+CHOOSE(R33,Parámetros!M$19,Parámetros!N$19,Parámetros!O$19,Parámetros!P$19,Parámetros!Q$19)+CHOOSE(S33,Parámetros!M$20,Parámetros!N$20,Parámetros!O$20,Parámetros!P$20,Parámetros!Q$20)+CHOOSE(T33,Parámetros!M$21,Parámetros!N$21,Parámetros!O$21,Parámetros!P$21,Parámetros!Q$21)+CHOOSE(U33,Parámetros!M$22,Parámetros!N$22,Parámetros!O$22,Parámetros!P$22,Parámetros!Q$22)</f>
        <v>27</v>
      </c>
      <c r="AC33" s="31">
        <v>44</v>
      </c>
      <c r="AD33" s="25" t="s">
        <v>179</v>
      </c>
      <c r="AE33" s="33" t="s">
        <v>15</v>
      </c>
      <c r="AF33" s="35" t="s">
        <v>69</v>
      </c>
    </row>
    <row r="34" spans="1:32" x14ac:dyDescent="0.2">
      <c r="A34" s="25">
        <f>Inventario!A34</f>
        <v>45</v>
      </c>
      <c r="B34" s="26" t="str">
        <f>Inventario!B34</f>
        <v>WORKFLOW</v>
      </c>
      <c r="C34" s="34">
        <v>2</v>
      </c>
      <c r="D34" s="34">
        <v>2</v>
      </c>
      <c r="E34" s="34">
        <v>4</v>
      </c>
      <c r="F34" s="34">
        <v>2</v>
      </c>
      <c r="G34" s="34">
        <v>3</v>
      </c>
      <c r="H34" s="34">
        <v>3</v>
      </c>
      <c r="I34" s="34">
        <v>2</v>
      </c>
      <c r="J34" s="34">
        <v>2</v>
      </c>
      <c r="K34" s="34">
        <v>2</v>
      </c>
      <c r="L34" s="34">
        <v>5</v>
      </c>
      <c r="M34" s="34">
        <v>2</v>
      </c>
      <c r="N34" s="34">
        <v>1</v>
      </c>
      <c r="O34" s="34">
        <v>3</v>
      </c>
      <c r="P34" s="34">
        <v>2</v>
      </c>
      <c r="Q34" s="34">
        <v>1</v>
      </c>
      <c r="R34" s="34">
        <v>3</v>
      </c>
      <c r="S34" s="34">
        <v>2</v>
      </c>
      <c r="T34" s="34">
        <v>2</v>
      </c>
      <c r="U34" s="34">
        <v>2</v>
      </c>
      <c r="V34" s="27">
        <v>2</v>
      </c>
      <c r="W34" s="27">
        <v>4</v>
      </c>
      <c r="X34" s="27">
        <v>2</v>
      </c>
      <c r="Y34" s="27">
        <v>1</v>
      </c>
      <c r="Z34" s="28">
        <f>CHOOSE(F34,Parámetros!C$7,Parámetros!D$7,Parámetros!E$7,Parámetros!F$7,Parámetros!G$7)+CHOOSE(G34,Parámetros!C$8,Parámetros!D$8,Parámetros!E$8,Parámetros!F$8,Parámetros!G$8)+CHOOSE(H34,Parámetros!C$9,Parámetros!D$9,Parámetros!E$9,Parámetros!F$9,Parámetros!G$9)+CHOOSE(Q34,Parámetros!C$18,Parámetros!D$18,Parámetros!E$18,Parámetros!F$18,Parámetros!G$18)+CHOOSE(V34,Parámetros!C$23,Parámetros!D$23,Parámetros!E$23,Parámetros!F$23,Parámetros!G$23)</f>
        <v>69</v>
      </c>
      <c r="AA34" s="29">
        <f>CHOOSE(C34,Parámetros!H$4,Parámetros!I$4,Parámetros!J$4,Parámetros!K$4,Parámetros!L$4)+CHOOSE(D34,Parámetros!H$5,Parámetros!I$5,Parámetros!J$5,Parámetros!K$5,Parámetros!L$5)+CHOOSE(E34,Parámetros!H$6,Parámetros!I$6,Parámetros!J$6,Parámetros!K$6,Parámetros!L$6)+CHOOSE(I34,Parámetros!H$10,Parámetros!I$10,Parámetros!J$10,Parámetros!K$10,Parámetros!L$10)+CHOOSE(J34,Parámetros!H$11,Parámetros!I$11,Parámetros!J$11,Parámetros!K$11,Parámetros!L$11)+CHOOSE(M34,Parámetros!H$14,Parámetros!I$14,Parámetros!J$14,Parámetros!K$14,Parámetros!L$14)+CHOOSE(N34,Parámetros!H$15,Parámetros!I$15,Parámetros!J$15,Parámetros!K$15,Parámetros!L$15)+CHOOSE(O34,Parámetros!H$16,Parámetros!I$16,Parámetros!J$16,Parámetros!K$16,Parámetros!L$16)+CHOOSE(P34,Parámetros!H$17,Parámetros!I$17,Parámetros!J$17,Parámetros!K$17,Parámetros!L$17)+CHOOSE(W34,Parámetros!H$24,Parámetros!I$24,Parámetros!J$24,Parámetros!K$24,Parámetros!L$24)+CHOOSE(X34,Parámetros!H$25,Parámetros!I$25,Parámetros!J$25,Parámetros!K$25,Parámetros!L$25)+CHOOSE(Y34,Parámetros!H$26,Parámetros!I$26,Parámetros!J$26,Parámetros!K$26,Parámetros!L$26)</f>
        <v>58</v>
      </c>
      <c r="AB34" s="30">
        <f>CHOOSE(D34,Parámetros!M$5,Parámetros!N$5,Parámetros!O$5,Parámetros!P$5,Parámetros!Q$5)+CHOOSE(E34,Parámetros!M$6,Parámetros!N$6,Parámetros!O$6,Parámetros!P$6,Parámetros!Q$6)+CHOOSE(K34,Parámetros!M$12,Parámetros!N$12,Parámetros!O$12,Parámetros!P$12,Parámetros!Q$12)+CHOOSE(L34,Parámetros!M$13,Parámetros!N$13,Parámetros!O$13,Parámetros!P$13,Parámetros!Q$13)+CHOOSE(M34,Parámetros!M$14,Parámetros!N$14,Parámetros!O$14,Parámetros!P$14,Parámetros!Q$14)+CHOOSE(P34,Parámetros!M$17,Parámetros!N$17,Parámetros!O$17,Parámetros!P$17,Parámetros!Q$17)+CHOOSE(R34,Parámetros!M$19,Parámetros!N$19,Parámetros!O$19,Parámetros!P$19,Parámetros!Q$19)+CHOOSE(S34,Parámetros!M$20,Parámetros!N$20,Parámetros!O$20,Parámetros!P$20,Parámetros!Q$20)+CHOOSE(T34,Parámetros!M$21,Parámetros!N$21,Parámetros!O$21,Parámetros!P$21,Parámetros!Q$21)+CHOOSE(U34,Parámetros!M$22,Parámetros!N$22,Parámetros!O$22,Parámetros!P$22,Parámetros!Q$22)</f>
        <v>45</v>
      </c>
      <c r="AC34" s="31">
        <v>45</v>
      </c>
      <c r="AD34" s="32" t="s">
        <v>36</v>
      </c>
      <c r="AE34" s="33" t="s">
        <v>37</v>
      </c>
      <c r="AF34" s="33" t="s">
        <v>181</v>
      </c>
    </row>
    <row r="35" spans="1:32" x14ac:dyDescent="0.2">
      <c r="A35" s="25">
        <f>Inventario!A35</f>
        <v>46</v>
      </c>
      <c r="B35" s="26" t="str">
        <f>Inventario!B35</f>
        <v>TITULOS</v>
      </c>
      <c r="C35" s="34">
        <v>1</v>
      </c>
      <c r="D35" s="34">
        <v>3</v>
      </c>
      <c r="E35" s="34">
        <v>4</v>
      </c>
      <c r="F35" s="34">
        <v>2</v>
      </c>
      <c r="G35" s="34">
        <v>3</v>
      </c>
      <c r="H35" s="34">
        <v>3</v>
      </c>
      <c r="I35" s="34">
        <v>2</v>
      </c>
      <c r="J35" s="34">
        <v>3</v>
      </c>
      <c r="K35" s="34">
        <v>4</v>
      </c>
      <c r="L35" s="34">
        <v>4</v>
      </c>
      <c r="M35" s="34">
        <v>3</v>
      </c>
      <c r="N35" s="34">
        <v>2</v>
      </c>
      <c r="O35" s="34">
        <v>3</v>
      </c>
      <c r="P35" s="34">
        <v>2</v>
      </c>
      <c r="Q35" s="34">
        <v>1</v>
      </c>
      <c r="R35" s="34">
        <v>3</v>
      </c>
      <c r="S35" s="34">
        <v>2</v>
      </c>
      <c r="T35" s="34">
        <v>3</v>
      </c>
      <c r="U35" s="34">
        <v>3</v>
      </c>
      <c r="V35" s="27">
        <v>2</v>
      </c>
      <c r="W35" s="27">
        <v>4</v>
      </c>
      <c r="X35" s="27">
        <v>1</v>
      </c>
      <c r="Y35" s="27">
        <v>1</v>
      </c>
      <c r="Z35" s="28">
        <f>CHOOSE(F35,Parámetros!C$7,Parámetros!D$7,Parámetros!E$7,Parámetros!F$7,Parámetros!G$7)+CHOOSE(G35,Parámetros!C$8,Parámetros!D$8,Parámetros!E$8,Parámetros!F$8,Parámetros!G$8)+CHOOSE(H35,Parámetros!C$9,Parámetros!D$9,Parámetros!E$9,Parámetros!F$9,Parámetros!G$9)+CHOOSE(Q35,Parámetros!C$18,Parámetros!D$18,Parámetros!E$18,Parámetros!F$18,Parámetros!G$18)+CHOOSE(V35,Parámetros!C$23,Parámetros!D$23,Parámetros!E$23,Parámetros!F$23,Parámetros!G$23)</f>
        <v>69</v>
      </c>
      <c r="AA35" s="29">
        <f>CHOOSE(C35,Parámetros!H$4,Parámetros!I$4,Parámetros!J$4,Parámetros!K$4,Parámetros!L$4)+CHOOSE(D35,Parámetros!H$5,Parámetros!I$5,Parámetros!J$5,Parámetros!K$5,Parámetros!L$5)+CHOOSE(E35,Parámetros!H$6,Parámetros!I$6,Parámetros!J$6,Parámetros!K$6,Parámetros!L$6)+CHOOSE(I35,Parámetros!H$10,Parámetros!I$10,Parámetros!J$10,Parámetros!K$10,Parámetros!L$10)+CHOOSE(J35,Parámetros!H$11,Parámetros!I$11,Parámetros!J$11,Parámetros!K$11,Parámetros!L$11)+CHOOSE(M35,Parámetros!H$14,Parámetros!I$14,Parámetros!J$14,Parámetros!K$14,Parámetros!L$14)+CHOOSE(N35,Parámetros!H$15,Parámetros!I$15,Parámetros!J$15,Parámetros!K$15,Parámetros!L$15)+CHOOSE(O35,Parámetros!H$16,Parámetros!I$16,Parámetros!J$16,Parámetros!K$16,Parámetros!L$16)+CHOOSE(P35,Parámetros!H$17,Parámetros!I$17,Parámetros!J$17,Parámetros!K$17,Parámetros!L$17)+CHOOSE(W35,Parámetros!H$24,Parámetros!I$24,Parámetros!J$24,Parámetros!K$24,Parámetros!L$24)+CHOOSE(X35,Parámetros!H$25,Parámetros!I$25,Parámetros!J$25,Parámetros!K$25,Parámetros!L$25)+CHOOSE(Y35,Parámetros!H$26,Parámetros!I$26,Parámetros!J$26,Parámetros!K$26,Parámetros!L$26)</f>
        <v>54</v>
      </c>
      <c r="AB35" s="30">
        <f>CHOOSE(D35,Parámetros!M$5,Parámetros!N$5,Parámetros!O$5,Parámetros!P$5,Parámetros!Q$5)+CHOOSE(E35,Parámetros!M$6,Parámetros!N$6,Parámetros!O$6,Parámetros!P$6,Parámetros!Q$6)+CHOOSE(K35,Parámetros!M$12,Parámetros!N$12,Parámetros!O$12,Parámetros!P$12,Parámetros!Q$12)+CHOOSE(L35,Parámetros!M$13,Parámetros!N$13,Parámetros!O$13,Parámetros!P$13,Parámetros!Q$13)+CHOOSE(M35,Parámetros!M$14,Parámetros!N$14,Parámetros!O$14,Parámetros!P$14,Parámetros!Q$14)+CHOOSE(P35,Parámetros!M$17,Parámetros!N$17,Parámetros!O$17,Parámetros!P$17,Parámetros!Q$17)+CHOOSE(R35,Parámetros!M$19,Parámetros!N$19,Parámetros!O$19,Parámetros!P$19,Parámetros!Q$19)+CHOOSE(S35,Parámetros!M$20,Parámetros!N$20,Parámetros!O$20,Parámetros!P$20,Parámetros!Q$20)+CHOOSE(T35,Parámetros!M$21,Parámetros!N$21,Parámetros!O$21,Parámetros!P$21,Parámetros!Q$21)+CHOOSE(U35,Parámetros!M$22,Parámetros!N$22,Parámetros!O$22,Parámetros!P$22,Parámetros!Q$22)</f>
        <v>18</v>
      </c>
      <c r="AC35" s="31">
        <v>46</v>
      </c>
      <c r="AD35" s="32" t="s">
        <v>51</v>
      </c>
      <c r="AE35" s="33" t="s">
        <v>52</v>
      </c>
      <c r="AF35" s="35" t="s">
        <v>53</v>
      </c>
    </row>
    <row r="36" spans="1:32" x14ac:dyDescent="0.2">
      <c r="A36" s="25">
        <f>Inventario!A36</f>
        <v>47</v>
      </c>
      <c r="B36" s="26" t="str">
        <f>Inventario!B36</f>
        <v>SANTACRUZ EMPRESAS</v>
      </c>
      <c r="C36" s="34">
        <v>1</v>
      </c>
      <c r="D36" s="34">
        <v>1</v>
      </c>
      <c r="E36" s="34">
        <v>4</v>
      </c>
      <c r="F36" s="34">
        <v>2</v>
      </c>
      <c r="G36" s="34">
        <v>1</v>
      </c>
      <c r="H36" s="34">
        <v>2</v>
      </c>
      <c r="I36" s="34">
        <v>2</v>
      </c>
      <c r="J36" s="34">
        <v>2</v>
      </c>
      <c r="K36" s="34">
        <v>3</v>
      </c>
      <c r="L36" s="34">
        <v>3</v>
      </c>
      <c r="M36" s="34">
        <v>2</v>
      </c>
      <c r="N36" s="34">
        <v>2</v>
      </c>
      <c r="O36" s="34">
        <v>2</v>
      </c>
      <c r="P36" s="34">
        <v>2</v>
      </c>
      <c r="Q36" s="34">
        <v>3</v>
      </c>
      <c r="R36" s="34">
        <v>3</v>
      </c>
      <c r="S36" s="34">
        <v>2</v>
      </c>
      <c r="T36" s="34">
        <v>2</v>
      </c>
      <c r="U36" s="34">
        <v>2</v>
      </c>
      <c r="V36" s="27">
        <v>2</v>
      </c>
      <c r="W36" s="27">
        <v>2</v>
      </c>
      <c r="X36" s="27">
        <v>1</v>
      </c>
      <c r="Y36" s="27">
        <v>1</v>
      </c>
      <c r="Z36" s="28">
        <f>CHOOSE(F36,Parámetros!C$7,Parámetros!D$7,Parámetros!E$7,Parámetros!F$7,Parámetros!G$7)+CHOOSE(G36,Parámetros!C$8,Parámetros!D$8,Parámetros!E$8,Parámetros!F$8,Parámetros!G$8)+CHOOSE(H36,Parámetros!C$9,Parámetros!D$9,Parámetros!E$9,Parámetros!F$9,Parámetros!G$9)+CHOOSE(Q36,Parámetros!C$18,Parámetros!D$18,Parámetros!E$18,Parámetros!F$18,Parámetros!G$18)+CHOOSE(V36,Parámetros!C$23,Parámetros!D$23,Parámetros!E$23,Parámetros!F$23,Parámetros!G$23)</f>
        <v>75</v>
      </c>
      <c r="AA36" s="29">
        <f>CHOOSE(C36,Parámetros!H$4,Parámetros!I$4,Parámetros!J$4,Parámetros!K$4,Parámetros!L$4)+CHOOSE(D36,Parámetros!H$5,Parámetros!I$5,Parámetros!J$5,Parámetros!K$5,Parámetros!L$5)+CHOOSE(E36,Parámetros!H$6,Parámetros!I$6,Parámetros!J$6,Parámetros!K$6,Parámetros!L$6)+CHOOSE(I36,Parámetros!H$10,Parámetros!I$10,Parámetros!J$10,Parámetros!K$10,Parámetros!L$10)+CHOOSE(J36,Parámetros!H$11,Parámetros!I$11,Parámetros!J$11,Parámetros!K$11,Parámetros!L$11)+CHOOSE(M36,Parámetros!H$14,Parámetros!I$14,Parámetros!J$14,Parámetros!K$14,Parámetros!L$14)+CHOOSE(N36,Parámetros!H$15,Parámetros!I$15,Parámetros!J$15,Parámetros!K$15,Parámetros!L$15)+CHOOSE(O36,Parámetros!H$16,Parámetros!I$16,Parámetros!J$16,Parámetros!K$16,Parámetros!L$16)+CHOOSE(P36,Parámetros!H$17,Parámetros!I$17,Parámetros!J$17,Parámetros!K$17,Parámetros!L$17)+CHOOSE(W36,Parámetros!H$24,Parámetros!I$24,Parámetros!J$24,Parámetros!K$24,Parámetros!L$24)+CHOOSE(X36,Parámetros!H$25,Parámetros!I$25,Parámetros!J$25,Parámetros!K$25,Parámetros!L$25)+CHOOSE(Y36,Parámetros!H$26,Parámetros!I$26,Parámetros!J$26,Parámetros!K$26,Parámetros!L$26)</f>
        <v>74</v>
      </c>
      <c r="AB36" s="30">
        <f>CHOOSE(D36,Parámetros!M$5,Parámetros!N$5,Parámetros!O$5,Parámetros!P$5,Parámetros!Q$5)+CHOOSE(E36,Parámetros!M$6,Parámetros!N$6,Parámetros!O$6,Parámetros!P$6,Parámetros!Q$6)+CHOOSE(K36,Parámetros!M$12,Parámetros!N$12,Parámetros!O$12,Parámetros!P$12,Parámetros!Q$12)+CHOOSE(L36,Parámetros!M$13,Parámetros!N$13,Parámetros!O$13,Parámetros!P$13,Parámetros!Q$13)+CHOOSE(M36,Parámetros!M$14,Parámetros!N$14,Parámetros!O$14,Parámetros!P$14,Parámetros!Q$14)+CHOOSE(P36,Parámetros!M$17,Parámetros!N$17,Parámetros!O$17,Parámetros!P$17,Parámetros!Q$17)+CHOOSE(R36,Parámetros!M$19,Parámetros!N$19,Parámetros!O$19,Parámetros!P$19,Parámetros!Q$19)+CHOOSE(S36,Parámetros!M$20,Parámetros!N$20,Parámetros!O$20,Parámetros!P$20,Parámetros!Q$20)+CHOOSE(T36,Parámetros!M$21,Parámetros!N$21,Parámetros!O$21,Parámetros!P$21,Parámetros!Q$21)+CHOOSE(U36,Parámetros!M$22,Parámetros!N$22,Parámetros!O$22,Parámetros!P$22,Parámetros!Q$22)</f>
        <v>47</v>
      </c>
      <c r="AC36" s="31">
        <v>47</v>
      </c>
      <c r="AD36" s="25" t="s">
        <v>179</v>
      </c>
      <c r="AE36" s="33" t="s">
        <v>15</v>
      </c>
      <c r="AF36" s="35" t="s">
        <v>31</v>
      </c>
    </row>
    <row r="37" spans="1:32" x14ac:dyDescent="0.2">
      <c r="A37" s="25">
        <f>Inventario!A37</f>
        <v>48</v>
      </c>
      <c r="B37" s="26" t="str">
        <f>Inventario!B37</f>
        <v>TESIN</v>
      </c>
      <c r="C37" s="34">
        <v>2</v>
      </c>
      <c r="D37" s="34">
        <v>3</v>
      </c>
      <c r="E37" s="34">
        <v>4</v>
      </c>
      <c r="F37" s="34">
        <v>2</v>
      </c>
      <c r="G37" s="34">
        <v>1</v>
      </c>
      <c r="H37" s="34">
        <v>3</v>
      </c>
      <c r="I37" s="34">
        <v>2</v>
      </c>
      <c r="J37" s="34">
        <v>2</v>
      </c>
      <c r="K37" s="34">
        <v>2</v>
      </c>
      <c r="L37" s="34">
        <v>4</v>
      </c>
      <c r="M37" s="34">
        <v>2</v>
      </c>
      <c r="N37" s="34">
        <v>2</v>
      </c>
      <c r="O37" s="34">
        <v>2</v>
      </c>
      <c r="P37" s="34">
        <v>1</v>
      </c>
      <c r="Q37" s="34">
        <v>1</v>
      </c>
      <c r="R37" s="34">
        <v>3</v>
      </c>
      <c r="S37" s="34">
        <v>2</v>
      </c>
      <c r="T37" s="34">
        <v>2</v>
      </c>
      <c r="U37" s="34">
        <v>2</v>
      </c>
      <c r="V37" s="27">
        <v>2</v>
      </c>
      <c r="W37" s="27">
        <v>2</v>
      </c>
      <c r="X37" s="27">
        <v>2</v>
      </c>
      <c r="Y37" s="27">
        <v>1</v>
      </c>
      <c r="Z37" s="28">
        <f>CHOOSE(F37,Parámetros!C$7,Parámetros!D$7,Parámetros!E$7,Parámetros!F$7,Parámetros!G$7)+CHOOSE(G37,Parámetros!C$8,Parámetros!D$8,Parámetros!E$8,Parámetros!F$8,Parámetros!G$8)+CHOOSE(H37,Parámetros!C$9,Parámetros!D$9,Parámetros!E$9,Parámetros!F$9,Parámetros!G$9)+CHOOSE(Q37,Parámetros!C$18,Parámetros!D$18,Parámetros!E$18,Parámetros!F$18,Parámetros!G$18)+CHOOSE(V37,Parámetros!C$23,Parámetros!D$23,Parámetros!E$23,Parámetros!F$23,Parámetros!G$23)</f>
        <v>81</v>
      </c>
      <c r="AA37" s="29">
        <f>CHOOSE(C37,Parámetros!H$4,Parámetros!I$4,Parámetros!J$4,Parámetros!K$4,Parámetros!L$4)+CHOOSE(D37,Parámetros!H$5,Parámetros!I$5,Parámetros!J$5,Parámetros!K$5,Parámetros!L$5)+CHOOSE(E37,Parámetros!H$6,Parámetros!I$6,Parámetros!J$6,Parámetros!K$6,Parámetros!L$6)+CHOOSE(I37,Parámetros!H$10,Parámetros!I$10,Parámetros!J$10,Parámetros!K$10,Parámetros!L$10)+CHOOSE(J37,Parámetros!H$11,Parámetros!I$11,Parámetros!J$11,Parámetros!K$11,Parámetros!L$11)+CHOOSE(M37,Parámetros!H$14,Parámetros!I$14,Parámetros!J$14,Parámetros!K$14,Parámetros!L$14)+CHOOSE(N37,Parámetros!H$15,Parámetros!I$15,Parámetros!J$15,Parámetros!K$15,Parámetros!L$15)+CHOOSE(O37,Parámetros!H$16,Parámetros!I$16,Parámetros!J$16,Parámetros!K$16,Parámetros!L$16)+CHOOSE(P37,Parámetros!H$17,Parámetros!I$17,Parámetros!J$17,Parámetros!K$17,Parámetros!L$17)+CHOOSE(W37,Parámetros!H$24,Parámetros!I$24,Parámetros!J$24,Parámetros!K$24,Parámetros!L$24)+CHOOSE(X37,Parámetros!H$25,Parámetros!I$25,Parámetros!J$25,Parámetros!K$25,Parámetros!L$25)+CHOOSE(Y37,Parámetros!H$26,Parámetros!I$26,Parámetros!J$26,Parámetros!K$26,Parámetros!L$26)</f>
        <v>68</v>
      </c>
      <c r="AB37" s="30">
        <f>CHOOSE(D37,Parámetros!M$5,Parámetros!N$5,Parámetros!O$5,Parámetros!P$5,Parámetros!Q$5)+CHOOSE(E37,Parámetros!M$6,Parámetros!N$6,Parámetros!O$6,Parámetros!P$6,Parámetros!Q$6)+CHOOSE(K37,Parámetros!M$12,Parámetros!N$12,Parámetros!O$12,Parámetros!P$12,Parámetros!Q$12)+CHOOSE(L37,Parámetros!M$13,Parámetros!N$13,Parámetros!O$13,Parámetros!P$13,Parámetros!Q$13)+CHOOSE(M37,Parámetros!M$14,Parámetros!N$14,Parámetros!O$14,Parámetros!P$14,Parámetros!Q$14)+CHOOSE(P37,Parámetros!M$17,Parámetros!N$17,Parámetros!O$17,Parámetros!P$17,Parámetros!Q$17)+CHOOSE(R37,Parámetros!M$19,Parámetros!N$19,Parámetros!O$19,Parámetros!P$19,Parámetros!Q$19)+CHOOSE(S37,Parámetros!M$20,Parámetros!N$20,Parámetros!O$20,Parámetros!P$20,Parámetros!Q$20)+CHOOSE(T37,Parámetros!M$21,Parámetros!N$21,Parámetros!O$21,Parámetros!P$21,Parámetros!Q$21)+CHOOSE(U37,Parámetros!M$22,Parámetros!N$22,Parámetros!O$22,Parámetros!P$22,Parámetros!Q$22)</f>
        <v>47</v>
      </c>
      <c r="AC37" s="31">
        <v>48</v>
      </c>
      <c r="AD37" s="25" t="s">
        <v>179</v>
      </c>
      <c r="AE37" s="33" t="s">
        <v>15</v>
      </c>
      <c r="AF37" s="35" t="s">
        <v>41</v>
      </c>
    </row>
    <row r="38" spans="1:32" x14ac:dyDescent="0.2">
      <c r="A38" s="25">
        <f>Inventario!A38</f>
        <v>51</v>
      </c>
      <c r="B38" s="26" t="str">
        <f>Inventario!B38</f>
        <v>OWA (Envio info BCRA) - X400</v>
      </c>
      <c r="C38" s="34">
        <v>4</v>
      </c>
      <c r="D38" s="34">
        <v>2</v>
      </c>
      <c r="E38" s="34">
        <v>4</v>
      </c>
      <c r="F38" s="34">
        <v>4</v>
      </c>
      <c r="G38" s="34">
        <v>3</v>
      </c>
      <c r="H38" s="34">
        <v>2</v>
      </c>
      <c r="I38" s="34">
        <v>3</v>
      </c>
      <c r="J38" s="34">
        <v>2</v>
      </c>
      <c r="K38" s="34">
        <v>3</v>
      </c>
      <c r="L38" s="34">
        <v>4</v>
      </c>
      <c r="M38" s="34">
        <v>2</v>
      </c>
      <c r="N38" s="34">
        <v>2</v>
      </c>
      <c r="O38" s="34">
        <v>3</v>
      </c>
      <c r="P38" s="34">
        <v>2</v>
      </c>
      <c r="Q38" s="34">
        <v>1</v>
      </c>
      <c r="R38" s="34">
        <v>2</v>
      </c>
      <c r="S38" s="34">
        <v>2</v>
      </c>
      <c r="T38" s="34">
        <v>2</v>
      </c>
      <c r="U38" s="34">
        <v>3</v>
      </c>
      <c r="V38" s="27">
        <v>4</v>
      </c>
      <c r="W38" s="27">
        <v>3</v>
      </c>
      <c r="X38" s="27">
        <v>2</v>
      </c>
      <c r="Y38" s="27">
        <v>1</v>
      </c>
      <c r="Z38" s="28">
        <f>CHOOSE(F38,Parámetros!C$7,Parámetros!D$7,Parámetros!E$7,Parámetros!F$7,Parámetros!G$7)+CHOOSE(G38,Parámetros!C$8,Parámetros!D$8,Parámetros!E$8,Parámetros!F$8,Parámetros!G$8)+CHOOSE(H38,Parámetros!C$9,Parámetros!D$9,Parámetros!E$9,Parámetros!F$9,Parámetros!G$9)+CHOOSE(Q38,Parámetros!C$18,Parámetros!D$18,Parámetros!E$18,Parámetros!F$18,Parámetros!G$18)+CHOOSE(V38,Parámetros!C$23,Parámetros!D$23,Parámetros!E$23,Parámetros!F$23,Parámetros!G$23)</f>
        <v>46</v>
      </c>
      <c r="AA38" s="29">
        <f>CHOOSE(C38,Parámetros!H$4,Parámetros!I$4,Parámetros!J$4,Parámetros!K$4,Parámetros!L$4)+CHOOSE(D38,Parámetros!H$5,Parámetros!I$5,Parámetros!J$5,Parámetros!K$5,Parámetros!L$5)+CHOOSE(E38,Parámetros!H$6,Parámetros!I$6,Parámetros!J$6,Parámetros!K$6,Parámetros!L$6)+CHOOSE(I38,Parámetros!H$10,Parámetros!I$10,Parámetros!J$10,Parámetros!K$10,Parámetros!L$10)+CHOOSE(J38,Parámetros!H$11,Parámetros!I$11,Parámetros!J$11,Parámetros!K$11,Parámetros!L$11)+CHOOSE(M38,Parámetros!H$14,Parámetros!I$14,Parámetros!J$14,Parámetros!K$14,Parámetros!L$14)+CHOOSE(N38,Parámetros!H$15,Parámetros!I$15,Parámetros!J$15,Parámetros!K$15,Parámetros!L$15)+CHOOSE(O38,Parámetros!H$16,Parámetros!I$16,Parámetros!J$16,Parámetros!K$16,Parámetros!L$16)+CHOOSE(P38,Parámetros!H$17,Parámetros!I$17,Parámetros!J$17,Parámetros!K$17,Parámetros!L$17)+CHOOSE(W38,Parámetros!H$24,Parámetros!I$24,Parámetros!J$24,Parámetros!K$24,Parámetros!L$24)+CHOOSE(X38,Parámetros!H$25,Parámetros!I$25,Parámetros!J$25,Parámetros!K$25,Parámetros!L$25)+CHOOSE(Y38,Parámetros!H$26,Parámetros!I$26,Parámetros!J$26,Parámetros!K$26,Parámetros!L$26)</f>
        <v>50</v>
      </c>
      <c r="AB38" s="30">
        <f>CHOOSE(D38,Parámetros!M$5,Parámetros!N$5,Parámetros!O$5,Parámetros!P$5,Parámetros!Q$5)+CHOOSE(E38,Parámetros!M$6,Parámetros!N$6,Parámetros!O$6,Parámetros!P$6,Parámetros!Q$6)+CHOOSE(K38,Parámetros!M$12,Parámetros!N$12,Parámetros!O$12,Parámetros!P$12,Parámetros!Q$12)+CHOOSE(L38,Parámetros!M$13,Parámetros!N$13,Parámetros!O$13,Parámetros!P$13,Parámetros!Q$13)+CHOOSE(M38,Parámetros!M$14,Parámetros!N$14,Parámetros!O$14,Parámetros!P$14,Parámetros!Q$14)+CHOOSE(P38,Parámetros!M$17,Parámetros!N$17,Parámetros!O$17,Parámetros!P$17,Parámetros!Q$17)+CHOOSE(R38,Parámetros!M$19,Parámetros!N$19,Parámetros!O$19,Parámetros!P$19,Parámetros!Q$19)+CHOOSE(S38,Parámetros!M$20,Parámetros!N$20,Parámetros!O$20,Parámetros!P$20,Parámetros!Q$20)+CHOOSE(T38,Parámetros!M$21,Parámetros!N$21,Parámetros!O$21,Parámetros!P$21,Parámetros!Q$21)+CHOOSE(U38,Parámetros!M$22,Parámetros!N$22,Parámetros!O$22,Parámetros!P$22,Parámetros!Q$22)</f>
        <v>38</v>
      </c>
      <c r="AC38" s="31">
        <v>51</v>
      </c>
      <c r="AD38" s="32" t="s">
        <v>51</v>
      </c>
      <c r="AE38" s="33" t="s">
        <v>52</v>
      </c>
      <c r="AF38" s="33" t="s">
        <v>53</v>
      </c>
    </row>
    <row r="39" spans="1:32" ht="13.5" customHeight="1" x14ac:dyDescent="0.2">
      <c r="A39" s="25">
        <f>Inventario!A39</f>
        <v>52</v>
      </c>
      <c r="B39" s="26" t="str">
        <f>Inventario!B39</f>
        <v>LISTA DE INFORMADOS</v>
      </c>
      <c r="C39" s="34">
        <v>4</v>
      </c>
      <c r="D39" s="34">
        <v>3</v>
      </c>
      <c r="E39" s="34">
        <v>4</v>
      </c>
      <c r="F39" s="34">
        <v>2</v>
      </c>
      <c r="G39" s="34">
        <v>4</v>
      </c>
      <c r="H39" s="34">
        <v>3</v>
      </c>
      <c r="I39" s="34">
        <v>2</v>
      </c>
      <c r="J39" s="34">
        <v>2</v>
      </c>
      <c r="K39" s="34">
        <v>2</v>
      </c>
      <c r="L39" s="34">
        <v>3</v>
      </c>
      <c r="M39" s="34">
        <v>3</v>
      </c>
      <c r="N39" s="34">
        <v>1</v>
      </c>
      <c r="O39" s="34">
        <v>2</v>
      </c>
      <c r="P39" s="34">
        <v>2</v>
      </c>
      <c r="Q39" s="34">
        <v>1</v>
      </c>
      <c r="R39" s="34">
        <v>1</v>
      </c>
      <c r="S39" s="34">
        <v>3</v>
      </c>
      <c r="T39" s="34">
        <v>3</v>
      </c>
      <c r="U39" s="34">
        <v>2</v>
      </c>
      <c r="V39" s="27">
        <v>2</v>
      </c>
      <c r="W39" s="27">
        <v>2</v>
      </c>
      <c r="X39" s="27">
        <v>4</v>
      </c>
      <c r="Y39" s="27">
        <v>1</v>
      </c>
      <c r="Z39" s="28">
        <f>CHOOSE(F39,Parámetros!C$7,Parámetros!D$7,Parámetros!E$7,Parámetros!F$7,Parámetros!G$7)+CHOOSE(G39,Parámetros!C$8,Parámetros!D$8,Parámetros!E$8,Parámetros!F$8,Parámetros!G$8)+CHOOSE(H39,Parámetros!C$9,Parámetros!D$9,Parámetros!E$9,Parámetros!F$9,Parámetros!G$9)+CHOOSE(Q39,Parámetros!C$18,Parámetros!D$18,Parámetros!E$18,Parámetros!F$18,Parámetros!G$18)+CHOOSE(V39,Parámetros!C$23,Parámetros!D$23,Parámetros!E$23,Parámetros!F$23,Parámetros!G$23)</f>
        <v>62</v>
      </c>
      <c r="AA39" s="29">
        <f>CHOOSE(C39,Parámetros!H$4,Parámetros!I$4,Parámetros!J$4,Parámetros!K$4,Parámetros!L$4)+CHOOSE(D39,Parámetros!H$5,Parámetros!I$5,Parámetros!J$5,Parámetros!K$5,Parámetros!L$5)+CHOOSE(E39,Parámetros!H$6,Parámetros!I$6,Parámetros!J$6,Parámetros!K$6,Parámetros!L$6)+CHOOSE(I39,Parámetros!H$10,Parámetros!I$10,Parámetros!J$10,Parámetros!K$10,Parámetros!L$10)+CHOOSE(J39,Parámetros!H$11,Parámetros!I$11,Parámetros!J$11,Parámetros!K$11,Parámetros!L$11)+CHOOSE(M39,Parámetros!H$14,Parámetros!I$14,Parámetros!J$14,Parámetros!K$14,Parámetros!L$14)+CHOOSE(N39,Parámetros!H$15,Parámetros!I$15,Parámetros!J$15,Parámetros!K$15,Parámetros!L$15)+CHOOSE(O39,Parámetros!H$16,Parámetros!I$16,Parámetros!J$16,Parámetros!K$16,Parámetros!L$16)+CHOOSE(P39,Parámetros!H$17,Parámetros!I$17,Parámetros!J$17,Parámetros!K$17,Parámetros!L$17)+CHOOSE(W39,Parámetros!H$24,Parámetros!I$24,Parámetros!J$24,Parámetros!K$24,Parámetros!L$24)+CHOOSE(X39,Parámetros!H$25,Parámetros!I$25,Parámetros!J$25,Parámetros!K$25,Parámetros!L$25)+CHOOSE(Y39,Parámetros!H$26,Parámetros!I$26,Parámetros!J$26,Parámetros!K$26,Parámetros!L$26)</f>
        <v>50</v>
      </c>
      <c r="AB39" s="30">
        <f>CHOOSE(D39,Parámetros!M$5,Parámetros!N$5,Parámetros!O$5,Parámetros!P$5,Parámetros!Q$5)+CHOOSE(E39,Parámetros!M$6,Parámetros!N$6,Parámetros!O$6,Parámetros!P$6,Parámetros!Q$6)+CHOOSE(K39,Parámetros!M$12,Parámetros!N$12,Parámetros!O$12,Parámetros!P$12,Parámetros!Q$12)+CHOOSE(L39,Parámetros!M$13,Parámetros!N$13,Parámetros!O$13,Parámetros!P$13,Parámetros!Q$13)+CHOOSE(M39,Parámetros!M$14,Parámetros!N$14,Parámetros!O$14,Parámetros!P$14,Parámetros!Q$14)+CHOOSE(P39,Parámetros!M$17,Parámetros!N$17,Parámetros!O$17,Parámetros!P$17,Parámetros!Q$17)+CHOOSE(R39,Parámetros!M$19,Parámetros!N$19,Parámetros!O$19,Parámetros!P$19,Parámetros!Q$19)+CHOOSE(S39,Parámetros!M$20,Parámetros!N$20,Parámetros!O$20,Parámetros!P$20,Parámetros!Q$20)+CHOOSE(T39,Parámetros!M$21,Parámetros!N$21,Parámetros!O$21,Parámetros!P$21,Parámetros!Q$21)+CHOOSE(U39,Parámetros!M$22,Parámetros!N$22,Parámetros!O$22,Parámetros!P$22,Parámetros!Q$22)</f>
        <v>41</v>
      </c>
      <c r="AC39" s="31">
        <v>52</v>
      </c>
      <c r="AD39" s="32" t="s">
        <v>73</v>
      </c>
      <c r="AE39" s="33" t="s">
        <v>74</v>
      </c>
      <c r="AF39" s="35" t="s">
        <v>75</v>
      </c>
    </row>
    <row r="40" spans="1:32" x14ac:dyDescent="0.2">
      <c r="A40" s="25">
        <f>Inventario!A40</f>
        <v>53</v>
      </c>
      <c r="B40" s="26" t="str">
        <f>Inventario!B40</f>
        <v>EXCHANGE</v>
      </c>
      <c r="C40" s="34">
        <v>4</v>
      </c>
      <c r="D40" s="34">
        <v>3</v>
      </c>
      <c r="E40" s="34">
        <v>3</v>
      </c>
      <c r="F40" s="34">
        <v>4</v>
      </c>
      <c r="G40" s="34">
        <v>2</v>
      </c>
      <c r="H40" s="34">
        <v>2</v>
      </c>
      <c r="I40" s="34">
        <v>1</v>
      </c>
      <c r="J40" s="34">
        <v>2</v>
      </c>
      <c r="K40" s="34">
        <v>2</v>
      </c>
      <c r="L40" s="34">
        <v>2</v>
      </c>
      <c r="M40" s="34">
        <v>2</v>
      </c>
      <c r="N40" s="34">
        <v>4</v>
      </c>
      <c r="O40" s="34">
        <v>3</v>
      </c>
      <c r="P40" s="34">
        <v>1</v>
      </c>
      <c r="Q40" s="34">
        <v>1</v>
      </c>
      <c r="R40" s="34">
        <v>3</v>
      </c>
      <c r="S40" s="34">
        <v>3</v>
      </c>
      <c r="T40" s="34">
        <v>3</v>
      </c>
      <c r="U40" s="34">
        <v>3</v>
      </c>
      <c r="V40" s="27">
        <v>2</v>
      </c>
      <c r="W40" s="27">
        <v>4</v>
      </c>
      <c r="X40" s="27">
        <v>4</v>
      </c>
      <c r="Y40" s="27">
        <v>1</v>
      </c>
      <c r="Z40" s="28">
        <f>CHOOSE(F40,Parámetros!C$7,Parámetros!D$7,Parámetros!E$7,Parámetros!F$7,Parámetros!G$7)+CHOOSE(G40,Parámetros!C$8,Parámetros!D$8,Parámetros!E$8,Parámetros!F$8,Parámetros!G$8)+CHOOSE(H40,Parámetros!C$9,Parámetros!D$9,Parámetros!E$9,Parámetros!F$9,Parámetros!G$9)+CHOOSE(Q40,Parámetros!C$18,Parámetros!D$18,Parámetros!E$18,Parámetros!F$18,Parámetros!G$18)+CHOOSE(V40,Parámetros!C$23,Parámetros!D$23,Parámetros!E$23,Parámetros!F$23,Parámetros!G$23)</f>
        <v>66</v>
      </c>
      <c r="AA40" s="29">
        <f>CHOOSE(C40,Parámetros!H$4,Parámetros!I$4,Parámetros!J$4,Parámetros!K$4,Parámetros!L$4)+CHOOSE(D40,Parámetros!H$5,Parámetros!I$5,Parámetros!J$5,Parámetros!K$5,Parámetros!L$5)+CHOOSE(E40,Parámetros!H$6,Parámetros!I$6,Parámetros!J$6,Parámetros!K$6,Parámetros!L$6)+CHOOSE(I40,Parámetros!H$10,Parámetros!I$10,Parámetros!J$10,Parámetros!K$10,Parámetros!L$10)+CHOOSE(J40,Parámetros!H$11,Parámetros!I$11,Parámetros!J$11,Parámetros!K$11,Parámetros!L$11)+CHOOSE(M40,Parámetros!H$14,Parámetros!I$14,Parámetros!J$14,Parámetros!K$14,Parámetros!L$14)+CHOOSE(N40,Parámetros!H$15,Parámetros!I$15,Parámetros!J$15,Parámetros!K$15,Parámetros!L$15)+CHOOSE(O40,Parámetros!H$16,Parámetros!I$16,Parámetros!J$16,Parámetros!K$16,Parámetros!L$16)+CHOOSE(P40,Parámetros!H$17,Parámetros!I$17,Parámetros!J$17,Parámetros!K$17,Parámetros!L$17)+CHOOSE(W40,Parámetros!H$24,Parámetros!I$24,Parámetros!J$24,Parámetros!K$24,Parámetros!L$24)+CHOOSE(X40,Parámetros!H$25,Parámetros!I$25,Parámetros!J$25,Parámetros!K$25,Parámetros!L$25)+CHOOSE(Y40,Parámetros!H$26,Parámetros!I$26,Parámetros!J$26,Parámetros!K$26,Parámetros!L$26)</f>
        <v>49</v>
      </c>
      <c r="AB40" s="30">
        <f>CHOOSE(D40,Parámetros!M$5,Parámetros!N$5,Parámetros!O$5,Parámetros!P$5,Parámetros!Q$5)+CHOOSE(E40,Parámetros!M$6,Parámetros!N$6,Parámetros!O$6,Parámetros!P$6,Parámetros!Q$6)+CHOOSE(K40,Parámetros!M$12,Parámetros!N$12,Parámetros!O$12,Parámetros!P$12,Parámetros!Q$12)+CHOOSE(L40,Parámetros!M$13,Parámetros!N$13,Parámetros!O$13,Parámetros!P$13,Parámetros!Q$13)+CHOOSE(M40,Parámetros!M$14,Parámetros!N$14,Parámetros!O$14,Parámetros!P$14,Parámetros!Q$14)+CHOOSE(P40,Parámetros!M$17,Parámetros!N$17,Parámetros!O$17,Parámetros!P$17,Parámetros!Q$17)+CHOOSE(R40,Parámetros!M$19,Parámetros!N$19,Parámetros!O$19,Parámetros!P$19,Parámetros!Q$19)+CHOOSE(S40,Parámetros!M$20,Parámetros!N$20,Parámetros!O$20,Parámetros!P$20,Parámetros!Q$20)+CHOOSE(T40,Parámetros!M$21,Parámetros!N$21,Parámetros!O$21,Parámetros!P$21,Parámetros!Q$21)+CHOOSE(U40,Parámetros!M$22,Parámetros!N$22,Parámetros!O$22,Parámetros!P$22,Parámetros!Q$22)</f>
        <v>40</v>
      </c>
      <c r="AC40" s="31">
        <v>53</v>
      </c>
      <c r="AD40" s="36" t="s">
        <v>89</v>
      </c>
      <c r="AE40" s="37" t="s">
        <v>90</v>
      </c>
      <c r="AF40" s="33" t="s">
        <v>182</v>
      </c>
    </row>
    <row r="41" spans="1:32" x14ac:dyDescent="0.2">
      <c r="A41" s="25">
        <f>Inventario!A41</f>
        <v>55</v>
      </c>
      <c r="B41" s="26" t="str">
        <f>Inventario!B41</f>
        <v>Risk Control Center</v>
      </c>
      <c r="C41" s="34">
        <v>4</v>
      </c>
      <c r="D41" s="34">
        <v>3</v>
      </c>
      <c r="E41" s="34">
        <v>4</v>
      </c>
      <c r="F41" s="34">
        <v>4</v>
      </c>
      <c r="G41" s="34">
        <v>3</v>
      </c>
      <c r="H41" s="34">
        <v>2</v>
      </c>
      <c r="I41" s="34">
        <v>4</v>
      </c>
      <c r="J41" s="34">
        <v>4</v>
      </c>
      <c r="K41" s="34">
        <v>4</v>
      </c>
      <c r="L41" s="34">
        <v>5</v>
      </c>
      <c r="M41" s="34">
        <v>4</v>
      </c>
      <c r="N41" s="34">
        <v>4</v>
      </c>
      <c r="O41" s="34">
        <v>4</v>
      </c>
      <c r="P41" s="34">
        <v>2</v>
      </c>
      <c r="Q41" s="34">
        <v>1</v>
      </c>
      <c r="R41" s="34">
        <v>3</v>
      </c>
      <c r="S41" s="34">
        <v>3</v>
      </c>
      <c r="T41" s="34">
        <v>3</v>
      </c>
      <c r="U41" s="34">
        <v>3</v>
      </c>
      <c r="V41" s="27">
        <v>4</v>
      </c>
      <c r="W41" s="27">
        <v>4</v>
      </c>
      <c r="X41" s="27">
        <v>4</v>
      </c>
      <c r="Y41" s="27">
        <v>1</v>
      </c>
      <c r="Z41" s="28">
        <f>CHOOSE(F41,Parámetros!C$7,Parámetros!D$7,Parámetros!E$7,Parámetros!F$7,Parámetros!G$7)+CHOOSE(G41,Parámetros!C$8,Parámetros!D$8,Parámetros!E$8,Parámetros!F$8,Parámetros!G$8)+CHOOSE(H41,Parámetros!C$9,Parámetros!D$9,Parámetros!E$9,Parámetros!F$9,Parámetros!G$9)+CHOOSE(Q41,Parámetros!C$18,Parámetros!D$18,Parámetros!E$18,Parámetros!F$18,Parámetros!G$18)+CHOOSE(V41,Parámetros!C$23,Parámetros!D$23,Parámetros!E$23,Parámetros!F$23,Parámetros!G$23)</f>
        <v>46</v>
      </c>
      <c r="AA41" s="29">
        <f>CHOOSE(C41,Parámetros!H$4,Parámetros!I$4,Parámetros!J$4,Parámetros!K$4,Parámetros!L$4)+CHOOSE(D41,Parámetros!H$5,Parámetros!I$5,Parámetros!J$5,Parámetros!K$5,Parámetros!L$5)+CHOOSE(E41,Parámetros!H$6,Parámetros!I$6,Parámetros!J$6,Parámetros!K$6,Parámetros!L$6)+CHOOSE(I41,Parámetros!H$10,Parámetros!I$10,Parámetros!J$10,Parámetros!K$10,Parámetros!L$10)+CHOOSE(J41,Parámetros!H$11,Parámetros!I$11,Parámetros!J$11,Parámetros!K$11,Parámetros!L$11)+CHOOSE(M41,Parámetros!H$14,Parámetros!I$14,Parámetros!J$14,Parámetros!K$14,Parámetros!L$14)+CHOOSE(N41,Parámetros!H$15,Parámetros!I$15,Parámetros!J$15,Parámetros!K$15,Parámetros!L$15)+CHOOSE(O41,Parámetros!H$16,Parámetros!I$16,Parámetros!J$16,Parámetros!K$16,Parámetros!L$16)+CHOOSE(P41,Parámetros!H$17,Parámetros!I$17,Parámetros!J$17,Parámetros!K$17,Parámetros!L$17)+CHOOSE(W41,Parámetros!H$24,Parámetros!I$24,Parámetros!J$24,Parámetros!K$24,Parámetros!L$24)+CHOOSE(X41,Parámetros!H$25,Parámetros!I$25,Parámetros!J$25,Parámetros!K$25,Parámetros!L$25)+CHOOSE(Y41,Parámetros!H$26,Parámetros!I$26,Parámetros!J$26,Parámetros!K$26,Parámetros!L$26)</f>
        <v>20</v>
      </c>
      <c r="AB41" s="30">
        <f>CHOOSE(D41,Parámetros!M$5,Parámetros!N$5,Parámetros!O$5,Parámetros!P$5,Parámetros!Q$5)+CHOOSE(E41,Parámetros!M$6,Parámetros!N$6,Parámetros!O$6,Parámetros!P$6,Parámetros!Q$6)+CHOOSE(K41,Parámetros!M$12,Parámetros!N$12,Parámetros!O$12,Parámetros!P$12,Parámetros!Q$12)+CHOOSE(L41,Parámetros!M$13,Parámetros!N$13,Parámetros!O$13,Parámetros!P$13,Parámetros!Q$13)+CHOOSE(M41,Parámetros!M$14,Parámetros!N$14,Parámetros!O$14,Parámetros!P$14,Parámetros!Q$14)+CHOOSE(P41,Parámetros!M$17,Parámetros!N$17,Parámetros!O$17,Parámetros!P$17,Parámetros!Q$17)+CHOOSE(R41,Parámetros!M$19,Parámetros!N$19,Parámetros!O$19,Parámetros!P$19,Parámetros!Q$19)+CHOOSE(S41,Parámetros!M$20,Parámetros!N$20,Parámetros!O$20,Parámetros!P$20,Parámetros!Q$20)+CHOOSE(T41,Parámetros!M$21,Parámetros!N$21,Parámetros!O$21,Parámetros!P$21,Parámetros!Q$21)+CHOOSE(U41,Parámetros!M$22,Parámetros!N$22,Parámetros!O$22,Parámetros!P$22,Parámetros!Q$22)</f>
        <v>10</v>
      </c>
      <c r="AC41" s="31">
        <v>55</v>
      </c>
      <c r="AD41" s="36" t="s">
        <v>89</v>
      </c>
      <c r="AE41" s="37" t="s">
        <v>90</v>
      </c>
      <c r="AF41" s="33" t="s">
        <v>182</v>
      </c>
    </row>
    <row r="42" spans="1:32" x14ac:dyDescent="0.2">
      <c r="A42" s="25">
        <f>Inventario!A42</f>
        <v>56</v>
      </c>
      <c r="B42" s="26" t="str">
        <f>Inventario!B42</f>
        <v>PKI</v>
      </c>
      <c r="C42" s="34">
        <v>4</v>
      </c>
      <c r="D42" s="34">
        <v>3</v>
      </c>
      <c r="E42" s="34">
        <v>4</v>
      </c>
      <c r="F42" s="34">
        <v>4</v>
      </c>
      <c r="G42" s="34">
        <v>4</v>
      </c>
      <c r="H42" s="34">
        <v>3</v>
      </c>
      <c r="I42" s="34">
        <v>3</v>
      </c>
      <c r="J42" s="34">
        <v>3</v>
      </c>
      <c r="K42" s="34">
        <v>4</v>
      </c>
      <c r="L42" s="34">
        <v>5</v>
      </c>
      <c r="M42" s="34">
        <v>4</v>
      </c>
      <c r="N42" s="34">
        <v>4</v>
      </c>
      <c r="O42" s="34">
        <v>3</v>
      </c>
      <c r="P42" s="34">
        <v>2</v>
      </c>
      <c r="Q42" s="34">
        <v>1</v>
      </c>
      <c r="R42" s="34">
        <v>3</v>
      </c>
      <c r="S42" s="34">
        <v>3</v>
      </c>
      <c r="T42" s="34">
        <v>3</v>
      </c>
      <c r="U42" s="34">
        <v>3</v>
      </c>
      <c r="V42" s="27">
        <v>4</v>
      </c>
      <c r="W42" s="27">
        <v>4</v>
      </c>
      <c r="X42" s="27">
        <v>4</v>
      </c>
      <c r="Y42" s="27">
        <v>3</v>
      </c>
      <c r="Z42" s="28">
        <f>CHOOSE(F42,Parámetros!C$7,Parámetros!D$7,Parámetros!E$7,Parámetros!F$7,Parámetros!G$7)+CHOOSE(G42,Parámetros!C$8,Parámetros!D$8,Parámetros!E$8,Parámetros!F$8,Parámetros!G$8)+CHOOSE(H42,Parámetros!C$9,Parámetros!D$9,Parámetros!E$9,Parámetros!F$9,Parámetros!G$9)+CHOOSE(Q42,Parámetros!C$18,Parámetros!D$18,Parámetros!E$18,Parámetros!F$18,Parámetros!G$18)+CHOOSE(V42,Parámetros!C$23,Parámetros!D$23,Parámetros!E$23,Parámetros!F$23,Parámetros!G$23)</f>
        <v>35</v>
      </c>
      <c r="AA42" s="29">
        <f>CHOOSE(C42,Parámetros!H$4,Parámetros!I$4,Parámetros!J$4,Parámetros!K$4,Parámetros!L$4)+CHOOSE(D42,Parámetros!H$5,Parámetros!I$5,Parámetros!J$5,Parámetros!K$5,Parámetros!L$5)+CHOOSE(E42,Parámetros!H$6,Parámetros!I$6,Parámetros!J$6,Parámetros!K$6,Parámetros!L$6)+CHOOSE(I42,Parámetros!H$10,Parámetros!I$10,Parámetros!J$10,Parámetros!K$10,Parámetros!L$10)+CHOOSE(J42,Parámetros!H$11,Parámetros!I$11,Parámetros!J$11,Parámetros!K$11,Parámetros!L$11)+CHOOSE(M42,Parámetros!H$14,Parámetros!I$14,Parámetros!J$14,Parámetros!K$14,Parámetros!L$14)+CHOOSE(N42,Parámetros!H$15,Parámetros!I$15,Parámetros!J$15,Parámetros!K$15,Parámetros!L$15)+CHOOSE(O42,Parámetros!H$16,Parámetros!I$16,Parámetros!J$16,Parámetros!K$16,Parámetros!L$16)+CHOOSE(P42,Parámetros!H$17,Parámetros!I$17,Parámetros!J$17,Parámetros!K$17,Parámetros!L$17)+CHOOSE(W42,Parámetros!H$24,Parámetros!I$24,Parámetros!J$24,Parámetros!K$24,Parámetros!L$24)+CHOOSE(X42,Parámetros!H$25,Parámetros!I$25,Parámetros!J$25,Parámetros!K$25,Parámetros!L$25)+CHOOSE(Y42,Parámetros!H$26,Parámetros!I$26,Parámetros!J$26,Parámetros!K$26,Parámetros!L$26)</f>
        <v>22</v>
      </c>
      <c r="AB42" s="30">
        <f>CHOOSE(D42,Parámetros!M$5,Parámetros!N$5,Parámetros!O$5,Parámetros!P$5,Parámetros!Q$5)+CHOOSE(E42,Parámetros!M$6,Parámetros!N$6,Parámetros!O$6,Parámetros!P$6,Parámetros!Q$6)+CHOOSE(K42,Parámetros!M$12,Parámetros!N$12,Parámetros!O$12,Parámetros!P$12,Parámetros!Q$12)+CHOOSE(L42,Parámetros!M$13,Parámetros!N$13,Parámetros!O$13,Parámetros!P$13,Parámetros!Q$13)+CHOOSE(M42,Parámetros!M$14,Parámetros!N$14,Parámetros!O$14,Parámetros!P$14,Parámetros!Q$14)+CHOOSE(P42,Parámetros!M$17,Parámetros!N$17,Parámetros!O$17,Parámetros!P$17,Parámetros!Q$17)+CHOOSE(R42,Parámetros!M$19,Parámetros!N$19,Parámetros!O$19,Parámetros!P$19,Parámetros!Q$19)+CHOOSE(S42,Parámetros!M$20,Parámetros!N$20,Parámetros!O$20,Parámetros!P$20,Parámetros!Q$20)+CHOOSE(T42,Parámetros!M$21,Parámetros!N$21,Parámetros!O$21,Parámetros!P$21,Parámetros!Q$21)+CHOOSE(U42,Parámetros!M$22,Parámetros!N$22,Parámetros!O$22,Parámetros!P$22,Parámetros!Q$22)</f>
        <v>10</v>
      </c>
      <c r="AC42" s="31">
        <v>56</v>
      </c>
      <c r="AD42" s="36" t="s">
        <v>89</v>
      </c>
      <c r="AE42" s="37" t="s">
        <v>90</v>
      </c>
      <c r="AF42" s="33" t="s">
        <v>182</v>
      </c>
    </row>
    <row r="43" spans="1:32" x14ac:dyDescent="0.2">
      <c r="A43" s="25">
        <f>Inventario!A43</f>
        <v>57</v>
      </c>
      <c r="B43" s="26" t="str">
        <f>Inventario!B43</f>
        <v>ANTIVIRUS (TREND)</v>
      </c>
      <c r="C43" s="34">
        <v>4</v>
      </c>
      <c r="D43" s="34">
        <v>1</v>
      </c>
      <c r="E43" s="34">
        <v>4</v>
      </c>
      <c r="F43" s="34">
        <v>4</v>
      </c>
      <c r="G43" s="34">
        <v>1</v>
      </c>
      <c r="H43" s="34">
        <v>3</v>
      </c>
      <c r="I43" s="34">
        <v>1</v>
      </c>
      <c r="J43" s="34">
        <v>1</v>
      </c>
      <c r="K43" s="34">
        <v>2</v>
      </c>
      <c r="L43" s="34">
        <v>2</v>
      </c>
      <c r="M43" s="34">
        <v>1</v>
      </c>
      <c r="N43" s="34">
        <v>1</v>
      </c>
      <c r="O43" s="34">
        <v>2</v>
      </c>
      <c r="P43" s="34">
        <v>2</v>
      </c>
      <c r="Q43" s="34">
        <v>2</v>
      </c>
      <c r="R43" s="34">
        <v>3</v>
      </c>
      <c r="S43" s="34">
        <v>3</v>
      </c>
      <c r="T43" s="34">
        <v>3</v>
      </c>
      <c r="U43" s="34">
        <v>2</v>
      </c>
      <c r="V43" s="27">
        <v>4</v>
      </c>
      <c r="W43" s="27">
        <v>4</v>
      </c>
      <c r="X43" s="27">
        <v>4</v>
      </c>
      <c r="Y43" s="27">
        <v>1</v>
      </c>
      <c r="Z43" s="28">
        <f>CHOOSE(F43,Parámetros!C$7,Parámetros!D$7,Parámetros!E$7,Parámetros!F$7,Parámetros!G$7)+CHOOSE(G43,Parámetros!C$8,Parámetros!D$8,Parámetros!E$8,Parámetros!F$8,Parámetros!G$8)+CHOOSE(H43,Parámetros!C$9,Parámetros!D$9,Parámetros!E$9,Parámetros!F$9,Parámetros!G$9)+CHOOSE(Q43,Parámetros!C$18,Parámetros!D$18,Parámetros!E$18,Parámetros!F$18,Parámetros!G$18)+CHOOSE(V43,Parámetros!C$23,Parámetros!D$23,Parámetros!E$23,Parámetros!F$23,Parámetros!G$23)</f>
        <v>49</v>
      </c>
      <c r="AA43" s="29">
        <f>CHOOSE(C43,Parámetros!H$4,Parámetros!I$4,Parámetros!J$4,Parámetros!K$4,Parámetros!L$4)+CHOOSE(D43,Parámetros!H$5,Parámetros!I$5,Parámetros!J$5,Parámetros!K$5,Parámetros!L$5)+CHOOSE(E43,Parámetros!H$6,Parámetros!I$6,Parámetros!J$6,Parámetros!K$6,Parámetros!L$6)+CHOOSE(I43,Parámetros!H$10,Parámetros!I$10,Parámetros!J$10,Parámetros!K$10,Parámetros!L$10)+CHOOSE(J43,Parámetros!H$11,Parámetros!I$11,Parámetros!J$11,Parámetros!K$11,Parámetros!L$11)+CHOOSE(M43,Parámetros!H$14,Parámetros!I$14,Parámetros!J$14,Parámetros!K$14,Parámetros!L$14)+CHOOSE(N43,Parámetros!H$15,Parámetros!I$15,Parámetros!J$15,Parámetros!K$15,Parámetros!L$15)+CHOOSE(O43,Parámetros!H$16,Parámetros!I$16,Parámetros!J$16,Parámetros!K$16,Parámetros!L$16)+CHOOSE(P43,Parámetros!H$17,Parámetros!I$17,Parámetros!J$17,Parámetros!K$17,Parámetros!L$17)+CHOOSE(W43,Parámetros!H$24,Parámetros!I$24,Parámetros!J$24,Parámetros!K$24,Parámetros!L$24)+CHOOSE(X43,Parámetros!H$25,Parámetros!I$25,Parámetros!J$25,Parámetros!K$25,Parámetros!L$25)+CHOOSE(Y43,Parámetros!H$26,Parámetros!I$26,Parámetros!J$26,Parámetros!K$26,Parámetros!L$26)</f>
        <v>60</v>
      </c>
      <c r="AB43" s="30">
        <f>CHOOSE(D43,Parámetros!M$5,Parámetros!N$5,Parámetros!O$5,Parámetros!P$5,Parámetros!Q$5)+CHOOSE(E43,Parámetros!M$6,Parámetros!N$6,Parámetros!O$6,Parámetros!P$6,Parámetros!Q$6)+CHOOSE(K43,Parámetros!M$12,Parámetros!N$12,Parámetros!O$12,Parámetros!P$12,Parámetros!Q$12)+CHOOSE(L43,Parámetros!M$13,Parámetros!N$13,Parámetros!O$13,Parámetros!P$13,Parámetros!Q$13)+CHOOSE(M43,Parámetros!M$14,Parámetros!N$14,Parámetros!O$14,Parámetros!P$14,Parámetros!Q$14)+CHOOSE(P43,Parámetros!M$17,Parámetros!N$17,Parámetros!O$17,Parámetros!P$17,Parámetros!Q$17)+CHOOSE(R43,Parámetros!M$19,Parámetros!N$19,Parámetros!O$19,Parámetros!P$19,Parámetros!Q$19)+CHOOSE(S43,Parámetros!M$20,Parámetros!N$20,Parámetros!O$20,Parámetros!P$20,Parámetros!Q$20)+CHOOSE(T43,Parámetros!M$21,Parámetros!N$21,Parámetros!O$21,Parámetros!P$21,Parámetros!Q$21)+CHOOSE(U43,Parámetros!M$22,Parámetros!N$22,Parámetros!O$22,Parámetros!P$22,Parámetros!Q$22)</f>
        <v>51</v>
      </c>
      <c r="AC43" s="31">
        <v>57</v>
      </c>
      <c r="AD43" s="36" t="s">
        <v>89</v>
      </c>
      <c r="AE43" s="37" t="s">
        <v>90</v>
      </c>
      <c r="AF43" s="33" t="s">
        <v>182</v>
      </c>
    </row>
    <row r="44" spans="1:32" x14ac:dyDescent="0.2">
      <c r="A44" s="25">
        <f>Inventario!A44</f>
        <v>58</v>
      </c>
      <c r="B44" s="26" t="str">
        <f>Inventario!B44</f>
        <v>INTRANET GRAL DEL BANCO</v>
      </c>
      <c r="C44" s="34">
        <v>4</v>
      </c>
      <c r="D44" s="34">
        <v>3</v>
      </c>
      <c r="E44" s="34">
        <v>4</v>
      </c>
      <c r="F44" s="34">
        <v>4</v>
      </c>
      <c r="G44" s="34">
        <v>4</v>
      </c>
      <c r="H44" s="34">
        <v>3</v>
      </c>
      <c r="I44" s="34">
        <v>3</v>
      </c>
      <c r="J44" s="34">
        <v>2</v>
      </c>
      <c r="K44" s="34">
        <v>3</v>
      </c>
      <c r="L44" s="34">
        <v>4</v>
      </c>
      <c r="M44" s="34">
        <v>4</v>
      </c>
      <c r="N44" s="34">
        <v>4</v>
      </c>
      <c r="O44" s="34">
        <v>4</v>
      </c>
      <c r="P44" s="34">
        <v>1</v>
      </c>
      <c r="Q44" s="34">
        <v>1</v>
      </c>
      <c r="R44" s="34">
        <v>3</v>
      </c>
      <c r="S44" s="34">
        <v>3</v>
      </c>
      <c r="T44" s="34">
        <v>3</v>
      </c>
      <c r="U44" s="34">
        <v>2</v>
      </c>
      <c r="V44" s="27">
        <v>4</v>
      </c>
      <c r="W44" s="27">
        <v>4</v>
      </c>
      <c r="X44" s="27">
        <v>4</v>
      </c>
      <c r="Y44" s="27">
        <v>1</v>
      </c>
      <c r="Z44" s="28">
        <f>CHOOSE(F44,Parámetros!C$7,Parámetros!D$7,Parámetros!E$7,Parámetros!F$7,Parámetros!G$7)+CHOOSE(G44,Parámetros!C$8,Parámetros!D$8,Parámetros!E$8,Parámetros!F$8,Parámetros!G$8)+CHOOSE(H44,Parámetros!C$9,Parámetros!D$9,Parámetros!E$9,Parámetros!F$9,Parámetros!G$9)+CHOOSE(Q44,Parámetros!C$18,Parámetros!D$18,Parámetros!E$18,Parámetros!F$18,Parámetros!G$18)+CHOOSE(V44,Parámetros!C$23,Parámetros!D$23,Parámetros!E$23,Parámetros!F$23,Parámetros!G$23)</f>
        <v>35</v>
      </c>
      <c r="AA44" s="29">
        <f>CHOOSE(C44,Parámetros!H$4,Parámetros!I$4,Parámetros!J$4,Parámetros!K$4,Parámetros!L$4)+CHOOSE(D44,Parámetros!H$5,Parámetros!I$5,Parámetros!J$5,Parámetros!K$5,Parámetros!L$5)+CHOOSE(E44,Parámetros!H$6,Parámetros!I$6,Parámetros!J$6,Parámetros!K$6,Parámetros!L$6)+CHOOSE(I44,Parámetros!H$10,Parámetros!I$10,Parámetros!J$10,Parámetros!K$10,Parámetros!L$10)+CHOOSE(J44,Parámetros!H$11,Parámetros!I$11,Parámetros!J$11,Parámetros!K$11,Parámetros!L$11)+CHOOSE(M44,Parámetros!H$14,Parámetros!I$14,Parámetros!J$14,Parámetros!K$14,Parámetros!L$14)+CHOOSE(N44,Parámetros!H$15,Parámetros!I$15,Parámetros!J$15,Parámetros!K$15,Parámetros!L$15)+CHOOSE(O44,Parámetros!H$16,Parámetros!I$16,Parámetros!J$16,Parámetros!K$16,Parámetros!L$16)+CHOOSE(P44,Parámetros!H$17,Parámetros!I$17,Parámetros!J$17,Parámetros!K$17,Parámetros!L$17)+CHOOSE(W44,Parámetros!H$24,Parámetros!I$24,Parámetros!J$24,Parámetros!K$24,Parámetros!L$24)+CHOOSE(X44,Parámetros!H$25,Parámetros!I$25,Parámetros!J$25,Parámetros!K$25,Parámetros!L$25)+CHOOSE(Y44,Parámetros!H$26,Parámetros!I$26,Parámetros!J$26,Parámetros!K$26,Parámetros!L$26)</f>
        <v>34</v>
      </c>
      <c r="AB44" s="30">
        <f>CHOOSE(D44,Parámetros!M$5,Parámetros!N$5,Parámetros!O$5,Parámetros!P$5,Parámetros!Q$5)+CHOOSE(E44,Parámetros!M$6,Parámetros!N$6,Parámetros!O$6,Parámetros!P$6,Parámetros!Q$6)+CHOOSE(K44,Parámetros!M$12,Parámetros!N$12,Parámetros!O$12,Parámetros!P$12,Parámetros!Q$12)+CHOOSE(L44,Parámetros!M$13,Parámetros!N$13,Parámetros!O$13,Parámetros!P$13,Parámetros!Q$13)+CHOOSE(M44,Parámetros!M$14,Parámetros!N$14,Parámetros!O$14,Parámetros!P$14,Parámetros!Q$14)+CHOOSE(P44,Parámetros!M$17,Parámetros!N$17,Parámetros!O$17,Parámetros!P$17,Parámetros!Q$17)+CHOOSE(R44,Parámetros!M$19,Parámetros!N$19,Parámetros!O$19,Parámetros!P$19,Parámetros!Q$19)+CHOOSE(S44,Parámetros!M$20,Parámetros!N$20,Parámetros!O$20,Parámetros!P$20,Parámetros!Q$20)+CHOOSE(T44,Parámetros!M$21,Parámetros!N$21,Parámetros!O$21,Parámetros!P$21,Parámetros!Q$21)+CHOOSE(U44,Parámetros!M$22,Parámetros!N$22,Parámetros!O$22,Parámetros!P$22,Parámetros!Q$22)</f>
        <v>28</v>
      </c>
      <c r="AC44" s="31">
        <v>58</v>
      </c>
      <c r="AD44" s="32" t="s">
        <v>95</v>
      </c>
      <c r="AE44" s="33" t="s">
        <v>96</v>
      </c>
      <c r="AF44" s="33" t="s">
        <v>97</v>
      </c>
    </row>
    <row r="45" spans="1:32" x14ac:dyDescent="0.2">
      <c r="A45" s="25">
        <f>Inventario!A45</f>
        <v>60</v>
      </c>
      <c r="B45" s="26" t="str">
        <f>Inventario!B45</f>
        <v>FIREWALL PRINCIPAL/SUCURSALES (FORTINET)</v>
      </c>
      <c r="C45" s="34">
        <v>2</v>
      </c>
      <c r="D45" s="34">
        <v>1</v>
      </c>
      <c r="E45" s="34">
        <v>4</v>
      </c>
      <c r="F45" s="34">
        <v>4</v>
      </c>
      <c r="G45" s="34">
        <v>2</v>
      </c>
      <c r="H45" s="34">
        <v>2</v>
      </c>
      <c r="I45" s="34">
        <v>2</v>
      </c>
      <c r="J45" s="34">
        <v>2</v>
      </c>
      <c r="K45" s="34">
        <v>2</v>
      </c>
      <c r="L45" s="34">
        <v>1</v>
      </c>
      <c r="M45" s="34">
        <v>2</v>
      </c>
      <c r="N45" s="34">
        <v>2</v>
      </c>
      <c r="O45" s="34">
        <v>2</v>
      </c>
      <c r="P45" s="34">
        <v>1</v>
      </c>
      <c r="Q45" s="34">
        <v>1</v>
      </c>
      <c r="R45" s="34">
        <v>2</v>
      </c>
      <c r="S45" s="34">
        <v>2</v>
      </c>
      <c r="T45" s="34">
        <v>2</v>
      </c>
      <c r="U45" s="34">
        <v>2</v>
      </c>
      <c r="V45" s="27">
        <v>4</v>
      </c>
      <c r="W45" s="27">
        <v>3</v>
      </c>
      <c r="X45" s="27">
        <v>4</v>
      </c>
      <c r="Y45" s="27">
        <v>1</v>
      </c>
      <c r="Z45" s="28">
        <f>CHOOSE(F45,Parámetros!C$7,Parámetros!D$7,Parámetros!E$7,Parámetros!F$7,Parámetros!G$7)+CHOOSE(G45,Parámetros!C$8,Parámetros!D$8,Parámetros!E$8,Parámetros!F$8,Parámetros!G$8)+CHOOSE(H45,Parámetros!C$9,Parámetros!D$9,Parámetros!E$9,Parámetros!F$9,Parámetros!G$9)+CHOOSE(Q45,Parámetros!C$18,Parámetros!D$18,Parámetros!E$18,Parámetros!F$18,Parámetros!G$18)+CHOOSE(V45,Parámetros!C$23,Parámetros!D$23,Parámetros!E$23,Parámetros!F$23,Parámetros!G$23)</f>
        <v>53</v>
      </c>
      <c r="AA45" s="29">
        <f>CHOOSE(C45,Parámetros!H$4,Parámetros!I$4,Parámetros!J$4,Parámetros!K$4,Parámetros!L$4)+CHOOSE(D45,Parámetros!H$5,Parámetros!I$5,Parámetros!J$5,Parámetros!K$5,Parámetros!L$5)+CHOOSE(E45,Parámetros!H$6,Parámetros!I$6,Parámetros!J$6,Parámetros!K$6,Parámetros!L$6)+CHOOSE(I45,Parámetros!H$10,Parámetros!I$10,Parámetros!J$10,Parámetros!K$10,Parámetros!L$10)+CHOOSE(J45,Parámetros!H$11,Parámetros!I$11,Parámetros!J$11,Parámetros!K$11,Parámetros!L$11)+CHOOSE(M45,Parámetros!H$14,Parámetros!I$14,Parámetros!J$14,Parámetros!K$14,Parámetros!L$14)+CHOOSE(N45,Parámetros!H$15,Parámetros!I$15,Parámetros!J$15,Parámetros!K$15,Parámetros!L$15)+CHOOSE(O45,Parámetros!H$16,Parámetros!I$16,Parámetros!J$16,Parámetros!K$16,Parámetros!L$16)+CHOOSE(P45,Parámetros!H$17,Parámetros!I$17,Parámetros!J$17,Parámetros!K$17,Parámetros!L$17)+CHOOSE(W45,Parámetros!H$24,Parámetros!I$24,Parámetros!J$24,Parámetros!K$24,Parámetros!L$24)+CHOOSE(X45,Parámetros!H$25,Parámetros!I$25,Parámetros!J$25,Parámetros!K$25,Parámetros!L$25)+CHOOSE(Y45,Parámetros!H$26,Parámetros!I$26,Parámetros!J$26,Parámetros!K$26,Parámetros!L$26)</f>
        <v>66</v>
      </c>
      <c r="AB45" s="30">
        <f>CHOOSE(D45,Parámetros!M$5,Parámetros!N$5,Parámetros!O$5,Parámetros!P$5,Parámetros!Q$5)+CHOOSE(E45,Parámetros!M$6,Parámetros!N$6,Parámetros!O$6,Parámetros!P$6,Parámetros!Q$6)+CHOOSE(K45,Parámetros!M$12,Parámetros!N$12,Parámetros!O$12,Parámetros!P$12,Parámetros!Q$12)+CHOOSE(L45,Parámetros!M$13,Parámetros!N$13,Parámetros!O$13,Parámetros!P$13,Parámetros!Q$13)+CHOOSE(M45,Parámetros!M$14,Parámetros!N$14,Parámetros!O$14,Parámetros!P$14,Parámetros!Q$14)+CHOOSE(P45,Parámetros!M$17,Parámetros!N$17,Parámetros!O$17,Parámetros!P$17,Parámetros!Q$17)+CHOOSE(R45,Parámetros!M$19,Parámetros!N$19,Parámetros!O$19,Parámetros!P$19,Parámetros!Q$19)+CHOOSE(S45,Parámetros!M$20,Parámetros!N$20,Parámetros!O$20,Parámetros!P$20,Parámetros!Q$20)+CHOOSE(T45,Parámetros!M$21,Parámetros!N$21,Parámetros!O$21,Parámetros!P$21,Parámetros!Q$21)+CHOOSE(U45,Parámetros!M$22,Parámetros!N$22,Parámetros!O$22,Parámetros!P$22,Parámetros!Q$22)</f>
        <v>69</v>
      </c>
      <c r="AC45" s="31">
        <v>60</v>
      </c>
      <c r="AD45" s="36" t="s">
        <v>89</v>
      </c>
      <c r="AE45" s="37" t="s">
        <v>90</v>
      </c>
      <c r="AF45" s="33" t="s">
        <v>182</v>
      </c>
    </row>
    <row r="46" spans="1:32" x14ac:dyDescent="0.2">
      <c r="A46" s="25">
        <f>Inventario!A46</f>
        <v>62</v>
      </c>
      <c r="B46" s="26" t="str">
        <f>Inventario!B46</f>
        <v>SWIFT</v>
      </c>
      <c r="C46" s="34">
        <v>2</v>
      </c>
      <c r="D46" s="34">
        <v>3</v>
      </c>
      <c r="E46" s="34">
        <v>4</v>
      </c>
      <c r="F46" s="34">
        <v>1</v>
      </c>
      <c r="G46" s="34">
        <v>1</v>
      </c>
      <c r="H46" s="34">
        <v>3</v>
      </c>
      <c r="I46" s="34">
        <v>1</v>
      </c>
      <c r="J46" s="34">
        <v>2</v>
      </c>
      <c r="K46" s="34">
        <v>1</v>
      </c>
      <c r="L46" s="34">
        <v>1</v>
      </c>
      <c r="M46" s="34">
        <v>2</v>
      </c>
      <c r="N46" s="34">
        <v>2</v>
      </c>
      <c r="O46" s="34">
        <v>2</v>
      </c>
      <c r="P46" s="34">
        <v>2</v>
      </c>
      <c r="Q46" s="34">
        <v>1</v>
      </c>
      <c r="R46" s="34">
        <v>1</v>
      </c>
      <c r="S46" s="34">
        <v>1</v>
      </c>
      <c r="T46" s="34">
        <v>1</v>
      </c>
      <c r="U46" s="34">
        <v>1</v>
      </c>
      <c r="V46" s="27">
        <v>2</v>
      </c>
      <c r="W46" s="27">
        <v>1</v>
      </c>
      <c r="X46" s="27">
        <v>2</v>
      </c>
      <c r="Y46" s="27">
        <v>1</v>
      </c>
      <c r="Z46" s="28">
        <f>CHOOSE(F46,Parámetros!C$7,Parámetros!D$7,Parámetros!E$7,Parámetros!F$7,Parámetros!G$7)+CHOOSE(G46,Parámetros!C$8,Parámetros!D$8,Parámetros!E$8,Parámetros!F$8,Parámetros!G$8)+CHOOSE(H46,Parámetros!C$9,Parámetros!D$9,Parámetros!E$9,Parámetros!F$9,Parámetros!G$9)+CHOOSE(Q46,Parámetros!C$18,Parámetros!D$18,Parámetros!E$18,Parámetros!F$18,Parámetros!G$18)+CHOOSE(V46,Parámetros!C$23,Parámetros!D$23,Parámetros!E$23,Parámetros!F$23,Parámetros!G$23)</f>
        <v>86</v>
      </c>
      <c r="AA46" s="29">
        <f>CHOOSE(C46,Parámetros!H$4,Parámetros!I$4,Parámetros!J$4,Parámetros!K$4,Parámetros!L$4)+CHOOSE(D46,Parámetros!H$5,Parámetros!I$5,Parámetros!J$5,Parámetros!K$5,Parámetros!L$5)+CHOOSE(E46,Parámetros!H$6,Parámetros!I$6,Parámetros!J$6,Parámetros!K$6,Parámetros!L$6)+CHOOSE(I46,Parámetros!H$10,Parámetros!I$10,Parámetros!J$10,Parámetros!K$10,Parámetros!L$10)+CHOOSE(J46,Parámetros!H$11,Parámetros!I$11,Parámetros!J$11,Parámetros!K$11,Parámetros!L$11)+CHOOSE(M46,Parámetros!H$14,Parámetros!I$14,Parámetros!J$14,Parámetros!K$14,Parámetros!L$14)+CHOOSE(N46,Parámetros!H$15,Parámetros!I$15,Parámetros!J$15,Parámetros!K$15,Parámetros!L$15)+CHOOSE(O46,Parámetros!H$16,Parámetros!I$16,Parámetros!J$16,Parámetros!K$16,Parámetros!L$16)+CHOOSE(P46,Parámetros!H$17,Parámetros!I$17,Parámetros!J$17,Parámetros!K$17,Parámetros!L$17)+CHOOSE(W46,Parámetros!H$24,Parámetros!I$24,Parámetros!J$24,Parámetros!K$24,Parámetros!L$24)+CHOOSE(X46,Parámetros!H$25,Parámetros!I$25,Parámetros!J$25,Parámetros!K$25,Parámetros!L$25)+CHOOSE(Y46,Parámetros!H$26,Parámetros!I$26,Parámetros!J$26,Parámetros!K$26,Parámetros!L$26)</f>
        <v>65</v>
      </c>
      <c r="AB46" s="30">
        <f>CHOOSE(D46,Parámetros!M$5,Parámetros!N$5,Parámetros!O$5,Parámetros!P$5,Parámetros!Q$5)+CHOOSE(E46,Parámetros!M$6,Parámetros!N$6,Parámetros!O$6,Parámetros!P$6,Parámetros!Q$6)+CHOOSE(K46,Parámetros!M$12,Parámetros!N$12,Parámetros!O$12,Parámetros!P$12,Parámetros!Q$12)+CHOOSE(L46,Parámetros!M$13,Parámetros!N$13,Parámetros!O$13,Parámetros!P$13,Parámetros!Q$13)+CHOOSE(M46,Parámetros!M$14,Parámetros!N$14,Parámetros!O$14,Parámetros!P$14,Parámetros!Q$14)+CHOOSE(P46,Parámetros!M$17,Parámetros!N$17,Parámetros!O$17,Parámetros!P$17,Parámetros!Q$17)+CHOOSE(R46,Parámetros!M$19,Parámetros!N$19,Parámetros!O$19,Parámetros!P$19,Parámetros!Q$19)+CHOOSE(S46,Parámetros!M$20,Parámetros!N$20,Parámetros!O$20,Parámetros!P$20,Parámetros!Q$20)+CHOOSE(T46,Parámetros!M$21,Parámetros!N$21,Parámetros!O$21,Parámetros!P$21,Parámetros!Q$21)+CHOOSE(U46,Parámetros!M$22,Parámetros!N$22,Parámetros!O$22,Parámetros!P$22,Parámetros!Q$22)</f>
        <v>75</v>
      </c>
      <c r="AC46" s="31">
        <v>62</v>
      </c>
      <c r="AD46" s="25" t="s">
        <v>179</v>
      </c>
      <c r="AE46" s="33" t="s">
        <v>15</v>
      </c>
      <c r="AF46" s="35" t="s">
        <v>41</v>
      </c>
    </row>
    <row r="47" spans="1:32" x14ac:dyDescent="0.2">
      <c r="A47" s="25">
        <f>Inventario!A47</f>
        <v>64</v>
      </c>
      <c r="B47" s="26" t="str">
        <f>Inventario!B47</f>
        <v>INVGATE</v>
      </c>
      <c r="C47" s="34">
        <v>4</v>
      </c>
      <c r="D47" s="34">
        <v>3</v>
      </c>
      <c r="E47" s="34">
        <v>4</v>
      </c>
      <c r="F47" s="34">
        <v>4</v>
      </c>
      <c r="G47" s="34">
        <v>3</v>
      </c>
      <c r="H47" s="34">
        <v>3</v>
      </c>
      <c r="I47" s="34">
        <v>3</v>
      </c>
      <c r="J47" s="34">
        <v>3</v>
      </c>
      <c r="K47" s="34">
        <v>4</v>
      </c>
      <c r="L47" s="34">
        <v>5</v>
      </c>
      <c r="M47" s="34">
        <v>4</v>
      </c>
      <c r="N47" s="34">
        <v>4</v>
      </c>
      <c r="O47" s="34">
        <v>4</v>
      </c>
      <c r="P47" s="34">
        <v>2</v>
      </c>
      <c r="Q47" s="34">
        <v>1</v>
      </c>
      <c r="R47" s="34">
        <v>3</v>
      </c>
      <c r="S47" s="34">
        <v>3</v>
      </c>
      <c r="T47" s="34">
        <v>3</v>
      </c>
      <c r="U47" s="34">
        <v>2</v>
      </c>
      <c r="V47" s="27">
        <v>4</v>
      </c>
      <c r="W47" s="27">
        <v>4</v>
      </c>
      <c r="X47" s="27">
        <v>4</v>
      </c>
      <c r="Y47" s="27">
        <v>3</v>
      </c>
      <c r="Z47" s="28">
        <f>CHOOSE(F47,Parámetros!C$7,Parámetros!D$7,Parámetros!E$7,Parámetros!F$7,Parámetros!G$7)+CHOOSE(G47,Parámetros!C$8,Parámetros!D$8,Parámetros!E$8,Parámetros!F$8,Parámetros!G$8)+CHOOSE(H47,Parámetros!C$9,Parámetros!D$9,Parámetros!E$9,Parámetros!F$9,Parámetros!G$9)+CHOOSE(Q47,Parámetros!C$18,Parámetros!D$18,Parámetros!E$18,Parámetros!F$18,Parámetros!G$18)+CHOOSE(V47,Parámetros!C$23,Parámetros!D$23,Parámetros!E$23,Parámetros!F$23,Parámetros!G$23)</f>
        <v>42</v>
      </c>
      <c r="AA47" s="29">
        <f>CHOOSE(C47,Parámetros!H$4,Parámetros!I$4,Parámetros!J$4,Parámetros!K$4,Parámetros!L$4)+CHOOSE(D47,Parámetros!H$5,Parámetros!I$5,Parámetros!J$5,Parámetros!K$5,Parámetros!L$5)+CHOOSE(E47,Parámetros!H$6,Parámetros!I$6,Parámetros!J$6,Parámetros!K$6,Parámetros!L$6)+CHOOSE(I47,Parámetros!H$10,Parámetros!I$10,Parámetros!J$10,Parámetros!K$10,Parámetros!L$10)+CHOOSE(J47,Parámetros!H$11,Parámetros!I$11,Parámetros!J$11,Parámetros!K$11,Parámetros!L$11)+CHOOSE(M47,Parámetros!H$14,Parámetros!I$14,Parámetros!J$14,Parámetros!K$14,Parámetros!L$14)+CHOOSE(N47,Parámetros!H$15,Parámetros!I$15,Parámetros!J$15,Parámetros!K$15,Parámetros!L$15)+CHOOSE(O47,Parámetros!H$16,Parámetros!I$16,Parámetros!J$16,Parámetros!K$16,Parámetros!L$16)+CHOOSE(P47,Parámetros!H$17,Parámetros!I$17,Parámetros!J$17,Parámetros!K$17,Parámetros!L$17)+CHOOSE(W47,Parámetros!H$24,Parámetros!I$24,Parámetros!J$24,Parámetros!K$24,Parámetros!L$24)+CHOOSE(X47,Parámetros!H$25,Parámetros!I$25,Parámetros!J$25,Parámetros!K$25,Parámetros!L$25)+CHOOSE(Y47,Parámetros!H$26,Parámetros!I$26,Parámetros!J$26,Parámetros!K$26,Parámetros!L$26)</f>
        <v>19</v>
      </c>
      <c r="AB47" s="30">
        <f>CHOOSE(D47,Parámetros!M$5,Parámetros!N$5,Parámetros!O$5,Parámetros!P$5,Parámetros!Q$5)+CHOOSE(E47,Parámetros!M$6,Parámetros!N$6,Parámetros!O$6,Parámetros!P$6,Parámetros!Q$6)+CHOOSE(K47,Parámetros!M$12,Parámetros!N$12,Parámetros!O$12,Parámetros!P$12,Parámetros!Q$12)+CHOOSE(L47,Parámetros!M$13,Parámetros!N$13,Parámetros!O$13,Parámetros!P$13,Parámetros!Q$13)+CHOOSE(M47,Parámetros!M$14,Parámetros!N$14,Parámetros!O$14,Parámetros!P$14,Parámetros!Q$14)+CHOOSE(P47,Parámetros!M$17,Parámetros!N$17,Parámetros!O$17,Parámetros!P$17,Parámetros!Q$17)+CHOOSE(R47,Parámetros!M$19,Parámetros!N$19,Parámetros!O$19,Parámetros!P$19,Parámetros!Q$19)+CHOOSE(S47,Parámetros!M$20,Parámetros!N$20,Parámetros!O$20,Parámetros!P$20,Parámetros!Q$20)+CHOOSE(T47,Parámetros!M$21,Parámetros!N$21,Parámetros!O$21,Parámetros!P$21,Parámetros!Q$21)+CHOOSE(U47,Parámetros!M$22,Parámetros!N$22,Parámetros!O$22,Parámetros!P$22,Parámetros!Q$22)</f>
        <v>18</v>
      </c>
      <c r="AC47" s="31">
        <v>64</v>
      </c>
      <c r="AD47" s="25" t="s">
        <v>101</v>
      </c>
      <c r="AE47" s="33" t="s">
        <v>102</v>
      </c>
      <c r="AF47" s="33" t="s">
        <v>103</v>
      </c>
    </row>
    <row r="48" spans="1:32" x14ac:dyDescent="0.2">
      <c r="A48" s="25">
        <f>Inventario!A48</f>
        <v>67</v>
      </c>
      <c r="B48" s="26" t="str">
        <f>Inventario!B48</f>
        <v xml:space="preserve">IDEAR </v>
      </c>
      <c r="C48" s="38">
        <v>1</v>
      </c>
      <c r="D48" s="38">
        <v>2</v>
      </c>
      <c r="E48" s="38">
        <v>4</v>
      </c>
      <c r="F48" s="38">
        <v>1</v>
      </c>
      <c r="G48" s="38">
        <v>1</v>
      </c>
      <c r="H48" s="38">
        <v>2</v>
      </c>
      <c r="I48" s="38">
        <v>2</v>
      </c>
      <c r="J48" s="38">
        <v>1</v>
      </c>
      <c r="K48" s="38">
        <v>2</v>
      </c>
      <c r="L48" s="38">
        <v>2</v>
      </c>
      <c r="M48" s="38">
        <v>2</v>
      </c>
      <c r="N48" s="38">
        <v>2</v>
      </c>
      <c r="O48" s="38">
        <v>3</v>
      </c>
      <c r="P48" s="38">
        <v>2</v>
      </c>
      <c r="Q48" s="38">
        <v>1</v>
      </c>
      <c r="R48" s="38">
        <v>1</v>
      </c>
      <c r="S48" s="38">
        <v>1</v>
      </c>
      <c r="T48" s="38">
        <v>2</v>
      </c>
      <c r="U48" s="38">
        <v>3</v>
      </c>
      <c r="V48" s="38">
        <v>2</v>
      </c>
      <c r="W48" s="38">
        <v>3</v>
      </c>
      <c r="X48" s="38">
        <v>1</v>
      </c>
      <c r="Y48" s="38">
        <v>1</v>
      </c>
      <c r="Z48" s="28">
        <f>CHOOSE(F48,Parámetros!C$7,Parámetros!D$7,Parámetros!E$7,Parámetros!F$7,Parámetros!G$7)+CHOOSE(G48,Parámetros!C$8,Parámetros!D$8,Parámetros!E$8,Parámetros!F$8,Parámetros!G$8)+CHOOSE(H48,Parámetros!C$9,Parámetros!D$9,Parámetros!E$9,Parámetros!F$9,Parámetros!G$9)+CHOOSE(Q48,Parámetros!C$18,Parámetros!D$18,Parámetros!E$18,Parámetros!F$18,Parámetros!G$18)+CHOOSE(V48,Parámetros!C$23,Parámetros!D$23,Parámetros!E$23,Parámetros!F$23,Parámetros!G$23)</f>
        <v>90</v>
      </c>
      <c r="AA48" s="29">
        <f>CHOOSE(C48,Parámetros!H$4,Parámetros!I$4,Parámetros!J$4,Parámetros!K$4,Parámetros!L$4)+CHOOSE(D48,Parámetros!H$5,Parámetros!I$5,Parámetros!J$5,Parámetros!K$5,Parámetros!L$5)+CHOOSE(E48,Parámetros!H$6,Parámetros!I$6,Parámetros!J$6,Parámetros!K$6,Parámetros!L$6)+CHOOSE(I48,Parámetros!H$10,Parámetros!I$10,Parámetros!J$10,Parámetros!K$10,Parámetros!L$10)+CHOOSE(J48,Parámetros!H$11,Parámetros!I$11,Parámetros!J$11,Parámetros!K$11,Parámetros!L$11)+CHOOSE(M48,Parámetros!H$14,Parámetros!I$14,Parámetros!J$14,Parámetros!K$14,Parámetros!L$14)+CHOOSE(N48,Parámetros!H$15,Parámetros!I$15,Parámetros!J$15,Parámetros!K$15,Parámetros!L$15)+CHOOSE(O48,Parámetros!H$16,Parámetros!I$16,Parámetros!J$16,Parámetros!K$16,Parámetros!L$16)+CHOOSE(P48,Parámetros!H$17,Parámetros!I$17,Parámetros!J$17,Parámetros!K$17,Parámetros!L$17)+CHOOSE(W48,Parámetros!H$24,Parámetros!I$24,Parámetros!J$24,Parámetros!K$24,Parámetros!L$24)+CHOOSE(X48,Parámetros!H$25,Parámetros!I$25,Parámetros!J$25,Parámetros!K$25,Parámetros!L$25)+CHOOSE(Y48,Parámetros!H$26,Parámetros!I$26,Parámetros!J$26,Parámetros!K$26,Parámetros!L$26)</f>
        <v>67</v>
      </c>
      <c r="AB48" s="30">
        <f>CHOOSE(D48,Parámetros!M$5,Parámetros!N$5,Parámetros!O$5,Parámetros!P$5,Parámetros!Q$5)+CHOOSE(E48,Parámetros!M$6,Parámetros!N$6,Parámetros!O$6,Parámetros!P$6,Parámetros!Q$6)+CHOOSE(K48,Parámetros!M$12,Parámetros!N$12,Parámetros!O$12,Parámetros!P$12,Parámetros!Q$12)+CHOOSE(L48,Parámetros!M$13,Parámetros!N$13,Parámetros!O$13,Parámetros!P$13,Parámetros!Q$13)+CHOOSE(M48,Parámetros!M$14,Parámetros!N$14,Parámetros!O$14,Parámetros!P$14,Parámetros!Q$14)+CHOOSE(P48,Parámetros!M$17,Parámetros!N$17,Parámetros!O$17,Parámetros!P$17,Parámetros!Q$17)+CHOOSE(R48,Parámetros!M$19,Parámetros!N$19,Parámetros!O$19,Parámetros!P$19,Parámetros!Q$19)+CHOOSE(S48,Parámetros!M$20,Parámetros!N$20,Parámetros!O$20,Parámetros!P$20,Parámetros!Q$20)+CHOOSE(T48,Parámetros!M$21,Parámetros!N$21,Parámetros!O$21,Parámetros!P$21,Parámetros!Q$21)+CHOOSE(U48,Parámetros!M$22,Parámetros!N$22,Parámetros!O$22,Parámetros!P$22,Parámetros!Q$22)</f>
        <v>59</v>
      </c>
      <c r="AC48" s="25">
        <v>67</v>
      </c>
      <c r="AD48" s="25" t="s">
        <v>51</v>
      </c>
      <c r="AE48" s="37" t="s">
        <v>52</v>
      </c>
      <c r="AF48" s="37" t="s">
        <v>53</v>
      </c>
    </row>
    <row r="49" spans="1:32" x14ac:dyDescent="0.2">
      <c r="A49" s="25">
        <f>Inventario!A49</f>
        <v>68</v>
      </c>
      <c r="B49" s="26" t="str">
        <f>Inventario!B49</f>
        <v>ATE</v>
      </c>
      <c r="C49" s="38">
        <v>1</v>
      </c>
      <c r="D49" s="38">
        <v>2</v>
      </c>
      <c r="E49" s="38">
        <v>4</v>
      </c>
      <c r="F49" s="38">
        <v>1</v>
      </c>
      <c r="G49" s="38">
        <v>1</v>
      </c>
      <c r="H49" s="38">
        <v>2</v>
      </c>
      <c r="I49" s="38">
        <v>4</v>
      </c>
      <c r="J49" s="38">
        <v>2</v>
      </c>
      <c r="K49" s="38">
        <v>4</v>
      </c>
      <c r="L49" s="38">
        <v>5</v>
      </c>
      <c r="M49" s="38">
        <v>2</v>
      </c>
      <c r="N49" s="38">
        <v>1</v>
      </c>
      <c r="O49" s="38">
        <v>3</v>
      </c>
      <c r="P49" s="38">
        <v>2</v>
      </c>
      <c r="Q49" s="38">
        <v>1</v>
      </c>
      <c r="R49" s="38">
        <v>3</v>
      </c>
      <c r="S49" s="38">
        <v>2</v>
      </c>
      <c r="T49" s="38">
        <v>3</v>
      </c>
      <c r="U49" s="38">
        <v>2</v>
      </c>
      <c r="V49" s="38">
        <v>4</v>
      </c>
      <c r="W49" s="38">
        <v>3</v>
      </c>
      <c r="X49" s="38">
        <v>1</v>
      </c>
      <c r="Y49" s="38">
        <v>1</v>
      </c>
      <c r="Z49" s="28">
        <f>CHOOSE(F49,Parámetros!C$7,Parámetros!D$7,Parámetros!E$7,Parámetros!F$7,Parámetros!G$7)+CHOOSE(G49,Parámetros!C$8,Parámetros!D$8,Parámetros!E$8,Parámetros!F$8,Parámetros!G$8)+CHOOSE(H49,Parámetros!C$9,Parámetros!D$9,Parámetros!E$9,Parámetros!F$9,Parámetros!G$9)+CHOOSE(Q49,Parámetros!C$18,Parámetros!D$18,Parámetros!E$18,Parámetros!F$18,Parámetros!G$18)+CHOOSE(V49,Parámetros!C$23,Parámetros!D$23,Parámetros!E$23,Parámetros!F$23,Parámetros!G$23)</f>
        <v>77</v>
      </c>
      <c r="AA49" s="29">
        <f>CHOOSE(C49,Parámetros!H$4,Parámetros!I$4,Parámetros!J$4,Parámetros!K$4,Parámetros!L$4)+CHOOSE(D49,Parámetros!H$5,Parámetros!I$5,Parámetros!J$5,Parámetros!K$5,Parámetros!L$5)+CHOOSE(E49,Parámetros!H$6,Parámetros!I$6,Parámetros!J$6,Parámetros!K$6,Parámetros!L$6)+CHOOSE(I49,Parámetros!H$10,Parámetros!I$10,Parámetros!J$10,Parámetros!K$10,Parámetros!L$10)+CHOOSE(J49,Parámetros!H$11,Parámetros!I$11,Parámetros!J$11,Parámetros!K$11,Parámetros!L$11)+CHOOSE(M49,Parámetros!H$14,Parámetros!I$14,Parámetros!J$14,Parámetros!K$14,Parámetros!L$14)+CHOOSE(N49,Parámetros!H$15,Parámetros!I$15,Parámetros!J$15,Parámetros!K$15,Parámetros!L$15)+CHOOSE(O49,Parámetros!H$16,Parámetros!I$16,Parámetros!J$16,Parámetros!K$16,Parámetros!L$16)+CHOOSE(P49,Parámetros!H$17,Parámetros!I$17,Parámetros!J$17,Parámetros!K$17,Parámetros!L$17)+CHOOSE(W49,Parámetros!H$24,Parámetros!I$24,Parámetros!J$24,Parámetros!K$24,Parámetros!L$24)+CHOOSE(X49,Parámetros!H$25,Parámetros!I$25,Parámetros!J$25,Parámetros!K$25,Parámetros!L$25)+CHOOSE(Y49,Parámetros!H$26,Parámetros!I$26,Parámetros!J$26,Parámetros!K$26,Parámetros!L$26)</f>
        <v>62</v>
      </c>
      <c r="AB49" s="30">
        <f>CHOOSE(D49,Parámetros!M$5,Parámetros!N$5,Parámetros!O$5,Parámetros!P$5,Parámetros!Q$5)+CHOOSE(E49,Parámetros!M$6,Parámetros!N$6,Parámetros!O$6,Parámetros!P$6,Parámetros!Q$6)+CHOOSE(K49,Parámetros!M$12,Parámetros!N$12,Parámetros!O$12,Parámetros!P$12,Parámetros!Q$12)+CHOOSE(L49,Parámetros!M$13,Parámetros!N$13,Parámetros!O$13,Parámetros!P$13,Parámetros!Q$13)+CHOOSE(M49,Parámetros!M$14,Parámetros!N$14,Parámetros!O$14,Parámetros!P$14,Parámetros!Q$14)+CHOOSE(P49,Parámetros!M$17,Parámetros!N$17,Parámetros!O$17,Parámetros!P$17,Parámetros!Q$17)+CHOOSE(R49,Parámetros!M$19,Parámetros!N$19,Parámetros!O$19,Parámetros!P$19,Parámetros!Q$19)+CHOOSE(S49,Parámetros!M$20,Parámetros!N$20,Parámetros!O$20,Parámetros!P$20,Parámetros!Q$20)+CHOOSE(T49,Parámetros!M$21,Parámetros!N$21,Parámetros!O$21,Parámetros!P$21,Parámetros!Q$21)+CHOOSE(U49,Parámetros!M$22,Parámetros!N$22,Parámetros!O$22,Parámetros!P$22,Parámetros!Q$22)</f>
        <v>32</v>
      </c>
      <c r="AC49" s="25">
        <v>68</v>
      </c>
      <c r="AD49" s="25" t="s">
        <v>179</v>
      </c>
      <c r="AE49" s="37" t="s">
        <v>15</v>
      </c>
      <c r="AF49" s="35" t="s">
        <v>31</v>
      </c>
    </row>
    <row r="50" spans="1:32" x14ac:dyDescent="0.2">
      <c r="A50" s="25">
        <f>Inventario!A50</f>
        <v>69</v>
      </c>
      <c r="B50" s="26" t="str">
        <f>Inventario!B50</f>
        <v>SOAS</v>
      </c>
      <c r="C50" s="38">
        <v>2</v>
      </c>
      <c r="D50" s="38">
        <v>3</v>
      </c>
      <c r="E50" s="38">
        <v>4</v>
      </c>
      <c r="F50" s="38">
        <v>2</v>
      </c>
      <c r="G50" s="38">
        <v>4</v>
      </c>
      <c r="H50" s="38">
        <v>3</v>
      </c>
      <c r="I50" s="38">
        <v>2</v>
      </c>
      <c r="J50" s="38">
        <v>2</v>
      </c>
      <c r="K50" s="38">
        <v>1</v>
      </c>
      <c r="L50" s="38">
        <v>2</v>
      </c>
      <c r="M50" s="38">
        <v>2</v>
      </c>
      <c r="N50" s="38">
        <v>1</v>
      </c>
      <c r="O50" s="38">
        <v>2</v>
      </c>
      <c r="P50" s="38">
        <v>2</v>
      </c>
      <c r="Q50" s="38">
        <v>1</v>
      </c>
      <c r="R50" s="38">
        <v>3</v>
      </c>
      <c r="S50" s="38">
        <v>2</v>
      </c>
      <c r="T50" s="38">
        <v>2</v>
      </c>
      <c r="U50" s="38">
        <v>2</v>
      </c>
      <c r="V50" s="38">
        <v>2</v>
      </c>
      <c r="W50" s="38">
        <v>4</v>
      </c>
      <c r="X50" s="38">
        <v>3</v>
      </c>
      <c r="Y50" s="38">
        <v>1</v>
      </c>
      <c r="Z50" s="28">
        <f>CHOOSE(F50,Parámetros!C$7,Parámetros!D$7,Parámetros!E$7,Parámetros!F$7,Parámetros!G$7)+CHOOSE(G50,Parámetros!C$8,Parámetros!D$8,Parámetros!E$8,Parámetros!F$8,Parámetros!G$8)+CHOOSE(H50,Parámetros!C$9,Parámetros!D$9,Parámetros!E$9,Parámetros!F$9,Parámetros!G$9)+CHOOSE(Q50,Parámetros!C$18,Parámetros!D$18,Parámetros!E$18,Parámetros!F$18,Parámetros!G$18)+CHOOSE(V50,Parámetros!C$23,Parámetros!D$23,Parámetros!E$23,Parámetros!F$23,Parámetros!G$23)</f>
        <v>62</v>
      </c>
      <c r="AA50" s="29">
        <f>CHOOSE(C50,Parámetros!H$4,Parámetros!I$4,Parámetros!J$4,Parámetros!K$4,Parámetros!L$4)+CHOOSE(D50,Parámetros!H$5,Parámetros!I$5,Parámetros!J$5,Parámetros!K$5,Parámetros!L$5)+CHOOSE(E50,Parámetros!H$6,Parámetros!I$6,Parámetros!J$6,Parámetros!K$6,Parámetros!L$6)+CHOOSE(I50,Parámetros!H$10,Parámetros!I$10,Parámetros!J$10,Parámetros!K$10,Parámetros!L$10)+CHOOSE(J50,Parámetros!H$11,Parámetros!I$11,Parámetros!J$11,Parámetros!K$11,Parámetros!L$11)+CHOOSE(M50,Parámetros!H$14,Parámetros!I$14,Parámetros!J$14,Parámetros!K$14,Parámetros!L$14)+CHOOSE(N50,Parámetros!H$15,Parámetros!I$15,Parámetros!J$15,Parámetros!K$15,Parámetros!L$15)+CHOOSE(O50,Parámetros!H$16,Parámetros!I$16,Parámetros!J$16,Parámetros!K$16,Parámetros!L$16)+CHOOSE(P50,Parámetros!H$17,Parámetros!I$17,Parámetros!J$17,Parámetros!K$17,Parámetros!L$17)+CHOOSE(W50,Parámetros!H$24,Parámetros!I$24,Parámetros!J$24,Parámetros!K$24,Parámetros!L$24)+CHOOSE(X50,Parámetros!H$25,Parámetros!I$25,Parámetros!J$25,Parámetros!K$25,Parámetros!L$25)+CHOOSE(Y50,Parámetros!H$26,Parámetros!I$26,Parámetros!J$26,Parámetros!K$26,Parámetros!L$26)</f>
        <v>55</v>
      </c>
      <c r="AB50" s="30">
        <f>CHOOSE(D50,Parámetros!M$5,Parámetros!N$5,Parámetros!O$5,Parámetros!P$5,Parámetros!Q$5)+CHOOSE(E50,Parámetros!M$6,Parámetros!N$6,Parámetros!O$6,Parámetros!P$6,Parámetros!Q$6)+CHOOSE(K50,Parámetros!M$12,Parámetros!N$12,Parámetros!O$12,Parámetros!P$12,Parámetros!Q$12)+CHOOSE(L50,Parámetros!M$13,Parámetros!N$13,Parámetros!O$13,Parámetros!P$13,Parámetros!Q$13)+CHOOSE(M50,Parámetros!M$14,Parámetros!N$14,Parámetros!O$14,Parámetros!P$14,Parámetros!Q$14)+CHOOSE(P50,Parámetros!M$17,Parámetros!N$17,Parámetros!O$17,Parámetros!P$17,Parámetros!Q$17)+CHOOSE(R50,Parámetros!M$19,Parámetros!N$19,Parámetros!O$19,Parámetros!P$19,Parámetros!Q$19)+CHOOSE(S50,Parámetros!M$20,Parámetros!N$20,Parámetros!O$20,Parámetros!P$20,Parámetros!Q$20)+CHOOSE(T50,Parámetros!M$21,Parámetros!N$21,Parámetros!O$21,Parámetros!P$21,Parámetros!Q$21)+CHOOSE(U50,Parámetros!M$22,Parámetros!N$22,Parámetros!O$22,Parámetros!P$22,Parámetros!Q$22)</f>
        <v>52</v>
      </c>
      <c r="AC50" s="25">
        <v>69</v>
      </c>
      <c r="AD50" s="25" t="s">
        <v>179</v>
      </c>
      <c r="AE50" s="37" t="s">
        <v>15</v>
      </c>
      <c r="AF50" s="35" t="s">
        <v>107</v>
      </c>
    </row>
    <row r="51" spans="1:32" x14ac:dyDescent="0.2">
      <c r="A51" s="25">
        <f>Inventario!A51</f>
        <v>70</v>
      </c>
      <c r="B51" s="26" t="str">
        <f>Inventario!B51</f>
        <v>ADMINANSES</v>
      </c>
      <c r="C51" s="38">
        <v>2</v>
      </c>
      <c r="D51" s="38">
        <v>2</v>
      </c>
      <c r="E51" s="38">
        <v>4</v>
      </c>
      <c r="F51" s="38">
        <v>3</v>
      </c>
      <c r="G51" s="38">
        <v>1</v>
      </c>
      <c r="H51" s="38">
        <v>3</v>
      </c>
      <c r="I51" s="38">
        <v>3</v>
      </c>
      <c r="J51" s="38">
        <v>2</v>
      </c>
      <c r="K51" s="38">
        <v>3</v>
      </c>
      <c r="L51" s="38">
        <v>3</v>
      </c>
      <c r="M51" s="38">
        <v>4</v>
      </c>
      <c r="N51" s="38">
        <v>2</v>
      </c>
      <c r="O51" s="38">
        <v>2</v>
      </c>
      <c r="P51" s="38">
        <v>2</v>
      </c>
      <c r="Q51" s="38">
        <v>1</v>
      </c>
      <c r="R51" s="38">
        <v>2</v>
      </c>
      <c r="S51" s="38">
        <v>3</v>
      </c>
      <c r="T51" s="38">
        <v>2</v>
      </c>
      <c r="U51" s="38">
        <v>2</v>
      </c>
      <c r="V51" s="38">
        <v>2</v>
      </c>
      <c r="W51" s="38">
        <v>2</v>
      </c>
      <c r="X51" s="38">
        <v>3</v>
      </c>
      <c r="Y51" s="38">
        <v>1</v>
      </c>
      <c r="Z51" s="28">
        <f>CHOOSE(F51,Parámetros!C$7,Parámetros!D$7,Parámetros!E$7,Parámetros!F$7,Parámetros!G$7)+CHOOSE(G51,Parámetros!C$8,Parámetros!D$8,Parámetros!E$8,Parámetros!F$8,Parámetros!G$8)+CHOOSE(H51,Parámetros!C$9,Parámetros!D$9,Parámetros!E$9,Parámetros!F$9,Parámetros!G$9)+CHOOSE(Q51,Parámetros!C$18,Parámetros!D$18,Parámetros!E$18,Parámetros!F$18,Parámetros!G$18)+CHOOSE(V51,Parámetros!C$23,Parámetros!D$23,Parámetros!E$23,Parámetros!F$23,Parámetros!G$23)</f>
        <v>76</v>
      </c>
      <c r="AA51" s="29">
        <f>CHOOSE(C51,Parámetros!H$4,Parámetros!I$4,Parámetros!J$4,Parámetros!K$4,Parámetros!L$4)+CHOOSE(D51,Parámetros!H$5,Parámetros!I$5,Parámetros!J$5,Parámetros!K$5,Parámetros!L$5)+CHOOSE(E51,Parámetros!H$6,Parámetros!I$6,Parámetros!J$6,Parámetros!K$6,Parámetros!L$6)+CHOOSE(I51,Parámetros!H$10,Parámetros!I$10,Parámetros!J$10,Parámetros!K$10,Parámetros!L$10)+CHOOSE(J51,Parámetros!H$11,Parámetros!I$11,Parámetros!J$11,Parámetros!K$11,Parámetros!L$11)+CHOOSE(M51,Parámetros!H$14,Parámetros!I$14,Parámetros!J$14,Parámetros!K$14,Parámetros!L$14)+CHOOSE(N51,Parámetros!H$15,Parámetros!I$15,Parámetros!J$15,Parámetros!K$15,Parámetros!L$15)+CHOOSE(O51,Parámetros!H$16,Parámetros!I$16,Parámetros!J$16,Parámetros!K$16,Parámetros!L$16)+CHOOSE(P51,Parámetros!H$17,Parámetros!I$17,Parámetros!J$17,Parámetros!K$17,Parámetros!L$17)+CHOOSE(W51,Parámetros!H$24,Parámetros!I$24,Parámetros!J$24,Parámetros!K$24,Parámetros!L$24)+CHOOSE(X51,Parámetros!H$25,Parámetros!I$25,Parámetros!J$25,Parámetros!K$25,Parámetros!L$25)+CHOOSE(Y51,Parámetros!H$26,Parámetros!I$26,Parámetros!J$26,Parámetros!K$26,Parámetros!L$26)</f>
        <v>53</v>
      </c>
      <c r="AB51" s="30">
        <f>CHOOSE(D51,Parámetros!M$5,Parámetros!N$5,Parámetros!O$5,Parámetros!P$5,Parámetros!Q$5)+CHOOSE(E51,Parámetros!M$6,Parámetros!N$6,Parámetros!O$6,Parámetros!P$6,Parámetros!Q$6)+CHOOSE(K51,Parámetros!M$12,Parámetros!N$12,Parámetros!O$12,Parámetros!P$12,Parámetros!Q$12)+CHOOSE(L51,Parámetros!M$13,Parámetros!N$13,Parámetros!O$13,Parámetros!P$13,Parámetros!Q$13)+CHOOSE(M51,Parámetros!M$14,Parámetros!N$14,Parámetros!O$14,Parámetros!P$14,Parámetros!Q$14)+CHOOSE(P51,Parámetros!M$17,Parámetros!N$17,Parámetros!O$17,Parámetros!P$17,Parámetros!Q$17)+CHOOSE(R51,Parámetros!M$19,Parámetros!N$19,Parámetros!O$19,Parámetros!P$19,Parámetros!Q$19)+CHOOSE(S51,Parámetros!M$20,Parámetros!N$20,Parámetros!O$20,Parámetros!P$20,Parámetros!Q$20)+CHOOSE(T51,Parámetros!M$21,Parámetros!N$21,Parámetros!O$21,Parámetros!P$21,Parámetros!Q$21)+CHOOSE(U51,Parámetros!M$22,Parámetros!N$22,Parámetros!O$22,Parámetros!P$22,Parámetros!Q$22)</f>
        <v>39</v>
      </c>
      <c r="AC51" s="25">
        <v>70</v>
      </c>
      <c r="AD51" s="25" t="s">
        <v>179</v>
      </c>
      <c r="AE51" s="37" t="s">
        <v>15</v>
      </c>
      <c r="AF51" s="35" t="s">
        <v>109</v>
      </c>
    </row>
    <row r="52" spans="1:32" x14ac:dyDescent="0.2">
      <c r="A52" s="25">
        <f>Inventario!A52</f>
        <v>71</v>
      </c>
      <c r="B52" s="26" t="str">
        <f>Inventario!B52</f>
        <v>INTERBANKING CCI</v>
      </c>
      <c r="C52" s="38">
        <v>1</v>
      </c>
      <c r="D52" s="38">
        <v>3</v>
      </c>
      <c r="E52" s="38">
        <v>4</v>
      </c>
      <c r="F52" s="38">
        <v>1</v>
      </c>
      <c r="G52" s="38">
        <v>1</v>
      </c>
      <c r="H52" s="38">
        <v>2</v>
      </c>
      <c r="I52" s="38">
        <v>4</v>
      </c>
      <c r="J52" s="38">
        <v>3</v>
      </c>
      <c r="K52" s="38">
        <v>4</v>
      </c>
      <c r="L52" s="38">
        <v>3</v>
      </c>
      <c r="M52" s="38">
        <v>4</v>
      </c>
      <c r="N52" s="38">
        <v>1</v>
      </c>
      <c r="O52" s="38">
        <v>4</v>
      </c>
      <c r="P52" s="38">
        <v>1</v>
      </c>
      <c r="Q52" s="38">
        <v>1</v>
      </c>
      <c r="R52" s="38">
        <v>2</v>
      </c>
      <c r="S52" s="38">
        <v>3</v>
      </c>
      <c r="T52" s="38">
        <v>3</v>
      </c>
      <c r="U52" s="38">
        <v>3</v>
      </c>
      <c r="V52" s="38">
        <v>4</v>
      </c>
      <c r="W52" s="38">
        <v>3</v>
      </c>
      <c r="X52" s="38">
        <v>1</v>
      </c>
      <c r="Y52" s="38">
        <v>1</v>
      </c>
      <c r="Z52" s="28">
        <f>CHOOSE(F52,Parámetros!C$7,Parámetros!D$7,Parámetros!E$7,Parámetros!F$7,Parámetros!G$7)+CHOOSE(G52,Parámetros!C$8,Parámetros!D$8,Parámetros!E$8,Parámetros!F$8,Parámetros!G$8)+CHOOSE(H52,Parámetros!C$9,Parámetros!D$9,Parámetros!E$9,Parámetros!F$9,Parámetros!G$9)+CHOOSE(Q52,Parámetros!C$18,Parámetros!D$18,Parámetros!E$18,Parámetros!F$18,Parámetros!G$18)+CHOOSE(V52,Parámetros!C$23,Parámetros!D$23,Parámetros!E$23,Parámetros!F$23,Parámetros!G$23)</f>
        <v>77</v>
      </c>
      <c r="AA52" s="29">
        <f>CHOOSE(C52,Parámetros!H$4,Parámetros!I$4,Parámetros!J$4,Parámetros!K$4,Parámetros!L$4)+CHOOSE(D52,Parámetros!H$5,Parámetros!I$5,Parámetros!J$5,Parámetros!K$5,Parámetros!L$5)+CHOOSE(E52,Parámetros!H$6,Parámetros!I$6,Parámetros!J$6,Parámetros!K$6,Parámetros!L$6)+CHOOSE(I52,Parámetros!H$10,Parámetros!I$10,Parámetros!J$10,Parámetros!K$10,Parámetros!L$10)+CHOOSE(J52,Parámetros!H$11,Parámetros!I$11,Parámetros!J$11,Parámetros!K$11,Parámetros!L$11)+CHOOSE(M52,Parámetros!H$14,Parámetros!I$14,Parámetros!J$14,Parámetros!K$14,Parámetros!L$14)+CHOOSE(N52,Parámetros!H$15,Parámetros!I$15,Parámetros!J$15,Parámetros!K$15,Parámetros!L$15)+CHOOSE(O52,Parámetros!H$16,Parámetros!I$16,Parámetros!J$16,Parámetros!K$16,Parámetros!L$16)+CHOOSE(P52,Parámetros!H$17,Parámetros!I$17,Parámetros!J$17,Parámetros!K$17,Parámetros!L$17)+CHOOSE(W52,Parámetros!H$24,Parámetros!I$24,Parámetros!J$24,Parámetros!K$24,Parámetros!L$24)+CHOOSE(X52,Parámetros!H$25,Parámetros!I$25,Parámetros!J$25,Parámetros!K$25,Parámetros!L$25)+CHOOSE(Y52,Parámetros!H$26,Parámetros!I$26,Parámetros!J$26,Parámetros!K$26,Parámetros!L$26)</f>
        <v>55</v>
      </c>
      <c r="AB52" s="30">
        <f>CHOOSE(D52,Parámetros!M$5,Parámetros!N$5,Parámetros!O$5,Parámetros!P$5,Parámetros!Q$5)+CHOOSE(E52,Parámetros!M$6,Parámetros!N$6,Parámetros!O$6,Parámetros!P$6,Parámetros!Q$6)+CHOOSE(K52,Parámetros!M$12,Parámetros!N$12,Parámetros!O$12,Parámetros!P$12,Parámetros!Q$12)+CHOOSE(L52,Parámetros!M$13,Parámetros!N$13,Parámetros!O$13,Parámetros!P$13,Parámetros!Q$13)+CHOOSE(M52,Parámetros!M$14,Parámetros!N$14,Parámetros!O$14,Parámetros!P$14,Parámetros!Q$14)+CHOOSE(P52,Parámetros!M$17,Parámetros!N$17,Parámetros!O$17,Parámetros!P$17,Parámetros!Q$17)+CHOOSE(R52,Parámetros!M$19,Parámetros!N$19,Parámetros!O$19,Parámetros!P$19,Parámetros!Q$19)+CHOOSE(S52,Parámetros!M$20,Parámetros!N$20,Parámetros!O$20,Parámetros!P$20,Parámetros!Q$20)+CHOOSE(T52,Parámetros!M$21,Parámetros!N$21,Parámetros!O$21,Parámetros!P$21,Parámetros!Q$21)+CHOOSE(U52,Parámetros!M$22,Parámetros!N$22,Parámetros!O$22,Parámetros!P$22,Parámetros!Q$22)</f>
        <v>23</v>
      </c>
      <c r="AC52" s="25">
        <v>71</v>
      </c>
      <c r="AD52" s="25" t="s">
        <v>179</v>
      </c>
      <c r="AE52" s="37" t="s">
        <v>15</v>
      </c>
      <c r="AF52" s="35" t="s">
        <v>31</v>
      </c>
    </row>
    <row r="53" spans="1:32" x14ac:dyDescent="0.2">
      <c r="A53" s="25">
        <f>Inventario!A53</f>
        <v>74</v>
      </c>
      <c r="B53" s="26" t="str">
        <f>Inventario!B53</f>
        <v>ARE</v>
      </c>
      <c r="C53" s="38">
        <v>4</v>
      </c>
      <c r="D53" s="38">
        <v>3</v>
      </c>
      <c r="E53" s="38">
        <v>4</v>
      </c>
      <c r="F53" s="38">
        <v>2</v>
      </c>
      <c r="G53" s="38">
        <v>3</v>
      </c>
      <c r="H53" s="38">
        <v>2</v>
      </c>
      <c r="I53" s="38">
        <v>2</v>
      </c>
      <c r="J53" s="38">
        <v>2</v>
      </c>
      <c r="K53" s="38">
        <v>3</v>
      </c>
      <c r="L53" s="38">
        <v>5</v>
      </c>
      <c r="M53" s="38">
        <v>2</v>
      </c>
      <c r="N53" s="38">
        <v>3</v>
      </c>
      <c r="O53" s="38">
        <v>3</v>
      </c>
      <c r="P53" s="38">
        <v>2</v>
      </c>
      <c r="Q53" s="38">
        <v>1</v>
      </c>
      <c r="R53" s="38">
        <v>2</v>
      </c>
      <c r="S53" s="38">
        <v>3</v>
      </c>
      <c r="T53" s="38">
        <v>3</v>
      </c>
      <c r="U53" s="38">
        <v>3</v>
      </c>
      <c r="V53" s="38">
        <v>2</v>
      </c>
      <c r="W53" s="38">
        <v>3</v>
      </c>
      <c r="X53" s="38">
        <v>4</v>
      </c>
      <c r="Y53" s="38">
        <v>1</v>
      </c>
      <c r="Z53" s="28">
        <f>CHOOSE(F53,Parámetros!C$7,Parámetros!D$7,Parámetros!E$7,Parámetros!F$7,Parámetros!G$7)+CHOOSE(G53,Parámetros!C$8,Parámetros!D$8,Parámetros!E$8,Parámetros!F$8,Parámetros!G$8)+CHOOSE(H53,Parámetros!C$9,Parámetros!D$9,Parámetros!E$9,Parámetros!F$9,Parámetros!G$9)+CHOOSE(Q53,Parámetros!C$18,Parámetros!D$18,Parámetros!E$18,Parámetros!F$18,Parámetros!G$18)+CHOOSE(V53,Parámetros!C$23,Parámetros!D$23,Parámetros!E$23,Parámetros!F$23,Parámetros!G$23)</f>
        <v>73</v>
      </c>
      <c r="AA53" s="29">
        <f>CHOOSE(C53,Parámetros!H$4,Parámetros!I$4,Parámetros!J$4,Parámetros!K$4,Parámetros!L$4)+CHOOSE(D53,Parámetros!H$5,Parámetros!I$5,Parámetros!J$5,Parámetros!K$5,Parámetros!L$5)+CHOOSE(E53,Parámetros!H$6,Parámetros!I$6,Parámetros!J$6,Parámetros!K$6,Parámetros!L$6)+CHOOSE(I53,Parámetros!H$10,Parámetros!I$10,Parámetros!J$10,Parámetros!K$10,Parámetros!L$10)+CHOOSE(J53,Parámetros!H$11,Parámetros!I$11,Parámetros!J$11,Parámetros!K$11,Parámetros!L$11)+CHOOSE(M53,Parámetros!H$14,Parámetros!I$14,Parámetros!J$14,Parámetros!K$14,Parámetros!L$14)+CHOOSE(N53,Parámetros!H$15,Parámetros!I$15,Parámetros!J$15,Parámetros!K$15,Parámetros!L$15)+CHOOSE(O53,Parámetros!H$16,Parámetros!I$16,Parámetros!J$16,Parámetros!K$16,Parámetros!L$16)+CHOOSE(P53,Parámetros!H$17,Parámetros!I$17,Parámetros!J$17,Parámetros!K$17,Parámetros!L$17)+CHOOSE(W53,Parámetros!H$24,Parámetros!I$24,Parámetros!J$24,Parámetros!K$24,Parámetros!L$24)+CHOOSE(X53,Parámetros!H$25,Parámetros!I$25,Parámetros!J$25,Parámetros!K$25,Parámetros!L$25)+CHOOSE(Y53,Parámetros!H$26,Parámetros!I$26,Parámetros!J$26,Parámetros!K$26,Parámetros!L$26)</f>
        <v>42</v>
      </c>
      <c r="AB53" s="30">
        <f>CHOOSE(D53,Parámetros!M$5,Parámetros!N$5,Parámetros!O$5,Parámetros!P$5,Parámetros!Q$5)+CHOOSE(E53,Parámetros!M$6,Parámetros!N$6,Parámetros!O$6,Parámetros!P$6,Parámetros!Q$6)+CHOOSE(K53,Parámetros!M$12,Parámetros!N$12,Parámetros!O$12,Parámetros!P$12,Parámetros!Q$12)+CHOOSE(L53,Parámetros!M$13,Parámetros!N$13,Parámetros!O$13,Parámetros!P$13,Parámetros!Q$13)+CHOOSE(M53,Parámetros!M$14,Parámetros!N$14,Parámetros!O$14,Parámetros!P$14,Parámetros!Q$14)+CHOOSE(P53,Parámetros!M$17,Parámetros!N$17,Parámetros!O$17,Parámetros!P$17,Parámetros!Q$17)+CHOOSE(R53,Parámetros!M$19,Parámetros!N$19,Parámetros!O$19,Parámetros!P$19,Parámetros!Q$19)+CHOOSE(S53,Parámetros!M$20,Parámetros!N$20,Parámetros!O$20,Parámetros!P$20,Parámetros!Q$20)+CHOOSE(T53,Parámetros!M$21,Parámetros!N$21,Parámetros!O$21,Parámetros!P$21,Parámetros!Q$21)+CHOOSE(U53,Parámetros!M$22,Parámetros!N$22,Parámetros!O$22,Parámetros!P$22,Parámetros!Q$22)</f>
        <v>22</v>
      </c>
      <c r="AC53" s="25">
        <v>74</v>
      </c>
      <c r="AD53" s="25" t="s">
        <v>179</v>
      </c>
      <c r="AE53" s="37" t="s">
        <v>15</v>
      </c>
      <c r="AF53" s="35" t="s">
        <v>34</v>
      </c>
    </row>
    <row r="54" spans="1:32" x14ac:dyDescent="0.2">
      <c r="A54" s="25">
        <f>Inventario!A54</f>
        <v>75</v>
      </c>
      <c r="B54" s="26" t="str">
        <f>Inventario!B54</f>
        <v>TURNERO</v>
      </c>
      <c r="C54" s="38">
        <v>4</v>
      </c>
      <c r="D54" s="38">
        <v>2</v>
      </c>
      <c r="E54" s="38">
        <v>3</v>
      </c>
      <c r="F54" s="38">
        <v>4</v>
      </c>
      <c r="G54" s="38">
        <v>4</v>
      </c>
      <c r="H54" s="38">
        <v>3</v>
      </c>
      <c r="I54" s="38">
        <v>3</v>
      </c>
      <c r="J54" s="38">
        <v>3</v>
      </c>
      <c r="K54" s="38">
        <v>3</v>
      </c>
      <c r="L54" s="38">
        <v>3</v>
      </c>
      <c r="M54" s="38">
        <v>3</v>
      </c>
      <c r="N54" s="38">
        <v>3</v>
      </c>
      <c r="O54" s="38">
        <v>3</v>
      </c>
      <c r="P54" s="38">
        <v>2</v>
      </c>
      <c r="Q54" s="38">
        <v>3</v>
      </c>
      <c r="R54" s="38">
        <v>3</v>
      </c>
      <c r="S54" s="38">
        <v>2</v>
      </c>
      <c r="T54" s="38">
        <v>2</v>
      </c>
      <c r="U54" s="38">
        <v>3</v>
      </c>
      <c r="V54" s="38">
        <v>2</v>
      </c>
      <c r="W54" s="38">
        <v>3</v>
      </c>
      <c r="X54" s="38">
        <v>4</v>
      </c>
      <c r="Y54" s="38">
        <v>1</v>
      </c>
      <c r="Z54" s="28">
        <f>CHOOSE(F54,Parámetros!C$7,Parámetros!D$7,Parámetros!E$7,Parámetros!F$7,Parámetros!G$7)+CHOOSE(G54,Parámetros!C$8,Parámetros!D$8,Parámetros!E$8,Parámetros!F$8,Parámetros!G$8)+CHOOSE(H54,Parámetros!C$9,Parámetros!D$9,Parámetros!E$9,Parámetros!F$9,Parámetros!G$9)+CHOOSE(Q54,Parámetros!C$18,Parámetros!D$18,Parámetros!E$18,Parámetros!F$18,Parámetros!G$18)+CHOOSE(V54,Parámetros!C$23,Parámetros!D$23,Parámetros!E$23,Parámetros!F$23,Parámetros!G$23)</f>
        <v>38</v>
      </c>
      <c r="AA54" s="29">
        <f>CHOOSE(C54,Parámetros!H$4,Parámetros!I$4,Parámetros!J$4,Parámetros!K$4,Parámetros!L$4)+CHOOSE(D54,Parámetros!H$5,Parámetros!I$5,Parámetros!J$5,Parámetros!K$5,Parámetros!L$5)+CHOOSE(E54,Parámetros!H$6,Parámetros!I$6,Parámetros!J$6,Parámetros!K$6,Parámetros!L$6)+CHOOSE(I54,Parámetros!H$10,Parámetros!I$10,Parámetros!J$10,Parámetros!K$10,Parámetros!L$10)+CHOOSE(J54,Parámetros!H$11,Parámetros!I$11,Parámetros!J$11,Parámetros!K$11,Parámetros!L$11)+CHOOSE(M54,Parámetros!H$14,Parámetros!I$14,Parámetros!J$14,Parámetros!K$14,Parámetros!L$14)+CHOOSE(N54,Parámetros!H$15,Parámetros!I$15,Parámetros!J$15,Parámetros!K$15,Parámetros!L$15)+CHOOSE(O54,Parámetros!H$16,Parámetros!I$16,Parámetros!J$16,Parámetros!K$16,Parámetros!L$16)+CHOOSE(P54,Parámetros!H$17,Parámetros!I$17,Parámetros!J$17,Parámetros!K$17,Parámetros!L$17)+CHOOSE(W54,Parámetros!H$24,Parámetros!I$24,Parámetros!J$24,Parámetros!K$24,Parámetros!L$24)+CHOOSE(X54,Parámetros!H$25,Parámetros!I$25,Parámetros!J$25,Parámetros!K$25,Parámetros!L$25)+CHOOSE(Y54,Parámetros!H$26,Parámetros!I$26,Parámetros!J$26,Parámetros!K$26,Parámetros!L$26)</f>
        <v>38</v>
      </c>
      <c r="AB54" s="30">
        <f>CHOOSE(D54,Parámetros!M$5,Parámetros!N$5,Parámetros!O$5,Parámetros!P$5,Parámetros!Q$5)+CHOOSE(E54,Parámetros!M$6,Parámetros!N$6,Parámetros!O$6,Parámetros!P$6,Parámetros!Q$6)+CHOOSE(K54,Parámetros!M$12,Parámetros!N$12,Parámetros!O$12,Parámetros!P$12,Parámetros!Q$12)+CHOOSE(L54,Parámetros!M$13,Parámetros!N$13,Parámetros!O$13,Parámetros!P$13,Parámetros!Q$13)+CHOOSE(M54,Parámetros!M$14,Parámetros!N$14,Parámetros!O$14,Parámetros!P$14,Parámetros!Q$14)+CHOOSE(P54,Parámetros!M$17,Parámetros!N$17,Parámetros!O$17,Parámetros!P$17,Parámetros!Q$17)+CHOOSE(R54,Parámetros!M$19,Parámetros!N$19,Parámetros!O$19,Parámetros!P$19,Parámetros!Q$19)+CHOOSE(S54,Parámetros!M$20,Parámetros!N$20,Parámetros!O$20,Parámetros!P$20,Parámetros!Q$20)+CHOOSE(T54,Parámetros!M$21,Parámetros!N$21,Parámetros!O$21,Parámetros!P$21,Parámetros!Q$21)+CHOOSE(U54,Parámetros!M$22,Parámetros!N$22,Parámetros!O$22,Parámetros!P$22,Parámetros!Q$22)</f>
        <v>36</v>
      </c>
      <c r="AC54" s="25">
        <v>75</v>
      </c>
      <c r="AD54" s="32" t="s">
        <v>36</v>
      </c>
      <c r="AE54" s="37" t="s">
        <v>37</v>
      </c>
      <c r="AF54" s="37" t="s">
        <v>183</v>
      </c>
    </row>
    <row r="55" spans="1:32" x14ac:dyDescent="0.2">
      <c r="A55" s="25">
        <f>Inventario!A55</f>
        <v>76</v>
      </c>
      <c r="B55" s="26" t="str">
        <f>Inventario!B55</f>
        <v>CONSULTA HISTORICA DE MOVIMIENTOS</v>
      </c>
      <c r="C55" s="38">
        <v>4</v>
      </c>
      <c r="D55" s="38">
        <v>3</v>
      </c>
      <c r="E55" s="38">
        <v>4</v>
      </c>
      <c r="F55" s="38">
        <v>2</v>
      </c>
      <c r="G55" s="38">
        <v>3</v>
      </c>
      <c r="H55" s="38">
        <v>2</v>
      </c>
      <c r="I55" s="38">
        <v>2</v>
      </c>
      <c r="J55" s="38">
        <v>2</v>
      </c>
      <c r="K55" s="38">
        <v>3</v>
      </c>
      <c r="L55" s="38">
        <v>5</v>
      </c>
      <c r="M55" s="38">
        <v>2</v>
      </c>
      <c r="N55" s="38">
        <v>3</v>
      </c>
      <c r="O55" s="38">
        <v>3</v>
      </c>
      <c r="P55" s="38">
        <v>2</v>
      </c>
      <c r="Q55" s="38">
        <v>1</v>
      </c>
      <c r="R55" s="38">
        <v>2</v>
      </c>
      <c r="S55" s="38">
        <v>3</v>
      </c>
      <c r="T55" s="38">
        <v>3</v>
      </c>
      <c r="U55" s="38">
        <v>3</v>
      </c>
      <c r="V55" s="38">
        <v>2</v>
      </c>
      <c r="W55" s="38">
        <v>3</v>
      </c>
      <c r="X55" s="38">
        <v>4</v>
      </c>
      <c r="Y55" s="38">
        <v>1</v>
      </c>
      <c r="Z55" s="28">
        <f>CHOOSE(F55,Parámetros!C$7,Parámetros!D$7,Parámetros!E$7,Parámetros!F$7,Parámetros!G$7)+CHOOSE(G55,Parámetros!C$8,Parámetros!D$8,Parámetros!E$8,Parámetros!F$8,Parámetros!G$8)+CHOOSE(H55,Parámetros!C$9,Parámetros!D$9,Parámetros!E$9,Parámetros!F$9,Parámetros!G$9)+CHOOSE(Q55,Parámetros!C$18,Parámetros!D$18,Parámetros!E$18,Parámetros!F$18,Parámetros!G$18)+CHOOSE(V55,Parámetros!C$23,Parámetros!D$23,Parámetros!E$23,Parámetros!F$23,Parámetros!G$23)</f>
        <v>73</v>
      </c>
      <c r="AA55" s="29">
        <f>CHOOSE(C55,Parámetros!H$4,Parámetros!I$4,Parámetros!J$4,Parámetros!K$4,Parámetros!L$4)+CHOOSE(D55,Parámetros!H$5,Parámetros!I$5,Parámetros!J$5,Parámetros!K$5,Parámetros!L$5)+CHOOSE(E55,Parámetros!H$6,Parámetros!I$6,Parámetros!J$6,Parámetros!K$6,Parámetros!L$6)+CHOOSE(I55,Parámetros!H$10,Parámetros!I$10,Parámetros!J$10,Parámetros!K$10,Parámetros!L$10)+CHOOSE(J55,Parámetros!H$11,Parámetros!I$11,Parámetros!J$11,Parámetros!K$11,Parámetros!L$11)+CHOOSE(M55,Parámetros!H$14,Parámetros!I$14,Parámetros!J$14,Parámetros!K$14,Parámetros!L$14)+CHOOSE(N55,Parámetros!H$15,Parámetros!I$15,Parámetros!J$15,Parámetros!K$15,Parámetros!L$15)+CHOOSE(O55,Parámetros!H$16,Parámetros!I$16,Parámetros!J$16,Parámetros!K$16,Parámetros!L$16)+CHOOSE(P55,Parámetros!H$17,Parámetros!I$17,Parámetros!J$17,Parámetros!K$17,Parámetros!L$17)+CHOOSE(W55,Parámetros!H$24,Parámetros!I$24,Parámetros!J$24,Parámetros!K$24,Parámetros!L$24)+CHOOSE(X55,Parámetros!H$25,Parámetros!I$25,Parámetros!J$25,Parámetros!K$25,Parámetros!L$25)+CHOOSE(Y55,Parámetros!H$26,Parámetros!I$26,Parámetros!J$26,Parámetros!K$26,Parámetros!L$26)</f>
        <v>42</v>
      </c>
      <c r="AB55" s="30">
        <f>CHOOSE(D55,Parámetros!M$5,Parámetros!N$5,Parámetros!O$5,Parámetros!P$5,Parámetros!Q$5)+CHOOSE(E55,Parámetros!M$6,Parámetros!N$6,Parámetros!O$6,Parámetros!P$6,Parámetros!Q$6)+CHOOSE(K55,Parámetros!M$12,Parámetros!N$12,Parámetros!O$12,Parámetros!P$12,Parámetros!Q$12)+CHOOSE(L55,Parámetros!M$13,Parámetros!N$13,Parámetros!O$13,Parámetros!P$13,Parámetros!Q$13)+CHOOSE(M55,Parámetros!M$14,Parámetros!N$14,Parámetros!O$14,Parámetros!P$14,Parámetros!Q$14)+CHOOSE(P55,Parámetros!M$17,Parámetros!N$17,Parámetros!O$17,Parámetros!P$17,Parámetros!Q$17)+CHOOSE(R55,Parámetros!M$19,Parámetros!N$19,Parámetros!O$19,Parámetros!P$19,Parámetros!Q$19)+CHOOSE(S55,Parámetros!M$20,Parámetros!N$20,Parámetros!O$20,Parámetros!P$20,Parámetros!Q$20)+CHOOSE(T55,Parámetros!M$21,Parámetros!N$21,Parámetros!O$21,Parámetros!P$21,Parámetros!Q$21)+CHOOSE(U55,Parámetros!M$22,Parámetros!N$22,Parámetros!O$22,Parámetros!P$22,Parámetros!Q$22)</f>
        <v>22</v>
      </c>
      <c r="AC55" s="25">
        <v>76</v>
      </c>
      <c r="AD55" s="25" t="s">
        <v>179</v>
      </c>
      <c r="AE55" s="37" t="s">
        <v>15</v>
      </c>
      <c r="AF55" s="37" t="s">
        <v>34</v>
      </c>
    </row>
    <row r="56" spans="1:32" x14ac:dyDescent="0.2">
      <c r="A56" s="25">
        <f>Inventario!A56</f>
        <v>77</v>
      </c>
      <c r="B56" s="26" t="str">
        <f>Inventario!B56</f>
        <v>ENGAGE</v>
      </c>
      <c r="C56" s="38">
        <v>4</v>
      </c>
      <c r="D56" s="38">
        <v>2</v>
      </c>
      <c r="E56" s="38">
        <v>4</v>
      </c>
      <c r="F56" s="38">
        <v>1</v>
      </c>
      <c r="G56" s="38">
        <v>3</v>
      </c>
      <c r="H56" s="38">
        <v>2</v>
      </c>
      <c r="I56" s="38">
        <v>2</v>
      </c>
      <c r="J56" s="38">
        <v>1</v>
      </c>
      <c r="K56" s="38">
        <v>2</v>
      </c>
      <c r="L56" s="38">
        <v>4</v>
      </c>
      <c r="M56" s="38">
        <v>3</v>
      </c>
      <c r="N56" s="38">
        <v>2</v>
      </c>
      <c r="O56" s="38">
        <v>3</v>
      </c>
      <c r="P56" s="38">
        <v>1</v>
      </c>
      <c r="Q56" s="38">
        <v>1</v>
      </c>
      <c r="R56" s="38">
        <v>3</v>
      </c>
      <c r="S56" s="38">
        <v>2</v>
      </c>
      <c r="T56" s="38">
        <v>1</v>
      </c>
      <c r="U56" s="38">
        <v>3</v>
      </c>
      <c r="V56" s="38">
        <v>2</v>
      </c>
      <c r="W56" s="38">
        <v>3</v>
      </c>
      <c r="X56" s="38">
        <v>4</v>
      </c>
      <c r="Y56" s="38">
        <v>1</v>
      </c>
      <c r="Z56" s="28">
        <f>CHOOSE(F56,Parámetros!C$7,Parámetros!D$7,Parámetros!E$7,Parámetros!F$7,Parámetros!G$7)+CHOOSE(G56,Parámetros!C$8,Parámetros!D$8,Parámetros!E$8,Parámetros!F$8,Parámetros!G$8)+CHOOSE(H56,Parámetros!C$9,Parámetros!D$9,Parámetros!E$9,Parámetros!F$9,Parámetros!G$9)+CHOOSE(Q56,Parámetros!C$18,Parámetros!D$18,Parámetros!E$18,Parámetros!F$18,Parámetros!G$18)+CHOOSE(V56,Parámetros!C$23,Parámetros!D$23,Parámetros!E$23,Parámetros!F$23,Parámetros!G$23)</f>
        <v>78</v>
      </c>
      <c r="AA56" s="29">
        <f>CHOOSE(C56,Parámetros!H$4,Parámetros!I$4,Parámetros!J$4,Parámetros!K$4,Parámetros!L$4)+CHOOSE(D56,Parámetros!H$5,Parámetros!I$5,Parámetros!J$5,Parámetros!K$5,Parámetros!L$5)+CHOOSE(E56,Parámetros!H$6,Parámetros!I$6,Parámetros!J$6,Parámetros!K$6,Parámetros!L$6)+CHOOSE(I56,Parámetros!H$10,Parámetros!I$10,Parámetros!J$10,Parámetros!K$10,Parámetros!L$10)+CHOOSE(J56,Parámetros!H$11,Parámetros!I$11,Parámetros!J$11,Parámetros!K$11,Parámetros!L$11)+CHOOSE(M56,Parámetros!H$14,Parámetros!I$14,Parámetros!J$14,Parámetros!K$14,Parámetros!L$14)+CHOOSE(N56,Parámetros!H$15,Parámetros!I$15,Parámetros!J$15,Parámetros!K$15,Parámetros!L$15)+CHOOSE(O56,Parámetros!H$16,Parámetros!I$16,Parámetros!J$16,Parámetros!K$16,Parámetros!L$16)+CHOOSE(P56,Parámetros!H$17,Parámetros!I$17,Parámetros!J$17,Parámetros!K$17,Parámetros!L$17)+CHOOSE(W56,Parámetros!H$24,Parámetros!I$24,Parámetros!J$24,Parámetros!K$24,Parámetros!L$24)+CHOOSE(X56,Parámetros!H$25,Parámetros!I$25,Parámetros!J$25,Parámetros!K$25,Parámetros!L$25)+CHOOSE(Y56,Parámetros!H$26,Parámetros!I$26,Parámetros!J$26,Parámetros!K$26,Parámetros!L$26)</f>
        <v>54</v>
      </c>
      <c r="AB56" s="30">
        <f>CHOOSE(D56,Parámetros!M$5,Parámetros!N$5,Parámetros!O$5,Parámetros!P$5,Parámetros!Q$5)+CHOOSE(E56,Parámetros!M$6,Parámetros!N$6,Parámetros!O$6,Parámetros!P$6,Parámetros!Q$6)+CHOOSE(K56,Parámetros!M$12,Parámetros!N$12,Parámetros!O$12,Parámetros!P$12,Parámetros!Q$12)+CHOOSE(L56,Parámetros!M$13,Parámetros!N$13,Parámetros!O$13,Parámetros!P$13,Parámetros!Q$13)+CHOOSE(M56,Parámetros!M$14,Parámetros!N$14,Parámetros!O$14,Parámetros!P$14,Parámetros!Q$14)+CHOOSE(P56,Parámetros!M$17,Parámetros!N$17,Parámetros!O$17,Parámetros!P$17,Parámetros!Q$17)+CHOOSE(R56,Parámetros!M$19,Parámetros!N$19,Parámetros!O$19,Parámetros!P$19,Parámetros!Q$19)+CHOOSE(S56,Parámetros!M$20,Parámetros!N$20,Parámetros!O$20,Parámetros!P$20,Parámetros!Q$20)+CHOOSE(T56,Parámetros!M$21,Parámetros!N$21,Parámetros!O$21,Parámetros!P$21,Parámetros!Q$21)+CHOOSE(U56,Parámetros!M$22,Parámetros!N$22,Parámetros!O$22,Parámetros!P$22,Parámetros!Q$22)</f>
        <v>45</v>
      </c>
      <c r="AC56" s="25">
        <v>77</v>
      </c>
      <c r="AD56" s="25" t="s">
        <v>115</v>
      </c>
      <c r="AE56" s="37" t="s">
        <v>116</v>
      </c>
      <c r="AF56" s="37" t="s">
        <v>117</v>
      </c>
    </row>
    <row r="57" spans="1:32" x14ac:dyDescent="0.2">
      <c r="A57" s="25">
        <f>Inventario!A57</f>
        <v>78</v>
      </c>
      <c r="B57" s="26" t="str">
        <f>Inventario!B57</f>
        <v>UAS</v>
      </c>
      <c r="C57" s="34">
        <v>4</v>
      </c>
      <c r="D57" s="34">
        <v>2</v>
      </c>
      <c r="E57" s="34">
        <v>4</v>
      </c>
      <c r="F57" s="34">
        <v>4</v>
      </c>
      <c r="G57" s="34">
        <v>2</v>
      </c>
      <c r="H57" s="34">
        <v>3</v>
      </c>
      <c r="I57" s="34">
        <v>4</v>
      </c>
      <c r="J57" s="34">
        <v>4</v>
      </c>
      <c r="K57" s="34">
        <v>4</v>
      </c>
      <c r="L57" s="34">
        <v>5</v>
      </c>
      <c r="M57" s="34">
        <v>3</v>
      </c>
      <c r="N57" s="34">
        <v>4</v>
      </c>
      <c r="O57" s="34">
        <v>4</v>
      </c>
      <c r="P57" s="34">
        <v>2</v>
      </c>
      <c r="Q57" s="34">
        <v>1</v>
      </c>
      <c r="R57" s="34">
        <v>3</v>
      </c>
      <c r="S57" s="34">
        <v>3</v>
      </c>
      <c r="T57" s="34">
        <v>3</v>
      </c>
      <c r="U57" s="34">
        <v>3</v>
      </c>
      <c r="V57" s="27">
        <v>4</v>
      </c>
      <c r="W57" s="27">
        <v>4</v>
      </c>
      <c r="X57" s="27">
        <v>4</v>
      </c>
      <c r="Y57" s="27">
        <v>1</v>
      </c>
      <c r="Z57" s="28">
        <f>CHOOSE(F57,Parámetros!C$7,Parámetros!D$7,Parámetros!E$7,Parámetros!F$7,Parámetros!G$7)+CHOOSE(G57,Parámetros!C$8,Parámetros!D$8,Parámetros!E$8,Parámetros!F$8,Parámetros!G$8)+CHOOSE(H57,Parámetros!C$9,Parámetros!D$9,Parámetros!E$9,Parámetros!F$9,Parámetros!G$9)+CHOOSE(Q57,Parámetros!C$18,Parámetros!D$18,Parámetros!E$18,Parámetros!F$18,Parámetros!G$18)+CHOOSE(V57,Parámetros!C$23,Parámetros!D$23,Parámetros!E$23,Parámetros!F$23,Parámetros!G$23)</f>
        <v>49</v>
      </c>
      <c r="AA57" s="29">
        <f>CHOOSE(C57,Parámetros!H$4,Parámetros!I$4,Parámetros!J$4,Parámetros!K$4,Parámetros!L$4)+CHOOSE(D57,Parámetros!H$5,Parámetros!I$5,Parámetros!J$5,Parámetros!K$5,Parámetros!L$5)+CHOOSE(E57,Parámetros!H$6,Parámetros!I$6,Parámetros!J$6,Parámetros!K$6,Parámetros!L$6)+CHOOSE(I57,Parámetros!H$10,Parámetros!I$10,Parámetros!J$10,Parámetros!K$10,Parámetros!L$10)+CHOOSE(J57,Parámetros!H$11,Parámetros!I$11,Parámetros!J$11,Parámetros!K$11,Parámetros!L$11)+CHOOSE(M57,Parámetros!H$14,Parámetros!I$14,Parámetros!J$14,Parámetros!K$14,Parámetros!L$14)+CHOOSE(N57,Parámetros!H$15,Parámetros!I$15,Parámetros!J$15,Parámetros!K$15,Parámetros!L$15)+CHOOSE(O57,Parámetros!H$16,Parámetros!I$16,Parámetros!J$16,Parámetros!K$16,Parámetros!L$16)+CHOOSE(P57,Parámetros!H$17,Parámetros!I$17,Parámetros!J$17,Parámetros!K$17,Parámetros!L$17)+CHOOSE(W57,Parámetros!H$24,Parámetros!I$24,Parámetros!J$24,Parámetros!K$24,Parámetros!L$24)+CHOOSE(X57,Parámetros!H$25,Parámetros!I$25,Parámetros!J$25,Parámetros!K$25,Parámetros!L$25)+CHOOSE(Y57,Parámetros!H$26,Parámetros!I$26,Parámetros!J$26,Parámetros!K$26,Parámetros!L$26)</f>
        <v>25</v>
      </c>
      <c r="AB57" s="30">
        <f>CHOOSE(D57,Parámetros!M$5,Parámetros!N$5,Parámetros!O$5,Parámetros!P$5,Parámetros!Q$5)+CHOOSE(E57,Parámetros!M$6,Parámetros!N$6,Parámetros!O$6,Parámetros!P$6,Parámetros!Q$6)+CHOOSE(K57,Parámetros!M$12,Parámetros!N$12,Parámetros!O$12,Parámetros!P$12,Parámetros!Q$12)+CHOOSE(L57,Parámetros!M$13,Parámetros!N$13,Parámetros!O$13,Parámetros!P$13,Parámetros!Q$13)+CHOOSE(M57,Parámetros!M$14,Parámetros!N$14,Parámetros!O$14,Parámetros!P$14,Parámetros!Q$14)+CHOOSE(P57,Parámetros!M$17,Parámetros!N$17,Parámetros!O$17,Parámetros!P$17,Parámetros!Q$17)+CHOOSE(R57,Parámetros!M$19,Parámetros!N$19,Parámetros!O$19,Parámetros!P$19,Parámetros!Q$19)+CHOOSE(S57,Parámetros!M$20,Parámetros!N$20,Parámetros!O$20,Parámetros!P$20,Parámetros!Q$20)+CHOOSE(T57,Parámetros!M$21,Parámetros!N$21,Parámetros!O$21,Parámetros!P$21,Parámetros!Q$21)+CHOOSE(U57,Parámetros!M$22,Parámetros!N$22,Parámetros!O$22,Parámetros!P$22,Parámetros!Q$22)</f>
        <v>17</v>
      </c>
      <c r="AC57" s="25">
        <v>78</v>
      </c>
      <c r="AD57" s="25" t="s">
        <v>89</v>
      </c>
      <c r="AE57" s="37" t="s">
        <v>90</v>
      </c>
      <c r="AF57" s="37" t="s">
        <v>91</v>
      </c>
    </row>
    <row r="58" spans="1:32" x14ac:dyDescent="0.2">
      <c r="A58" s="25">
        <v>79</v>
      </c>
      <c r="B58" s="26" t="s">
        <v>119</v>
      </c>
      <c r="C58" s="34">
        <v>2</v>
      </c>
      <c r="D58" s="34">
        <v>2</v>
      </c>
      <c r="E58" s="34">
        <v>4</v>
      </c>
      <c r="F58" s="34">
        <v>3</v>
      </c>
      <c r="G58" s="34">
        <v>1</v>
      </c>
      <c r="H58" s="34">
        <v>2</v>
      </c>
      <c r="I58" s="34">
        <v>2</v>
      </c>
      <c r="J58" s="34">
        <v>3</v>
      </c>
      <c r="K58" s="34">
        <v>3</v>
      </c>
      <c r="L58" s="34">
        <v>5</v>
      </c>
      <c r="M58" s="34">
        <v>2</v>
      </c>
      <c r="N58" s="34">
        <v>3</v>
      </c>
      <c r="O58" s="34">
        <v>3</v>
      </c>
      <c r="P58" s="34">
        <v>1</v>
      </c>
      <c r="Q58" s="34">
        <v>3</v>
      </c>
      <c r="R58" s="34">
        <v>3</v>
      </c>
      <c r="S58" s="34">
        <v>2</v>
      </c>
      <c r="T58" s="34">
        <v>3</v>
      </c>
      <c r="U58" s="34">
        <v>2</v>
      </c>
      <c r="V58" s="27">
        <v>2</v>
      </c>
      <c r="W58" s="27">
        <v>3</v>
      </c>
      <c r="X58" s="27">
        <v>2</v>
      </c>
      <c r="Y58" s="27">
        <v>3</v>
      </c>
      <c r="Z58" s="28">
        <v>70</v>
      </c>
      <c r="AA58" s="29">
        <v>54</v>
      </c>
      <c r="AB58" s="30">
        <v>40</v>
      </c>
      <c r="AC58" s="25">
        <v>79</v>
      </c>
      <c r="AD58" s="25" t="s">
        <v>179</v>
      </c>
      <c r="AE58" s="37" t="s">
        <v>15</v>
      </c>
      <c r="AF58" s="37" t="s">
        <v>34</v>
      </c>
    </row>
    <row r="59" spans="1:32" x14ac:dyDescent="0.2">
      <c r="A59" s="25">
        <f>Inventario!A59</f>
        <v>80</v>
      </c>
      <c r="B59" s="26" t="str">
        <f>Inventario!B59</f>
        <v>DIGITALIZACION DE LEGAJOS</v>
      </c>
      <c r="C59" s="38">
        <v>4</v>
      </c>
      <c r="D59" s="38">
        <v>3</v>
      </c>
      <c r="E59" s="38">
        <v>4</v>
      </c>
      <c r="F59" s="38">
        <v>2</v>
      </c>
      <c r="G59" s="38">
        <v>2</v>
      </c>
      <c r="H59" s="38">
        <v>3</v>
      </c>
      <c r="I59" s="38">
        <v>2</v>
      </c>
      <c r="J59" s="38">
        <v>2</v>
      </c>
      <c r="K59" s="38">
        <v>4</v>
      </c>
      <c r="L59" s="38">
        <v>5</v>
      </c>
      <c r="M59" s="38">
        <v>2</v>
      </c>
      <c r="N59" s="38">
        <v>3</v>
      </c>
      <c r="O59" s="38">
        <v>4</v>
      </c>
      <c r="P59" s="38">
        <v>2</v>
      </c>
      <c r="Q59" s="38">
        <v>1</v>
      </c>
      <c r="R59" s="38">
        <v>3</v>
      </c>
      <c r="S59" s="38">
        <v>3</v>
      </c>
      <c r="T59" s="38">
        <v>3</v>
      </c>
      <c r="U59" s="38">
        <v>2</v>
      </c>
      <c r="V59" s="38">
        <v>1</v>
      </c>
      <c r="W59" s="38">
        <v>4</v>
      </c>
      <c r="X59" s="38">
        <v>4</v>
      </c>
      <c r="Y59" s="38">
        <v>1</v>
      </c>
      <c r="Z59" s="28">
        <f>CHOOSE(F59,Parámetros!C$7,Parámetros!D$7,Parámetros!E$7,Parámetros!F$7,Parámetros!G$7)+CHOOSE(G59,Parámetros!C$8,Parámetros!D$8,Parámetros!E$8,Parámetros!F$8,Parámetros!G$8)+CHOOSE(H59,Parámetros!C$9,Parámetros!D$9,Parámetros!E$9,Parámetros!F$9,Parámetros!G$9)+CHOOSE(Q59,Parámetros!C$18,Parámetros!D$18,Parámetros!E$18,Parámetros!F$18,Parámetros!G$18)+CHOOSE(V59,Parámetros!C$23,Parámetros!D$23,Parámetros!E$23,Parámetros!F$23,Parámetros!G$23)</f>
        <v>82</v>
      </c>
      <c r="AA59" s="29">
        <f>CHOOSE(C59,Parámetros!H$4,Parámetros!I$4,Parámetros!J$4,Parámetros!K$4,Parámetros!L$4)+CHOOSE(D59,Parámetros!H$5,Parámetros!I$5,Parámetros!J$5,Parámetros!K$5,Parámetros!L$5)+CHOOSE(E59,Parámetros!H$6,Parámetros!I$6,Parámetros!J$6,Parámetros!K$6,Parámetros!L$6)+CHOOSE(I59,Parámetros!H$10,Parámetros!I$10,Parámetros!J$10,Parámetros!K$10,Parámetros!L$10)+CHOOSE(J59,Parámetros!H$11,Parámetros!I$11,Parámetros!J$11,Parámetros!K$11,Parámetros!L$11)+CHOOSE(M59,Parámetros!H$14,Parámetros!I$14,Parámetros!J$14,Parámetros!K$14,Parámetros!L$14)+CHOOSE(N59,Parámetros!H$15,Parámetros!I$15,Parámetros!J$15,Parámetros!K$15,Parámetros!L$15)+CHOOSE(O59,Parámetros!H$16,Parámetros!I$16,Parámetros!J$16,Parámetros!K$16,Parámetros!L$16)+CHOOSE(P59,Parámetros!H$17,Parámetros!I$17,Parámetros!J$17,Parámetros!K$17,Parámetros!L$17)+CHOOSE(W59,Parámetros!H$24,Parámetros!I$24,Parámetros!J$24,Parámetros!K$24,Parámetros!L$24)+CHOOSE(X59,Parámetros!H$25,Parámetros!I$25,Parámetros!J$25,Parámetros!K$25,Parámetros!L$25)+CHOOSE(Y59,Parámetros!H$26,Parámetros!I$26,Parámetros!J$26,Parámetros!K$26,Parámetros!L$26)</f>
        <v>37</v>
      </c>
      <c r="AB59" s="30">
        <f>CHOOSE(D59,Parámetros!M$5,Parámetros!N$5,Parámetros!O$5,Parámetros!P$5,Parámetros!Q$5)+CHOOSE(E59,Parámetros!M$6,Parámetros!N$6,Parámetros!O$6,Parámetros!P$6,Parámetros!Q$6)+CHOOSE(K59,Parámetros!M$12,Parámetros!N$12,Parámetros!O$12,Parámetros!P$12,Parámetros!Q$12)+CHOOSE(L59,Parámetros!M$13,Parámetros!N$13,Parámetros!O$13,Parámetros!P$13,Parámetros!Q$13)+CHOOSE(M59,Parámetros!M$14,Parámetros!N$14,Parámetros!O$14,Parámetros!P$14,Parámetros!Q$14)+CHOOSE(P59,Parámetros!M$17,Parámetros!N$17,Parámetros!O$17,Parámetros!P$17,Parámetros!Q$17)+CHOOSE(R59,Parámetros!M$19,Parámetros!N$19,Parámetros!O$19,Parámetros!P$19,Parámetros!Q$19)+CHOOSE(S59,Parámetros!M$20,Parámetros!N$20,Parámetros!O$20,Parámetros!P$20,Parámetros!Q$20)+CHOOSE(T59,Parámetros!M$21,Parámetros!N$21,Parámetros!O$21,Parámetros!P$21,Parámetros!Q$21)+CHOOSE(U59,Parámetros!M$22,Parámetros!N$22,Parámetros!O$22,Parámetros!P$22,Parámetros!Q$22)</f>
        <v>23</v>
      </c>
      <c r="AC59" s="25">
        <v>80</v>
      </c>
      <c r="AD59" s="25" t="s">
        <v>179</v>
      </c>
      <c r="AE59" s="33" t="s">
        <v>15</v>
      </c>
      <c r="AF59" s="37" t="s">
        <v>34</v>
      </c>
    </row>
    <row r="60" spans="1:32" x14ac:dyDescent="0.2">
      <c r="A60" s="25">
        <f>Inventario!A60</f>
        <v>81</v>
      </c>
      <c r="B60" s="26" t="str">
        <f>Inventario!B60</f>
        <v>PROCESO BATCH RGL</v>
      </c>
      <c r="C60" s="38">
        <v>1</v>
      </c>
      <c r="D60" s="38">
        <v>1</v>
      </c>
      <c r="E60" s="38">
        <v>1</v>
      </c>
      <c r="F60" s="38">
        <v>2</v>
      </c>
      <c r="G60" s="38">
        <v>1</v>
      </c>
      <c r="H60" s="38">
        <v>2</v>
      </c>
      <c r="I60" s="38">
        <v>1</v>
      </c>
      <c r="J60" s="38">
        <v>1</v>
      </c>
      <c r="K60" s="38">
        <v>1</v>
      </c>
      <c r="L60" s="38">
        <v>3</v>
      </c>
      <c r="M60" s="38">
        <v>2</v>
      </c>
      <c r="N60" s="38">
        <v>1</v>
      </c>
      <c r="O60" s="38">
        <v>1</v>
      </c>
      <c r="P60" s="38">
        <v>2</v>
      </c>
      <c r="Q60" s="38">
        <v>1</v>
      </c>
      <c r="R60" s="38">
        <v>1</v>
      </c>
      <c r="S60" s="38">
        <v>1</v>
      </c>
      <c r="T60" s="38">
        <v>1</v>
      </c>
      <c r="U60" s="38">
        <v>1</v>
      </c>
      <c r="V60" s="38">
        <v>2</v>
      </c>
      <c r="W60" s="38">
        <v>2</v>
      </c>
      <c r="X60" s="38">
        <v>1</v>
      </c>
      <c r="Y60" s="38">
        <v>1</v>
      </c>
      <c r="Z60" s="28">
        <f>CHOOSE(F60,Parámetros!C$7,Parámetros!D$7,Parámetros!E$7,Parámetros!F$7,Parámetros!G$7)+CHOOSE(G60,Parámetros!C$8,Parámetros!D$8,Parámetros!E$8,Parámetros!F$8,Parámetros!G$8)+CHOOSE(H60,Parámetros!C$9,Parámetros!D$9,Parámetros!E$9,Parámetros!F$9,Parámetros!G$9)+CHOOSE(Q60,Parámetros!C$18,Parámetros!D$18,Parámetros!E$18,Parámetros!F$18,Parámetros!G$18)+CHOOSE(V60,Parámetros!C$23,Parámetros!D$23,Parámetros!E$23,Parámetros!F$23,Parámetros!G$23)</f>
        <v>85</v>
      </c>
      <c r="AA60" s="29">
        <f>CHOOSE(C60,Parámetros!H$4,Parámetros!I$4,Parámetros!J$4,Parámetros!K$4,Parámetros!L$4)+CHOOSE(D60,Parámetros!H$5,Parámetros!I$5,Parámetros!J$5,Parámetros!K$5,Parámetros!L$5)+CHOOSE(E60,Parámetros!H$6,Parámetros!I$6,Parámetros!J$6,Parámetros!K$6,Parámetros!L$6)+CHOOSE(I60,Parámetros!H$10,Parámetros!I$10,Parámetros!J$10,Parámetros!K$10,Parámetros!L$10)+CHOOSE(J60,Parámetros!H$11,Parámetros!I$11,Parámetros!J$11,Parámetros!K$11,Parámetros!L$11)+CHOOSE(M60,Parámetros!H$14,Parámetros!I$14,Parámetros!J$14,Parámetros!K$14,Parámetros!L$14)+CHOOSE(N60,Parámetros!H$15,Parámetros!I$15,Parámetros!J$15,Parámetros!K$15,Parámetros!L$15)+CHOOSE(O60,Parámetros!H$16,Parámetros!I$16,Parámetros!J$16,Parámetros!K$16,Parámetros!L$16)+CHOOSE(P60,Parámetros!H$17,Parámetros!I$17,Parámetros!J$17,Parámetros!K$17,Parámetros!L$17)+CHOOSE(W60,Parámetros!H$24,Parámetros!I$24,Parámetros!J$24,Parámetros!K$24,Parámetros!L$24)+CHOOSE(X60,Parámetros!H$25,Parámetros!I$25,Parámetros!J$25,Parámetros!K$25,Parámetros!L$25)+CHOOSE(Y60,Parámetros!H$26,Parámetros!I$26,Parámetros!J$26,Parámetros!K$26,Parámetros!L$26)</f>
        <v>89</v>
      </c>
      <c r="AB60" s="30">
        <f>CHOOSE(D60,Parámetros!M$5,Parámetros!N$5,Parámetros!O$5,Parámetros!P$5,Parámetros!Q$5)+CHOOSE(E60,Parámetros!M$6,Parámetros!N$6,Parámetros!O$6,Parámetros!P$6,Parámetros!Q$6)+CHOOSE(K60,Parámetros!M$12,Parámetros!N$12,Parámetros!O$12,Parámetros!P$12,Parámetros!Q$12)+CHOOSE(L60,Parámetros!M$13,Parámetros!N$13,Parámetros!O$13,Parámetros!P$13,Parámetros!Q$13)+CHOOSE(M60,Parámetros!M$14,Parámetros!N$14,Parámetros!O$14,Parámetros!P$14,Parámetros!Q$14)+CHOOSE(P60,Parámetros!M$17,Parámetros!N$17,Parámetros!O$17,Parámetros!P$17,Parámetros!Q$17)+CHOOSE(R60,Parámetros!M$19,Parámetros!N$19,Parámetros!O$19,Parámetros!P$19,Parámetros!Q$19)+CHOOSE(S60,Parámetros!M$20,Parámetros!N$20,Parámetros!O$20,Parámetros!P$20,Parámetros!Q$20)+CHOOSE(T60,Parámetros!M$21,Parámetros!N$21,Parámetros!O$21,Parámetros!P$21,Parámetros!Q$21)+CHOOSE(U60,Parámetros!M$22,Parámetros!N$22,Parámetros!O$22,Parámetros!P$22,Parámetros!Q$22)</f>
        <v>84</v>
      </c>
      <c r="AC60" s="25">
        <v>81</v>
      </c>
      <c r="AD60" s="25" t="s">
        <v>101</v>
      </c>
      <c r="AE60" s="33" t="s">
        <v>102</v>
      </c>
      <c r="AF60" s="37" t="s">
        <v>122</v>
      </c>
    </row>
    <row r="61" spans="1:32" x14ac:dyDescent="0.2">
      <c r="A61" s="25">
        <f>Inventario!A61</f>
        <v>82</v>
      </c>
      <c r="B61" s="26" t="str">
        <f>Inventario!B61</f>
        <v>PROCESO BATCH BSJ-BERSA</v>
      </c>
      <c r="C61" s="38">
        <v>1</v>
      </c>
      <c r="D61" s="38">
        <v>1</v>
      </c>
      <c r="E61" s="38">
        <v>1</v>
      </c>
      <c r="F61" s="38">
        <v>2</v>
      </c>
      <c r="G61" s="38">
        <v>1</v>
      </c>
      <c r="H61" s="38">
        <v>2</v>
      </c>
      <c r="I61" s="38">
        <v>1</v>
      </c>
      <c r="J61" s="38">
        <v>1</v>
      </c>
      <c r="K61" s="38">
        <v>1</v>
      </c>
      <c r="L61" s="38">
        <v>3</v>
      </c>
      <c r="M61" s="38">
        <v>2</v>
      </c>
      <c r="N61" s="38">
        <v>1</v>
      </c>
      <c r="O61" s="38">
        <v>1</v>
      </c>
      <c r="P61" s="38">
        <v>2</v>
      </c>
      <c r="Q61" s="38">
        <v>1</v>
      </c>
      <c r="R61" s="38">
        <v>1</v>
      </c>
      <c r="S61" s="38">
        <v>1</v>
      </c>
      <c r="T61" s="38">
        <v>1</v>
      </c>
      <c r="U61" s="38">
        <v>1</v>
      </c>
      <c r="V61" s="38">
        <v>2</v>
      </c>
      <c r="W61" s="38">
        <v>2</v>
      </c>
      <c r="X61" s="38">
        <v>1</v>
      </c>
      <c r="Y61" s="38">
        <v>1</v>
      </c>
      <c r="Z61" s="28">
        <f>CHOOSE(F61,Parámetros!C$7,Parámetros!D$7,Parámetros!E$7,Parámetros!F$7,Parámetros!G$7)+CHOOSE(G61,Parámetros!C$8,Parámetros!D$8,Parámetros!E$8,Parámetros!F$8,Parámetros!G$8)+CHOOSE(H61,Parámetros!C$9,Parámetros!D$9,Parámetros!E$9,Parámetros!F$9,Parámetros!G$9)+CHOOSE(Q61,Parámetros!C$18,Parámetros!D$18,Parámetros!E$18,Parámetros!F$18,Parámetros!G$18)+CHOOSE(V61,Parámetros!C$23,Parámetros!D$23,Parámetros!E$23,Parámetros!F$23,Parámetros!G$23)</f>
        <v>85</v>
      </c>
      <c r="AA61" s="29">
        <f>CHOOSE(C61,Parámetros!H$4,Parámetros!I$4,Parámetros!J$4,Parámetros!K$4,Parámetros!L$4)+CHOOSE(D61,Parámetros!H$5,Parámetros!I$5,Parámetros!J$5,Parámetros!K$5,Parámetros!L$5)+CHOOSE(E61,Parámetros!H$6,Parámetros!I$6,Parámetros!J$6,Parámetros!K$6,Parámetros!L$6)+CHOOSE(I61,Parámetros!H$10,Parámetros!I$10,Parámetros!J$10,Parámetros!K$10,Parámetros!L$10)+CHOOSE(J61,Parámetros!H$11,Parámetros!I$11,Parámetros!J$11,Parámetros!K$11,Parámetros!L$11)+CHOOSE(M61,Parámetros!H$14,Parámetros!I$14,Parámetros!J$14,Parámetros!K$14,Parámetros!L$14)+CHOOSE(N61,Parámetros!H$15,Parámetros!I$15,Parámetros!J$15,Parámetros!K$15,Parámetros!L$15)+CHOOSE(O61,Parámetros!H$16,Parámetros!I$16,Parámetros!J$16,Parámetros!K$16,Parámetros!L$16)+CHOOSE(P61,Parámetros!H$17,Parámetros!I$17,Parámetros!J$17,Parámetros!K$17,Parámetros!L$17)+CHOOSE(W61,Parámetros!H$24,Parámetros!I$24,Parámetros!J$24,Parámetros!K$24,Parámetros!L$24)+CHOOSE(X61,Parámetros!H$25,Parámetros!I$25,Parámetros!J$25,Parámetros!K$25,Parámetros!L$25)+CHOOSE(Y61,Parámetros!H$26,Parámetros!I$26,Parámetros!J$26,Parámetros!K$26,Parámetros!L$26)</f>
        <v>89</v>
      </c>
      <c r="AB61" s="30">
        <f>CHOOSE(D61,Parámetros!M$5,Parámetros!N$5,Parámetros!O$5,Parámetros!P$5,Parámetros!Q$5)+CHOOSE(E61,Parámetros!M$6,Parámetros!N$6,Parámetros!O$6,Parámetros!P$6,Parámetros!Q$6)+CHOOSE(K61,Parámetros!M$12,Parámetros!N$12,Parámetros!O$12,Parámetros!P$12,Parámetros!Q$12)+CHOOSE(L61,Parámetros!M$13,Parámetros!N$13,Parámetros!O$13,Parámetros!P$13,Parámetros!Q$13)+CHOOSE(M61,Parámetros!M$14,Parámetros!N$14,Parámetros!O$14,Parámetros!P$14,Parámetros!Q$14)+CHOOSE(P61,Parámetros!M$17,Parámetros!N$17,Parámetros!O$17,Parámetros!P$17,Parámetros!Q$17)+CHOOSE(R61,Parámetros!M$19,Parámetros!N$19,Parámetros!O$19,Parámetros!P$19,Parámetros!Q$19)+CHOOSE(S61,Parámetros!M$20,Parámetros!N$20,Parámetros!O$20,Parámetros!P$20,Parámetros!Q$20)+CHOOSE(T61,Parámetros!M$21,Parámetros!N$21,Parámetros!O$21,Parámetros!P$21,Parámetros!Q$21)+CHOOSE(U61,Parámetros!M$22,Parámetros!N$22,Parámetros!O$22,Parámetros!P$22,Parámetros!Q$22)</f>
        <v>84</v>
      </c>
      <c r="AC61" s="25">
        <v>82</v>
      </c>
      <c r="AD61" s="25" t="s">
        <v>101</v>
      </c>
      <c r="AE61" s="33" t="s">
        <v>102</v>
      </c>
      <c r="AF61" s="37" t="s">
        <v>122</v>
      </c>
    </row>
    <row r="62" spans="1:32" x14ac:dyDescent="0.2">
      <c r="A62" s="25">
        <f>Inventario!A62</f>
        <v>83</v>
      </c>
      <c r="B62" s="26" t="str">
        <f>Inventario!B62</f>
        <v>HOST TO HOST</v>
      </c>
      <c r="C62" s="38">
        <v>2</v>
      </c>
      <c r="D62" s="38">
        <v>1</v>
      </c>
      <c r="E62" s="38">
        <v>4</v>
      </c>
      <c r="F62" s="38">
        <v>2</v>
      </c>
      <c r="G62" s="38">
        <v>2</v>
      </c>
      <c r="H62" s="38">
        <v>3</v>
      </c>
      <c r="I62" s="38">
        <v>2</v>
      </c>
      <c r="J62" s="38">
        <v>2</v>
      </c>
      <c r="K62" s="38">
        <v>3</v>
      </c>
      <c r="L62" s="38">
        <v>3</v>
      </c>
      <c r="M62" s="38">
        <v>4</v>
      </c>
      <c r="N62" s="38">
        <v>2</v>
      </c>
      <c r="O62" s="38">
        <v>2</v>
      </c>
      <c r="P62" s="38">
        <v>2</v>
      </c>
      <c r="Q62" s="38">
        <v>3</v>
      </c>
      <c r="R62" s="38">
        <v>2</v>
      </c>
      <c r="S62" s="38">
        <v>1</v>
      </c>
      <c r="T62" s="38">
        <v>2</v>
      </c>
      <c r="U62" s="38">
        <v>2</v>
      </c>
      <c r="V62" s="38">
        <v>2</v>
      </c>
      <c r="W62" s="38">
        <v>4</v>
      </c>
      <c r="X62" s="38">
        <v>3</v>
      </c>
      <c r="Y62" s="38">
        <v>1</v>
      </c>
      <c r="Z62" s="28">
        <f>CHOOSE(F62,Parámetros!C$7,Parámetros!D$7,Parámetros!E$7,Parámetros!F$7,Parámetros!G$7)+CHOOSE(G62,Parámetros!C$8,Parámetros!D$8,Parámetros!E$8,Parámetros!F$8,Parámetros!G$8)+CHOOSE(H62,Parámetros!C$9,Parámetros!D$9,Parámetros!E$9,Parámetros!F$9,Parámetros!G$9)+CHOOSE(Q62,Parámetros!C$18,Parámetros!D$18,Parámetros!E$18,Parámetros!F$18,Parámetros!G$18)+CHOOSE(V62,Parámetros!C$23,Parámetros!D$23,Parámetros!E$23,Parámetros!F$23,Parámetros!G$23)</f>
        <v>66</v>
      </c>
      <c r="AA62" s="29">
        <f>CHOOSE(C62,Parámetros!H$4,Parámetros!I$4,Parámetros!J$4,Parámetros!K$4,Parámetros!L$4)+CHOOSE(D62,Parámetros!H$5,Parámetros!I$5,Parámetros!J$5,Parámetros!K$5,Parámetros!L$5)+CHOOSE(E62,Parámetros!H$6,Parámetros!I$6,Parámetros!J$6,Parámetros!K$6,Parámetros!L$6)+CHOOSE(I62,Parámetros!H$10,Parámetros!I$10,Parámetros!J$10,Parámetros!K$10,Parámetros!L$10)+CHOOSE(J62,Parámetros!H$11,Parámetros!I$11,Parámetros!J$11,Parámetros!K$11,Parámetros!L$11)+CHOOSE(M62,Parámetros!H$14,Parámetros!I$14,Parámetros!J$14,Parámetros!K$14,Parámetros!L$14)+CHOOSE(N62,Parámetros!H$15,Parámetros!I$15,Parámetros!J$15,Parámetros!K$15,Parámetros!L$15)+CHOOSE(O62,Parámetros!H$16,Parámetros!I$16,Parámetros!J$16,Parámetros!K$16,Parámetros!L$16)+CHOOSE(P62,Parámetros!H$17,Parámetros!I$17,Parámetros!J$17,Parámetros!K$17,Parámetros!L$17)+CHOOSE(W62,Parámetros!H$24,Parámetros!I$24,Parámetros!J$24,Parámetros!K$24,Parámetros!L$24)+CHOOSE(X62,Parámetros!H$25,Parámetros!I$25,Parámetros!J$25,Parámetros!K$25,Parámetros!L$25)+CHOOSE(Y62,Parámetros!H$26,Parámetros!I$26,Parámetros!J$26,Parámetros!K$26,Parámetros!L$26)</f>
        <v>54</v>
      </c>
      <c r="AB62" s="30">
        <f>CHOOSE(D62,Parámetros!M$5,Parámetros!N$5,Parámetros!O$5,Parámetros!P$5,Parámetros!Q$5)+CHOOSE(E62,Parámetros!M$6,Parámetros!N$6,Parámetros!O$6,Parámetros!P$6,Parámetros!Q$6)+CHOOSE(K62,Parámetros!M$12,Parámetros!N$12,Parámetros!O$12,Parámetros!P$12,Parámetros!Q$12)+CHOOSE(L62,Parámetros!M$13,Parámetros!N$13,Parámetros!O$13,Parámetros!P$13,Parámetros!Q$13)+CHOOSE(M62,Parámetros!M$14,Parámetros!N$14,Parámetros!O$14,Parámetros!P$14,Parámetros!Q$14)+CHOOSE(P62,Parámetros!M$17,Parámetros!N$17,Parámetros!O$17,Parámetros!P$17,Parámetros!Q$17)+CHOOSE(R62,Parámetros!M$19,Parámetros!N$19,Parámetros!O$19,Parámetros!P$19,Parámetros!Q$19)+CHOOSE(S62,Parámetros!M$20,Parámetros!N$20,Parámetros!O$20,Parámetros!P$20,Parámetros!Q$20)+CHOOSE(T62,Parámetros!M$21,Parámetros!N$21,Parámetros!O$21,Parámetros!P$21,Parámetros!Q$21)+CHOOSE(U62,Parámetros!M$22,Parámetros!N$22,Parámetros!O$22,Parámetros!P$22,Parámetros!Q$22)</f>
        <v>50</v>
      </c>
      <c r="AC62" s="25">
        <v>83</v>
      </c>
      <c r="AD62" s="25" t="s">
        <v>101</v>
      </c>
      <c r="AE62" s="33" t="s">
        <v>102</v>
      </c>
      <c r="AF62" s="37" t="s">
        <v>122</v>
      </c>
    </row>
    <row r="63" spans="1:32" x14ac:dyDescent="0.2">
      <c r="A63" s="25">
        <f>Inventario!A63</f>
        <v>84</v>
      </c>
      <c r="B63" s="26" t="str">
        <f>Inventario!B63</f>
        <v>WHATS UP</v>
      </c>
      <c r="C63" s="38">
        <v>4</v>
      </c>
      <c r="D63" s="38">
        <v>3</v>
      </c>
      <c r="E63" s="38">
        <v>4</v>
      </c>
      <c r="F63" s="38">
        <v>4</v>
      </c>
      <c r="G63" s="38">
        <v>3</v>
      </c>
      <c r="H63" s="38">
        <v>2</v>
      </c>
      <c r="I63" s="38">
        <v>4</v>
      </c>
      <c r="J63" s="38">
        <v>3</v>
      </c>
      <c r="K63" s="38">
        <v>4</v>
      </c>
      <c r="L63" s="38">
        <v>5</v>
      </c>
      <c r="M63" s="38">
        <v>4</v>
      </c>
      <c r="N63" s="38">
        <v>3</v>
      </c>
      <c r="O63" s="38">
        <v>4</v>
      </c>
      <c r="P63" s="38">
        <v>2</v>
      </c>
      <c r="Q63" s="38">
        <v>1</v>
      </c>
      <c r="R63" s="38">
        <v>3</v>
      </c>
      <c r="S63" s="38">
        <v>3</v>
      </c>
      <c r="T63" s="38">
        <v>3</v>
      </c>
      <c r="U63" s="38">
        <v>3</v>
      </c>
      <c r="V63" s="38">
        <v>4</v>
      </c>
      <c r="W63" s="38">
        <v>4</v>
      </c>
      <c r="X63" s="38">
        <v>4</v>
      </c>
      <c r="Y63" s="38">
        <v>1</v>
      </c>
      <c r="Z63" s="28">
        <f>CHOOSE(F63,Parámetros!C$7,Parámetros!D$7,Parámetros!E$7,Parámetros!F$7,Parámetros!G$7)+CHOOSE(G63,Parámetros!C$8,Parámetros!D$8,Parámetros!E$8,Parámetros!F$8,Parámetros!G$8)+CHOOSE(H63,Parámetros!C$9,Parámetros!D$9,Parámetros!E$9,Parámetros!F$9,Parámetros!G$9)+CHOOSE(Q63,Parámetros!C$18,Parámetros!D$18,Parámetros!E$18,Parámetros!F$18,Parámetros!G$18)+CHOOSE(V63,Parámetros!C$23,Parámetros!D$23,Parámetros!E$23,Parámetros!F$23,Parámetros!G$23)</f>
        <v>46</v>
      </c>
      <c r="AA63" s="29">
        <f>CHOOSE(C63,Parámetros!H$4,Parámetros!I$4,Parámetros!J$4,Parámetros!K$4,Parámetros!L$4)+CHOOSE(D63,Parámetros!H$5,Parámetros!I$5,Parámetros!J$5,Parámetros!K$5,Parámetros!L$5)+CHOOSE(E63,Parámetros!H$6,Parámetros!I$6,Parámetros!J$6,Parámetros!K$6,Parámetros!L$6)+CHOOSE(I63,Parámetros!H$10,Parámetros!I$10,Parámetros!J$10,Parámetros!K$10,Parámetros!L$10)+CHOOSE(J63,Parámetros!H$11,Parámetros!I$11,Parámetros!J$11,Parámetros!K$11,Parámetros!L$11)+CHOOSE(M63,Parámetros!H$14,Parámetros!I$14,Parámetros!J$14,Parámetros!K$14,Parámetros!L$14)+CHOOSE(N63,Parámetros!H$15,Parámetros!I$15,Parámetros!J$15,Parámetros!K$15,Parámetros!L$15)+CHOOSE(O63,Parámetros!H$16,Parámetros!I$16,Parámetros!J$16,Parámetros!K$16,Parámetros!L$16)+CHOOSE(P63,Parámetros!H$17,Parámetros!I$17,Parámetros!J$17,Parámetros!K$17,Parámetros!L$17)+CHOOSE(W63,Parámetros!H$24,Parámetros!I$24,Parámetros!J$24,Parámetros!K$24,Parámetros!L$24)+CHOOSE(X63,Parámetros!H$25,Parámetros!I$25,Parámetros!J$25,Parámetros!K$25,Parámetros!L$25)+CHOOSE(Y63,Parámetros!H$26,Parámetros!I$26,Parámetros!J$26,Parámetros!K$26,Parámetros!L$26)</f>
        <v>24</v>
      </c>
      <c r="AB63" s="30">
        <f>CHOOSE(D63,Parámetros!M$5,Parámetros!N$5,Parámetros!O$5,Parámetros!P$5,Parámetros!Q$5)+CHOOSE(E63,Parámetros!M$6,Parámetros!N$6,Parámetros!O$6,Parámetros!P$6,Parámetros!Q$6)+CHOOSE(K63,Parámetros!M$12,Parámetros!N$12,Parámetros!O$12,Parámetros!P$12,Parámetros!Q$12)+CHOOSE(L63,Parámetros!M$13,Parámetros!N$13,Parámetros!O$13,Parámetros!P$13,Parámetros!Q$13)+CHOOSE(M63,Parámetros!M$14,Parámetros!N$14,Parámetros!O$14,Parámetros!P$14,Parámetros!Q$14)+CHOOSE(P63,Parámetros!M$17,Parámetros!N$17,Parámetros!O$17,Parámetros!P$17,Parámetros!Q$17)+CHOOSE(R63,Parámetros!M$19,Parámetros!N$19,Parámetros!O$19,Parámetros!P$19,Parámetros!Q$19)+CHOOSE(S63,Parámetros!M$20,Parámetros!N$20,Parámetros!O$20,Parámetros!P$20,Parámetros!Q$20)+CHOOSE(T63,Parámetros!M$21,Parámetros!N$21,Parámetros!O$21,Parámetros!P$21,Parámetros!Q$21)+CHOOSE(U63,Parámetros!M$22,Parámetros!N$22,Parámetros!O$22,Parámetros!P$22,Parámetros!Q$22)</f>
        <v>10</v>
      </c>
      <c r="AC63" s="25">
        <v>84</v>
      </c>
      <c r="AD63" s="25" t="s">
        <v>101</v>
      </c>
      <c r="AE63" s="33" t="s">
        <v>102</v>
      </c>
      <c r="AF63" s="37" t="s">
        <v>126</v>
      </c>
    </row>
    <row r="64" spans="1:32" x14ac:dyDescent="0.2">
      <c r="A64" s="25">
        <f>Inventario!A64</f>
        <v>85</v>
      </c>
      <c r="B64" s="26" t="str">
        <f>Inventario!B64</f>
        <v>AD-DNS</v>
      </c>
      <c r="C64" s="38">
        <v>4</v>
      </c>
      <c r="D64" s="38">
        <v>3</v>
      </c>
      <c r="E64" s="38">
        <v>4</v>
      </c>
      <c r="F64" s="38">
        <v>4</v>
      </c>
      <c r="G64" s="38">
        <v>2</v>
      </c>
      <c r="H64" s="38">
        <v>2</v>
      </c>
      <c r="I64" s="38">
        <v>1</v>
      </c>
      <c r="J64" s="38">
        <v>1</v>
      </c>
      <c r="K64" s="38">
        <v>1</v>
      </c>
      <c r="L64" s="38">
        <v>1</v>
      </c>
      <c r="M64" s="38">
        <v>1</v>
      </c>
      <c r="N64" s="38">
        <v>1</v>
      </c>
      <c r="O64" s="38">
        <v>2</v>
      </c>
      <c r="P64" s="38">
        <v>2</v>
      </c>
      <c r="Q64" s="38">
        <v>1</v>
      </c>
      <c r="R64" s="38">
        <v>1</v>
      </c>
      <c r="S64" s="38">
        <v>1</v>
      </c>
      <c r="T64" s="38">
        <v>1</v>
      </c>
      <c r="U64" s="38">
        <v>1</v>
      </c>
      <c r="V64" s="38">
        <v>1</v>
      </c>
      <c r="W64" s="38">
        <v>1</v>
      </c>
      <c r="X64" s="38">
        <v>4</v>
      </c>
      <c r="Y64" s="38">
        <v>1</v>
      </c>
      <c r="Z64" s="28">
        <f>CHOOSE(F64,Parámetros!C$7,Parámetros!D$7,Parámetros!E$7,Parámetros!F$7,Parámetros!G$7)+CHOOSE(G64,Parámetros!C$8,Parámetros!D$8,Parámetros!E$8,Parámetros!F$8,Parámetros!G$8)+CHOOSE(H64,Parámetros!C$9,Parámetros!D$9,Parámetros!E$9,Parámetros!F$9,Parámetros!G$9)+CHOOSE(Q64,Parámetros!C$18,Parámetros!D$18,Parámetros!E$18,Parámetros!F$18,Parámetros!G$18)+CHOOSE(V64,Parámetros!C$23,Parámetros!D$23,Parámetros!E$23,Parámetros!F$23,Parámetros!G$23)</f>
        <v>72</v>
      </c>
      <c r="AA64" s="29">
        <f>CHOOSE(C64,Parámetros!H$4,Parámetros!I$4,Parámetros!J$4,Parámetros!K$4,Parámetros!L$4)+CHOOSE(D64,Parámetros!H$5,Parámetros!I$5,Parámetros!J$5,Parámetros!K$5,Parámetros!L$5)+CHOOSE(E64,Parámetros!H$6,Parámetros!I$6,Parámetros!J$6,Parámetros!K$6,Parámetros!L$6)+CHOOSE(I64,Parámetros!H$10,Parámetros!I$10,Parámetros!J$10,Parámetros!K$10,Parámetros!L$10)+CHOOSE(J64,Parámetros!H$11,Parámetros!I$11,Parámetros!J$11,Parámetros!K$11,Parámetros!L$11)+CHOOSE(M64,Parámetros!H$14,Parámetros!I$14,Parámetros!J$14,Parámetros!K$14,Parámetros!L$14)+CHOOSE(N64,Parámetros!H$15,Parámetros!I$15,Parámetros!J$15,Parámetros!K$15,Parámetros!L$15)+CHOOSE(O64,Parámetros!H$16,Parámetros!I$16,Parámetros!J$16,Parámetros!K$16,Parámetros!L$16)+CHOOSE(P64,Parámetros!H$17,Parámetros!I$17,Parámetros!J$17,Parámetros!K$17,Parámetros!L$17)+CHOOSE(W64,Parámetros!H$24,Parámetros!I$24,Parámetros!J$24,Parámetros!K$24,Parámetros!L$24)+CHOOSE(X64,Parámetros!H$25,Parámetros!I$25,Parámetros!J$25,Parámetros!K$25,Parámetros!L$25)+CHOOSE(Y64,Parámetros!H$26,Parámetros!I$26,Parámetros!J$26,Parámetros!K$26,Parámetros!L$26)</f>
        <v>61</v>
      </c>
      <c r="AB64" s="30">
        <f>CHOOSE(D64,Parámetros!M$5,Parámetros!N$5,Parámetros!O$5,Parámetros!P$5,Parámetros!Q$5)+CHOOSE(E64,Parámetros!M$6,Parámetros!N$6,Parámetros!O$6,Parámetros!P$6,Parámetros!Q$6)+CHOOSE(K64,Parámetros!M$12,Parámetros!N$12,Parámetros!O$12,Parámetros!P$12,Parámetros!Q$12)+CHOOSE(L64,Parámetros!M$13,Parámetros!N$13,Parámetros!O$13,Parámetros!P$13,Parámetros!Q$13)+CHOOSE(M64,Parámetros!M$14,Parámetros!N$14,Parámetros!O$14,Parámetros!P$14,Parámetros!Q$14)+CHOOSE(P64,Parámetros!M$17,Parámetros!N$17,Parámetros!O$17,Parámetros!P$17,Parámetros!Q$17)+CHOOSE(R64,Parámetros!M$19,Parámetros!N$19,Parámetros!O$19,Parámetros!P$19,Parámetros!Q$19)+CHOOSE(S64,Parámetros!M$20,Parámetros!N$20,Parámetros!O$20,Parámetros!P$20,Parámetros!Q$20)+CHOOSE(T64,Parámetros!M$21,Parámetros!N$21,Parámetros!O$21,Parámetros!P$21,Parámetros!Q$21)+CHOOSE(U64,Parámetros!M$22,Parámetros!N$22,Parámetros!O$22,Parámetros!P$22,Parámetros!Q$22)</f>
        <v>78</v>
      </c>
      <c r="AC64" s="25">
        <v>85</v>
      </c>
      <c r="AD64" s="25" t="s">
        <v>101</v>
      </c>
      <c r="AE64" s="33" t="s">
        <v>102</v>
      </c>
      <c r="AF64" s="37" t="s">
        <v>103</v>
      </c>
    </row>
    <row r="65" spans="1:32" x14ac:dyDescent="0.2">
      <c r="A65" s="25">
        <f>Inventario!A65</f>
        <v>86</v>
      </c>
      <c r="B65" s="26" t="str">
        <f>Inventario!B65</f>
        <v>ACL (LINK)</v>
      </c>
      <c r="C65" s="38">
        <v>4</v>
      </c>
      <c r="D65" s="38">
        <v>1</v>
      </c>
      <c r="E65" s="38">
        <v>4</v>
      </c>
      <c r="F65" s="38">
        <v>4</v>
      </c>
      <c r="G65" s="38">
        <v>3</v>
      </c>
      <c r="H65" s="38">
        <v>3</v>
      </c>
      <c r="I65" s="38">
        <v>4</v>
      </c>
      <c r="J65" s="38">
        <v>4</v>
      </c>
      <c r="K65" s="38">
        <v>4</v>
      </c>
      <c r="L65" s="38">
        <v>5</v>
      </c>
      <c r="M65" s="38">
        <v>3</v>
      </c>
      <c r="N65" s="38">
        <v>4</v>
      </c>
      <c r="O65" s="38">
        <v>4</v>
      </c>
      <c r="P65" s="38">
        <v>2</v>
      </c>
      <c r="Q65" s="38">
        <v>1</v>
      </c>
      <c r="R65" s="38">
        <v>3</v>
      </c>
      <c r="S65" s="38">
        <v>3</v>
      </c>
      <c r="T65" s="38">
        <v>3</v>
      </c>
      <c r="U65" s="38">
        <v>3</v>
      </c>
      <c r="V65" s="38">
        <v>4</v>
      </c>
      <c r="W65" s="38">
        <v>4</v>
      </c>
      <c r="X65" s="38">
        <v>4</v>
      </c>
      <c r="Y65" s="38">
        <v>1</v>
      </c>
      <c r="Z65" s="28">
        <f>CHOOSE(F65,Parámetros!C$7,Parámetros!D$7,Parámetros!E$7,Parámetros!F$7,Parámetros!G$7)+CHOOSE(G65,Parámetros!C$8,Parámetros!D$8,Parámetros!E$8,Parámetros!F$8,Parámetros!G$8)+CHOOSE(H65,Parámetros!C$9,Parámetros!D$9,Parámetros!E$9,Parámetros!F$9,Parámetros!G$9)+CHOOSE(Q65,Parámetros!C$18,Parámetros!D$18,Parámetros!E$18,Parámetros!F$18,Parámetros!G$18)+CHOOSE(V65,Parámetros!C$23,Parámetros!D$23,Parámetros!E$23,Parámetros!F$23,Parámetros!G$23)</f>
        <v>42</v>
      </c>
      <c r="AA65" s="29">
        <f>CHOOSE(C65,Parámetros!H$4,Parámetros!I$4,Parámetros!J$4,Parámetros!K$4,Parámetros!L$4)+CHOOSE(D65,Parámetros!H$5,Parámetros!I$5,Parámetros!J$5,Parámetros!K$5,Parámetros!L$5)+CHOOSE(E65,Parámetros!H$6,Parámetros!I$6,Parámetros!J$6,Parámetros!K$6,Parámetros!L$6)+CHOOSE(I65,Parámetros!H$10,Parámetros!I$10,Parámetros!J$10,Parámetros!K$10,Parámetros!L$10)+CHOOSE(J65,Parámetros!H$11,Parámetros!I$11,Parámetros!J$11,Parámetros!K$11,Parámetros!L$11)+CHOOSE(M65,Parámetros!H$14,Parámetros!I$14,Parámetros!J$14,Parámetros!K$14,Parámetros!L$14)+CHOOSE(N65,Parámetros!H$15,Parámetros!I$15,Parámetros!J$15,Parámetros!K$15,Parámetros!L$15)+CHOOSE(O65,Parámetros!H$16,Parámetros!I$16,Parámetros!J$16,Parámetros!K$16,Parámetros!L$16)+CHOOSE(P65,Parámetros!H$17,Parámetros!I$17,Parámetros!J$17,Parámetros!K$17,Parámetros!L$17)+CHOOSE(W65,Parámetros!H$24,Parámetros!I$24,Parámetros!J$24,Parámetros!K$24,Parámetros!L$24)+CHOOSE(X65,Parámetros!H$25,Parámetros!I$25,Parámetros!J$25,Parámetros!K$25,Parámetros!L$25)+CHOOSE(Y65,Parámetros!H$26,Parámetros!I$26,Parámetros!J$26,Parámetros!K$26,Parámetros!L$26)</f>
        <v>28</v>
      </c>
      <c r="AB65" s="30">
        <f>CHOOSE(D65,Parámetros!M$5,Parámetros!N$5,Parámetros!O$5,Parámetros!P$5,Parámetros!Q$5)+CHOOSE(E65,Parámetros!M$6,Parámetros!N$6,Parámetros!O$6,Parámetros!P$6,Parámetros!Q$6)+CHOOSE(K65,Parámetros!M$12,Parámetros!N$12,Parámetros!O$12,Parámetros!P$12,Parámetros!Q$12)+CHOOSE(L65,Parámetros!M$13,Parámetros!N$13,Parámetros!O$13,Parámetros!P$13,Parámetros!Q$13)+CHOOSE(M65,Parámetros!M$14,Parámetros!N$14,Parámetros!O$14,Parámetros!P$14,Parámetros!Q$14)+CHOOSE(P65,Parámetros!M$17,Parámetros!N$17,Parámetros!O$17,Parámetros!P$17,Parámetros!Q$17)+CHOOSE(R65,Parámetros!M$19,Parámetros!N$19,Parámetros!O$19,Parámetros!P$19,Parámetros!Q$19)+CHOOSE(S65,Parámetros!M$20,Parámetros!N$20,Parámetros!O$20,Parámetros!P$20,Parámetros!Q$20)+CHOOSE(T65,Parámetros!M$21,Parámetros!N$21,Parámetros!O$21,Parámetros!P$21,Parámetros!Q$21)+CHOOSE(U65,Parámetros!M$22,Parámetros!N$22,Parámetros!O$22,Parámetros!P$22,Parámetros!Q$22)</f>
        <v>20</v>
      </c>
      <c r="AC65" s="25">
        <v>86</v>
      </c>
      <c r="AD65" s="25" t="s">
        <v>179</v>
      </c>
      <c r="AE65" s="37" t="s">
        <v>15</v>
      </c>
      <c r="AF65" s="37" t="s">
        <v>129</v>
      </c>
    </row>
    <row r="66" spans="1:32" x14ac:dyDescent="0.2">
      <c r="A66" s="25">
        <f>Inventario!A66</f>
        <v>87</v>
      </c>
      <c r="B66" s="26" t="str">
        <f>Inventario!B66</f>
        <v>SISCARD (CREDENCIAL)</v>
      </c>
      <c r="C66" s="38">
        <v>2</v>
      </c>
      <c r="D66" s="38">
        <v>3</v>
      </c>
      <c r="E66" s="38">
        <v>4</v>
      </c>
      <c r="F66" s="38">
        <v>4</v>
      </c>
      <c r="G66" s="38">
        <v>1</v>
      </c>
      <c r="H66" s="38">
        <v>3</v>
      </c>
      <c r="I66" s="38">
        <v>4</v>
      </c>
      <c r="J66" s="38">
        <v>1</v>
      </c>
      <c r="K66" s="38">
        <v>2</v>
      </c>
      <c r="L66" s="38">
        <v>2</v>
      </c>
      <c r="M66" s="38">
        <v>2</v>
      </c>
      <c r="N66" s="38">
        <v>1</v>
      </c>
      <c r="O66" s="38">
        <v>2</v>
      </c>
      <c r="P66" s="38">
        <v>2</v>
      </c>
      <c r="Q66" s="38">
        <v>1</v>
      </c>
      <c r="R66" s="38">
        <v>3</v>
      </c>
      <c r="S66" s="38">
        <v>3</v>
      </c>
      <c r="T66" s="38">
        <v>3</v>
      </c>
      <c r="U66" s="38">
        <v>3</v>
      </c>
      <c r="V66" s="38">
        <v>3</v>
      </c>
      <c r="W66" s="38">
        <v>2</v>
      </c>
      <c r="X66" s="38">
        <v>1</v>
      </c>
      <c r="Y66" s="38">
        <v>1</v>
      </c>
      <c r="Z66" s="28">
        <f>CHOOSE(F66,Parámetros!C$7,Parámetros!D$7,Parámetros!E$7,Parámetros!F$7,Parámetros!G$7)+CHOOSE(G66,Parámetros!C$8,Parámetros!D$8,Parámetros!E$8,Parámetros!F$8,Parámetros!G$8)+CHOOSE(H66,Parámetros!C$9,Parámetros!D$9,Parámetros!E$9,Parámetros!F$9,Parámetros!G$9)+CHOOSE(Q66,Parámetros!C$18,Parámetros!D$18,Parámetros!E$18,Parámetros!F$18,Parámetros!G$18)+CHOOSE(V66,Parámetros!C$23,Parámetros!D$23,Parámetros!E$23,Parámetros!F$23,Parámetros!G$23)</f>
        <v>61</v>
      </c>
      <c r="AA66" s="29">
        <f>CHOOSE(C66,Parámetros!H$4,Parámetros!I$4,Parámetros!J$4,Parámetros!K$4,Parámetros!L$4)+CHOOSE(D66,Parámetros!H$5,Parámetros!I$5,Parámetros!J$5,Parámetros!K$5,Parámetros!L$5)+CHOOSE(E66,Parámetros!H$6,Parámetros!I$6,Parámetros!J$6,Parámetros!K$6,Parámetros!L$6)+CHOOSE(I66,Parámetros!H$10,Parámetros!I$10,Parámetros!J$10,Parámetros!K$10,Parámetros!L$10)+CHOOSE(J66,Parámetros!H$11,Parámetros!I$11,Parámetros!J$11,Parámetros!K$11,Parámetros!L$11)+CHOOSE(M66,Parámetros!H$14,Parámetros!I$14,Parámetros!J$14,Parámetros!K$14,Parámetros!L$14)+CHOOSE(N66,Parámetros!H$15,Parámetros!I$15,Parámetros!J$15,Parámetros!K$15,Parámetros!L$15)+CHOOSE(O66,Parámetros!H$16,Parámetros!I$16,Parámetros!J$16,Parámetros!K$16,Parámetros!L$16)+CHOOSE(P66,Parámetros!H$17,Parámetros!I$17,Parámetros!J$17,Parámetros!K$17,Parámetros!L$17)+CHOOSE(W66,Parámetros!H$24,Parámetros!I$24,Parámetros!J$24,Parámetros!K$24,Parámetros!L$24)+CHOOSE(X66,Parámetros!H$25,Parámetros!I$25,Parámetros!J$25,Parámetros!K$25,Parámetros!L$25)+CHOOSE(Y66,Parámetros!H$26,Parámetros!I$26,Parámetros!J$26,Parámetros!K$26,Parámetros!L$26)</f>
        <v>63</v>
      </c>
      <c r="AB66" s="30">
        <f>CHOOSE(D66,Parámetros!M$5,Parámetros!N$5,Parámetros!O$5,Parámetros!P$5,Parámetros!Q$5)+CHOOSE(E66,Parámetros!M$6,Parámetros!N$6,Parámetros!O$6,Parámetros!P$6,Parámetros!Q$6)+CHOOSE(K66,Parámetros!M$12,Parámetros!N$12,Parámetros!O$12,Parámetros!P$12,Parámetros!Q$12)+CHOOSE(L66,Parámetros!M$13,Parámetros!N$13,Parámetros!O$13,Parámetros!P$13,Parámetros!Q$13)+CHOOSE(M66,Parámetros!M$14,Parámetros!N$14,Parámetros!O$14,Parámetros!P$14,Parámetros!Q$14)+CHOOSE(P66,Parámetros!M$17,Parámetros!N$17,Parámetros!O$17,Parámetros!P$17,Parámetros!Q$17)+CHOOSE(R66,Parámetros!M$19,Parámetros!N$19,Parámetros!O$19,Parámetros!P$19,Parámetros!Q$19)+CHOOSE(S66,Parámetros!M$20,Parámetros!N$20,Parámetros!O$20,Parámetros!P$20,Parámetros!Q$20)+CHOOSE(T66,Parámetros!M$21,Parámetros!N$21,Parámetros!O$21,Parámetros!P$21,Parámetros!Q$21)+CHOOSE(U66,Parámetros!M$22,Parámetros!N$22,Parámetros!O$22,Parámetros!P$22,Parámetros!Q$22)</f>
        <v>32</v>
      </c>
      <c r="AC66" s="25">
        <v>87</v>
      </c>
      <c r="AD66" s="25" t="s">
        <v>179</v>
      </c>
      <c r="AE66" s="37" t="s">
        <v>15</v>
      </c>
      <c r="AF66" s="37" t="s">
        <v>131</v>
      </c>
    </row>
    <row r="67" spans="1:32" x14ac:dyDescent="0.2">
      <c r="A67" s="25">
        <v>88</v>
      </c>
      <c r="B67" s="26" t="s">
        <v>132</v>
      </c>
      <c r="C67" s="38">
        <v>4</v>
      </c>
      <c r="D67" s="38">
        <v>3</v>
      </c>
      <c r="E67" s="38">
        <v>4</v>
      </c>
      <c r="F67" s="38">
        <v>4</v>
      </c>
      <c r="G67" s="38">
        <v>3</v>
      </c>
      <c r="H67" s="38">
        <v>3</v>
      </c>
      <c r="I67" s="38">
        <v>4</v>
      </c>
      <c r="J67" s="38">
        <v>3</v>
      </c>
      <c r="K67" s="38">
        <v>4</v>
      </c>
      <c r="L67" s="38">
        <v>5</v>
      </c>
      <c r="M67" s="38">
        <v>3</v>
      </c>
      <c r="N67" s="38">
        <v>3</v>
      </c>
      <c r="O67" s="38">
        <v>4</v>
      </c>
      <c r="P67" s="38">
        <v>2</v>
      </c>
      <c r="Q67" s="38">
        <v>1</v>
      </c>
      <c r="R67" s="38">
        <v>3</v>
      </c>
      <c r="S67" s="38">
        <v>3</v>
      </c>
      <c r="T67" s="38">
        <v>3</v>
      </c>
      <c r="U67" s="38">
        <v>3</v>
      </c>
      <c r="V67" s="38">
        <v>4</v>
      </c>
      <c r="W67" s="38">
        <v>4</v>
      </c>
      <c r="X67" s="38">
        <v>4</v>
      </c>
      <c r="Y67" s="38">
        <v>3</v>
      </c>
      <c r="Z67" s="28">
        <v>56</v>
      </c>
      <c r="AA67" s="29">
        <v>39</v>
      </c>
      <c r="AB67" s="30">
        <v>12</v>
      </c>
      <c r="AC67" s="25">
        <v>88</v>
      </c>
      <c r="AD67" s="25" t="s">
        <v>133</v>
      </c>
      <c r="AE67" s="37" t="s">
        <v>134</v>
      </c>
      <c r="AF67" s="37" t="s">
        <v>135</v>
      </c>
    </row>
    <row r="68" spans="1:32" x14ac:dyDescent="0.2">
      <c r="A68" s="25">
        <f>Inventario!A68</f>
        <v>89</v>
      </c>
      <c r="B68" s="26" t="str">
        <f>Inventario!B68</f>
        <v>DMZ-ISA Server</v>
      </c>
      <c r="C68" s="38">
        <v>4</v>
      </c>
      <c r="D68" s="38">
        <v>3</v>
      </c>
      <c r="E68" s="38">
        <v>4</v>
      </c>
      <c r="F68" s="38">
        <v>4</v>
      </c>
      <c r="G68" s="38">
        <v>3</v>
      </c>
      <c r="H68" s="38">
        <v>3</v>
      </c>
      <c r="I68" s="38">
        <v>4</v>
      </c>
      <c r="J68" s="38">
        <v>4</v>
      </c>
      <c r="K68" s="38">
        <v>4</v>
      </c>
      <c r="L68" s="38">
        <v>5</v>
      </c>
      <c r="M68" s="38">
        <v>4</v>
      </c>
      <c r="N68" s="38">
        <v>4</v>
      </c>
      <c r="O68" s="38">
        <v>4</v>
      </c>
      <c r="P68" s="38">
        <v>1</v>
      </c>
      <c r="Q68" s="38">
        <v>3</v>
      </c>
      <c r="R68" s="38">
        <v>3</v>
      </c>
      <c r="S68" s="38">
        <v>3</v>
      </c>
      <c r="T68" s="38">
        <v>3</v>
      </c>
      <c r="U68" s="38">
        <v>3</v>
      </c>
      <c r="V68" s="38">
        <v>4</v>
      </c>
      <c r="W68" s="38">
        <v>4</v>
      </c>
      <c r="X68" s="38">
        <v>4</v>
      </c>
      <c r="Y68" s="38">
        <v>3</v>
      </c>
      <c r="Z68" s="28">
        <f>CHOOSE(F68,Parámetros!C$7,Parámetros!D$7,Parámetros!E$7,Parámetros!F$7,Parámetros!G$7)+CHOOSE(G68,Parámetros!C$8,Parámetros!D$8,Parámetros!E$8,Parámetros!F$8,Parámetros!G$8)+CHOOSE(H68,Parámetros!C$9,Parámetros!D$9,Parámetros!E$9,Parámetros!F$9,Parámetros!G$9)+CHOOSE(Q68,Parámetros!C$18,Parámetros!D$18,Parámetros!E$18,Parámetros!F$18,Parámetros!G$18)+CHOOSE(V68,Parámetros!C$23,Parámetros!D$23,Parámetros!E$23,Parámetros!F$23,Parámetros!G$23)</f>
        <v>32</v>
      </c>
      <c r="AA68" s="29">
        <f>CHOOSE(C68,Parámetros!H$4,Parámetros!I$4,Parámetros!J$4,Parámetros!K$4,Parámetros!L$4)+CHOOSE(D68,Parámetros!H$5,Parámetros!I$5,Parámetros!J$5,Parámetros!K$5,Parámetros!L$5)+CHOOSE(E68,Parámetros!H$6,Parámetros!I$6,Parámetros!J$6,Parámetros!K$6,Parámetros!L$6)+CHOOSE(I68,Parámetros!H$10,Parámetros!I$10,Parámetros!J$10,Parámetros!K$10,Parámetros!L$10)+CHOOSE(J68,Parámetros!H$11,Parámetros!I$11,Parámetros!J$11,Parámetros!K$11,Parámetros!L$11)+CHOOSE(M68,Parámetros!H$14,Parámetros!I$14,Parámetros!J$14,Parámetros!K$14,Parámetros!L$14)+CHOOSE(N68,Parámetros!H$15,Parámetros!I$15,Parámetros!J$15,Parámetros!K$15,Parámetros!L$15)+CHOOSE(O68,Parámetros!H$16,Parámetros!I$16,Parámetros!J$16,Parámetros!K$16,Parámetros!L$16)+CHOOSE(P68,Parámetros!H$17,Parámetros!I$17,Parámetros!J$17,Parámetros!K$17,Parámetros!L$17)+CHOOSE(W68,Parámetros!H$24,Parámetros!I$24,Parámetros!J$24,Parámetros!K$24,Parámetros!L$24)+CHOOSE(X68,Parámetros!H$25,Parámetros!I$25,Parámetros!J$25,Parámetros!K$25,Parámetros!L$25)+CHOOSE(Y68,Parámetros!H$26,Parámetros!I$26,Parámetros!J$26,Parámetros!K$26,Parámetros!L$26)</f>
        <v>22</v>
      </c>
      <c r="AB68" s="30">
        <f>CHOOSE(D68,Parámetros!M$5,Parámetros!N$5,Parámetros!O$5,Parámetros!P$5,Parámetros!Q$5)+CHOOSE(E68,Parámetros!M$6,Parámetros!N$6,Parámetros!O$6,Parámetros!P$6,Parámetros!Q$6)+CHOOSE(K68,Parámetros!M$12,Parámetros!N$12,Parámetros!O$12,Parámetros!P$12,Parámetros!Q$12)+CHOOSE(L68,Parámetros!M$13,Parámetros!N$13,Parámetros!O$13,Parámetros!P$13,Parámetros!Q$13)+CHOOSE(M68,Parámetros!M$14,Parámetros!N$14,Parámetros!O$14,Parámetros!P$14,Parámetros!Q$14)+CHOOSE(P68,Parámetros!M$17,Parámetros!N$17,Parámetros!O$17,Parámetros!P$17,Parámetros!Q$17)+CHOOSE(R68,Parámetros!M$19,Parámetros!N$19,Parámetros!O$19,Parámetros!P$19,Parámetros!Q$19)+CHOOSE(S68,Parámetros!M$20,Parámetros!N$20,Parámetros!O$20,Parámetros!P$20,Parámetros!Q$20)+CHOOSE(T68,Parámetros!M$21,Parámetros!N$21,Parámetros!O$21,Parámetros!P$21,Parámetros!Q$21)+CHOOSE(U68,Parámetros!M$22,Parámetros!N$22,Parámetros!O$22,Parámetros!P$22,Parámetros!Q$22)</f>
        <v>15</v>
      </c>
      <c r="AC68" s="25">
        <v>89</v>
      </c>
      <c r="AD68" s="25" t="s">
        <v>89</v>
      </c>
      <c r="AE68" s="37" t="s">
        <v>90</v>
      </c>
      <c r="AF68" s="33" t="s">
        <v>182</v>
      </c>
    </row>
    <row r="69" spans="1:32" x14ac:dyDescent="0.2">
      <c r="A69" s="25">
        <f>Inventario!A69</f>
        <v>90</v>
      </c>
      <c r="B69" s="26" t="str">
        <f>Inventario!B69</f>
        <v>META4 de administracion de sueldos y empleados</v>
      </c>
      <c r="C69" s="38">
        <v>2</v>
      </c>
      <c r="D69" s="38">
        <v>2</v>
      </c>
      <c r="E69" s="38">
        <v>4</v>
      </c>
      <c r="F69" s="38">
        <v>3</v>
      </c>
      <c r="G69" s="38">
        <v>2</v>
      </c>
      <c r="H69" s="38">
        <v>2</v>
      </c>
      <c r="I69" s="38">
        <v>3</v>
      </c>
      <c r="J69" s="38">
        <v>4</v>
      </c>
      <c r="K69" s="38">
        <v>4</v>
      </c>
      <c r="L69" s="38">
        <v>1</v>
      </c>
      <c r="M69" s="38">
        <v>4</v>
      </c>
      <c r="N69" s="38">
        <v>4</v>
      </c>
      <c r="O69" s="38">
        <v>4</v>
      </c>
      <c r="P69" s="38">
        <v>2</v>
      </c>
      <c r="Q69" s="38">
        <v>1</v>
      </c>
      <c r="R69" s="38">
        <v>1</v>
      </c>
      <c r="S69" s="38">
        <v>3</v>
      </c>
      <c r="T69" s="38">
        <v>3</v>
      </c>
      <c r="U69" s="38">
        <v>3</v>
      </c>
      <c r="V69" s="38">
        <v>1</v>
      </c>
      <c r="W69" s="38">
        <v>2</v>
      </c>
      <c r="X69" s="38">
        <v>2</v>
      </c>
      <c r="Y69" s="38">
        <v>1</v>
      </c>
      <c r="Z69" s="28">
        <f>CHOOSE(F69,Parámetros!C$7,Parámetros!D$7,Parámetros!E$7,Parámetros!F$7,Parámetros!G$7)+CHOOSE(G69,Parámetros!C$8,Parámetros!D$8,Parámetros!E$8,Parámetros!F$8,Parámetros!G$8)+CHOOSE(H69,Parámetros!C$9,Parámetros!D$9,Parámetros!E$9,Parámetros!F$9,Parámetros!G$9)+CHOOSE(Q69,Parámetros!C$18,Parámetros!D$18,Parámetros!E$18,Parámetros!F$18,Parámetros!G$18)+CHOOSE(V69,Parámetros!C$23,Parámetros!D$23,Parámetros!E$23,Parámetros!F$23,Parámetros!G$23)</f>
        <v>81</v>
      </c>
      <c r="AA69" s="29">
        <f>CHOOSE(C69,Parámetros!H$4,Parámetros!I$4,Parámetros!J$4,Parámetros!K$4,Parámetros!L$4)+CHOOSE(D69,Parámetros!H$5,Parámetros!I$5,Parámetros!J$5,Parámetros!K$5,Parámetros!L$5)+CHOOSE(E69,Parámetros!H$6,Parámetros!I$6,Parámetros!J$6,Parámetros!K$6,Parámetros!L$6)+CHOOSE(I69,Parámetros!H$10,Parámetros!I$10,Parámetros!J$10,Parámetros!K$10,Parámetros!L$10)+CHOOSE(J69,Parámetros!H$11,Parámetros!I$11,Parámetros!J$11,Parámetros!K$11,Parámetros!L$11)+CHOOSE(M69,Parámetros!H$14,Parámetros!I$14,Parámetros!J$14,Parámetros!K$14,Parámetros!L$14)+CHOOSE(N69,Parámetros!H$15,Parámetros!I$15,Parámetros!J$15,Parámetros!K$15,Parámetros!L$15)+CHOOSE(O69,Parámetros!H$16,Parámetros!I$16,Parámetros!J$16,Parámetros!K$16,Parámetros!L$16)+CHOOSE(P69,Parámetros!H$17,Parámetros!I$17,Parámetros!J$17,Parámetros!K$17,Parámetros!L$17)+CHOOSE(W69,Parámetros!H$24,Parámetros!I$24,Parámetros!J$24,Parámetros!K$24,Parámetros!L$24)+CHOOSE(X69,Parámetros!H$25,Parámetros!I$25,Parámetros!J$25,Parámetros!K$25,Parámetros!L$25)+CHOOSE(Y69,Parámetros!H$26,Parámetros!I$26,Parámetros!J$26,Parámetros!K$26,Parámetros!L$26)</f>
        <v>40</v>
      </c>
      <c r="AB69" s="30">
        <f>CHOOSE(D69,Parámetros!M$5,Parámetros!N$5,Parámetros!O$5,Parámetros!P$5,Parámetros!Q$5)+CHOOSE(E69,Parámetros!M$6,Parámetros!N$6,Parámetros!O$6,Parámetros!P$6,Parámetros!Q$6)+CHOOSE(K69,Parámetros!M$12,Parámetros!N$12,Parámetros!O$12,Parámetros!P$12,Parámetros!Q$12)+CHOOSE(L69,Parámetros!M$13,Parámetros!N$13,Parámetros!O$13,Parámetros!P$13,Parámetros!Q$13)+CHOOSE(M69,Parámetros!M$14,Parámetros!N$14,Parámetros!O$14,Parámetros!P$14,Parámetros!Q$14)+CHOOSE(P69,Parámetros!M$17,Parámetros!N$17,Parámetros!O$17,Parámetros!P$17,Parámetros!Q$17)+CHOOSE(R69,Parámetros!M$19,Parámetros!N$19,Parámetros!O$19,Parámetros!P$19,Parámetros!Q$19)+CHOOSE(S69,Parámetros!M$20,Parámetros!N$20,Parámetros!O$20,Parámetros!P$20,Parámetros!Q$20)+CHOOSE(T69,Parámetros!M$21,Parámetros!N$21,Parámetros!O$21,Parámetros!P$21,Parámetros!Q$21)+CHOOSE(U69,Parámetros!M$22,Parámetros!N$22,Parámetros!O$22,Parámetros!P$22,Parámetros!Q$22)</f>
        <v>36</v>
      </c>
      <c r="AC69" s="25">
        <v>90</v>
      </c>
      <c r="AD69" s="25" t="s">
        <v>95</v>
      </c>
      <c r="AE69" s="37" t="s">
        <v>96</v>
      </c>
      <c r="AF69" s="37" t="s">
        <v>97</v>
      </c>
    </row>
    <row r="70" spans="1:32" x14ac:dyDescent="0.2">
      <c r="A70" s="25">
        <f>Inventario!A70</f>
        <v>92</v>
      </c>
      <c r="B70" s="26" t="str">
        <f>Inventario!B70</f>
        <v>RI Test</v>
      </c>
      <c r="C70" s="38">
        <v>4</v>
      </c>
      <c r="D70" s="38">
        <v>3</v>
      </c>
      <c r="E70" s="38">
        <v>4</v>
      </c>
      <c r="F70" s="38">
        <v>1</v>
      </c>
      <c r="G70" s="38">
        <v>3</v>
      </c>
      <c r="H70" s="38">
        <v>2</v>
      </c>
      <c r="I70" s="38">
        <v>2</v>
      </c>
      <c r="J70" s="38">
        <v>1</v>
      </c>
      <c r="K70" s="38">
        <v>4</v>
      </c>
      <c r="L70" s="38">
        <v>4</v>
      </c>
      <c r="M70" s="38">
        <v>2</v>
      </c>
      <c r="N70" s="38">
        <v>3</v>
      </c>
      <c r="O70" s="38">
        <v>4</v>
      </c>
      <c r="P70" s="38">
        <v>2</v>
      </c>
      <c r="Q70" s="38">
        <v>1</v>
      </c>
      <c r="R70" s="38">
        <v>2</v>
      </c>
      <c r="S70" s="38">
        <v>2</v>
      </c>
      <c r="T70" s="38">
        <v>3</v>
      </c>
      <c r="U70" s="38">
        <v>3</v>
      </c>
      <c r="V70" s="38">
        <v>1</v>
      </c>
      <c r="W70" s="38">
        <v>2</v>
      </c>
      <c r="X70" s="38">
        <v>4</v>
      </c>
      <c r="Y70" s="38">
        <v>1</v>
      </c>
      <c r="Z70" s="28">
        <f>CHOOSE(F70,Parámetros!C$7,Parámetros!D$7,Parámetros!E$7,Parámetros!F$7,Parámetros!G$7)+CHOOSE(G70,Parámetros!C$8,Parámetros!D$8,Parámetros!E$8,Parámetros!F$8,Parámetros!G$8)+CHOOSE(H70,Parámetros!C$9,Parámetros!D$9,Parámetros!E$9,Parámetros!F$9,Parámetros!G$9)+CHOOSE(Q70,Parámetros!C$18,Parámetros!D$18,Parámetros!E$18,Parámetros!F$18,Parámetros!G$18)+CHOOSE(V70,Parámetros!C$23,Parámetros!D$23,Parámetros!E$23,Parámetros!F$23,Parámetros!G$23)</f>
        <v>84</v>
      </c>
      <c r="AA70" s="29">
        <f>CHOOSE(C70,Parámetros!H$4,Parámetros!I$4,Parámetros!J$4,Parámetros!K$4,Parámetros!L$4)+CHOOSE(D70,Parámetros!H$5,Parámetros!I$5,Parámetros!J$5,Parámetros!K$5,Parámetros!L$5)+CHOOSE(E70,Parámetros!H$6,Parámetros!I$6,Parámetros!J$6,Parámetros!K$6,Parámetros!L$6)+CHOOSE(I70,Parámetros!H$10,Parámetros!I$10,Parámetros!J$10,Parámetros!K$10,Parámetros!L$10)+CHOOSE(J70,Parámetros!H$11,Parámetros!I$11,Parámetros!J$11,Parámetros!K$11,Parámetros!L$11)+CHOOSE(M70,Parámetros!H$14,Parámetros!I$14,Parámetros!J$14,Parámetros!K$14,Parámetros!L$14)+CHOOSE(N70,Parámetros!H$15,Parámetros!I$15,Parámetros!J$15,Parámetros!K$15,Parámetros!L$15)+CHOOSE(O70,Parámetros!H$16,Parámetros!I$16,Parámetros!J$16,Parámetros!K$16,Parámetros!L$16)+CHOOSE(P70,Parámetros!H$17,Parámetros!I$17,Parámetros!J$17,Parámetros!K$17,Parámetros!L$17)+CHOOSE(W70,Parámetros!H$24,Parámetros!I$24,Parámetros!J$24,Parámetros!K$24,Parámetros!L$24)+CHOOSE(X70,Parámetros!H$25,Parámetros!I$25,Parámetros!J$25,Parámetros!K$25,Parámetros!L$25)+CHOOSE(Y70,Parámetros!H$26,Parámetros!I$26,Parámetros!J$26,Parámetros!K$26,Parámetros!L$26)</f>
        <v>44</v>
      </c>
      <c r="AB70" s="30">
        <f>CHOOSE(D70,Parámetros!M$5,Parámetros!N$5,Parámetros!O$5,Parámetros!P$5,Parámetros!Q$5)+CHOOSE(E70,Parámetros!M$6,Parámetros!N$6,Parámetros!O$6,Parámetros!P$6,Parámetros!Q$6)+CHOOSE(K70,Parámetros!M$12,Parámetros!N$12,Parámetros!O$12,Parámetros!P$12,Parámetros!Q$12)+CHOOSE(L70,Parámetros!M$13,Parámetros!N$13,Parámetros!O$13,Parámetros!P$13,Parámetros!Q$13)+CHOOSE(M70,Parámetros!M$14,Parámetros!N$14,Parámetros!O$14,Parámetros!P$14,Parámetros!Q$14)+CHOOSE(P70,Parámetros!M$17,Parámetros!N$17,Parámetros!O$17,Parámetros!P$17,Parámetros!Q$17)+CHOOSE(R70,Parámetros!M$19,Parámetros!N$19,Parámetros!O$19,Parámetros!P$19,Parámetros!Q$19)+CHOOSE(S70,Parámetros!M$20,Parámetros!N$20,Parámetros!O$20,Parámetros!P$20,Parámetros!Q$20)+CHOOSE(T70,Parámetros!M$21,Parámetros!N$21,Parámetros!O$21,Parámetros!P$21,Parámetros!Q$21)+CHOOSE(U70,Parámetros!M$22,Parámetros!N$22,Parámetros!O$22,Parámetros!P$22,Parámetros!Q$22)</f>
        <v>25</v>
      </c>
      <c r="AC70" s="25">
        <v>92</v>
      </c>
      <c r="AD70" s="25" t="s">
        <v>59</v>
      </c>
      <c r="AE70" s="37" t="s">
        <v>60</v>
      </c>
      <c r="AF70" s="37" t="s">
        <v>78</v>
      </c>
    </row>
    <row r="71" spans="1:32" x14ac:dyDescent="0.2">
      <c r="A71" s="25">
        <f>Inventario!A71</f>
        <v>93</v>
      </c>
      <c r="B71" s="26" t="str">
        <f>Inventario!B71</f>
        <v>CCTV - ONSSI Software Circuito cerrado</v>
      </c>
      <c r="C71" s="38">
        <v>4</v>
      </c>
      <c r="D71" s="38">
        <v>3</v>
      </c>
      <c r="E71" s="38">
        <v>4</v>
      </c>
      <c r="F71" s="38">
        <v>4</v>
      </c>
      <c r="G71" s="38">
        <v>2</v>
      </c>
      <c r="H71" s="38">
        <v>3</v>
      </c>
      <c r="I71" s="38">
        <v>4</v>
      </c>
      <c r="J71" s="38">
        <v>4</v>
      </c>
      <c r="K71" s="38">
        <v>4</v>
      </c>
      <c r="L71" s="38">
        <v>5</v>
      </c>
      <c r="M71" s="38">
        <v>4</v>
      </c>
      <c r="N71" s="38">
        <v>4</v>
      </c>
      <c r="O71" s="38">
        <v>4</v>
      </c>
      <c r="P71" s="38">
        <v>2</v>
      </c>
      <c r="Q71" s="38">
        <v>1</v>
      </c>
      <c r="R71" s="38">
        <v>3</v>
      </c>
      <c r="S71" s="38">
        <v>3</v>
      </c>
      <c r="T71" s="38">
        <v>3</v>
      </c>
      <c r="U71" s="38">
        <v>3</v>
      </c>
      <c r="V71" s="38">
        <v>4</v>
      </c>
      <c r="W71" s="38">
        <v>3</v>
      </c>
      <c r="X71" s="38">
        <v>4</v>
      </c>
      <c r="Y71" s="38">
        <v>1</v>
      </c>
      <c r="Z71" s="28">
        <f>CHOOSE(F71,Parámetros!C$7,Parámetros!D$7,Parámetros!E$7,Parámetros!F$7,Parámetros!G$7)+CHOOSE(G71,Parámetros!C$8,Parámetros!D$8,Parámetros!E$8,Parámetros!F$8,Parámetros!G$8)+CHOOSE(H71,Parámetros!C$9,Parámetros!D$9,Parámetros!E$9,Parámetros!F$9,Parámetros!G$9)+CHOOSE(Q71,Parámetros!C$18,Parámetros!D$18,Parámetros!E$18,Parámetros!F$18,Parámetros!G$18)+CHOOSE(V71,Parámetros!C$23,Parámetros!D$23,Parámetros!E$23,Parámetros!F$23,Parámetros!G$23)</f>
        <v>49</v>
      </c>
      <c r="AA71" s="29">
        <f>CHOOSE(C71,Parámetros!H$4,Parámetros!I$4,Parámetros!J$4,Parámetros!K$4,Parámetros!L$4)+CHOOSE(D71,Parámetros!H$5,Parámetros!I$5,Parámetros!J$5,Parámetros!K$5,Parámetros!L$5)+CHOOSE(E71,Parámetros!H$6,Parámetros!I$6,Parámetros!J$6,Parámetros!K$6,Parámetros!L$6)+CHOOSE(I71,Parámetros!H$10,Parámetros!I$10,Parámetros!J$10,Parámetros!K$10,Parámetros!L$10)+CHOOSE(J71,Parámetros!H$11,Parámetros!I$11,Parámetros!J$11,Parámetros!K$11,Parámetros!L$11)+CHOOSE(M71,Parámetros!H$14,Parámetros!I$14,Parámetros!J$14,Parámetros!K$14,Parámetros!L$14)+CHOOSE(N71,Parámetros!H$15,Parámetros!I$15,Parámetros!J$15,Parámetros!K$15,Parámetros!L$15)+CHOOSE(O71,Parámetros!H$16,Parámetros!I$16,Parámetros!J$16,Parámetros!K$16,Parámetros!L$16)+CHOOSE(P71,Parámetros!H$17,Parámetros!I$17,Parámetros!J$17,Parámetros!K$17,Parámetros!L$17)+CHOOSE(W71,Parámetros!H$24,Parámetros!I$24,Parámetros!J$24,Parámetros!K$24,Parámetros!L$24)+CHOOSE(X71,Parámetros!H$25,Parámetros!I$25,Parámetros!J$25,Parámetros!K$25,Parámetros!L$25)+CHOOSE(Y71,Parámetros!H$26,Parámetros!I$26,Parámetros!J$26,Parámetros!K$26,Parámetros!L$26)</f>
        <v>22</v>
      </c>
      <c r="AB71" s="30">
        <f>CHOOSE(D71,Parámetros!M$5,Parámetros!N$5,Parámetros!O$5,Parámetros!P$5,Parámetros!Q$5)+CHOOSE(E71,Parámetros!M$6,Parámetros!N$6,Parámetros!O$6,Parámetros!P$6,Parámetros!Q$6)+CHOOSE(K71,Parámetros!M$12,Parámetros!N$12,Parámetros!O$12,Parámetros!P$12,Parámetros!Q$12)+CHOOSE(L71,Parámetros!M$13,Parámetros!N$13,Parámetros!O$13,Parámetros!P$13,Parámetros!Q$13)+CHOOSE(M71,Parámetros!M$14,Parámetros!N$14,Parámetros!O$14,Parámetros!P$14,Parámetros!Q$14)+CHOOSE(P71,Parámetros!M$17,Parámetros!N$17,Parámetros!O$17,Parámetros!P$17,Parámetros!Q$17)+CHOOSE(R71,Parámetros!M$19,Parámetros!N$19,Parámetros!O$19,Parámetros!P$19,Parámetros!Q$19)+CHOOSE(S71,Parámetros!M$20,Parámetros!N$20,Parámetros!O$20,Parámetros!P$20,Parámetros!Q$20)+CHOOSE(T71,Parámetros!M$21,Parámetros!N$21,Parámetros!O$21,Parámetros!P$21,Parámetros!Q$21)+CHOOSE(U71,Parámetros!M$22,Parámetros!N$22,Parámetros!O$22,Parámetros!P$22,Parámetros!Q$22)</f>
        <v>10</v>
      </c>
      <c r="AC71" s="25">
        <v>93</v>
      </c>
      <c r="AD71" s="25" t="s">
        <v>101</v>
      </c>
      <c r="AE71" s="37" t="s">
        <v>102</v>
      </c>
      <c r="AF71" s="37" t="s">
        <v>184</v>
      </c>
    </row>
    <row r="72" spans="1:32" x14ac:dyDescent="0.2">
      <c r="A72" s="25">
        <f>Inventario!A72</f>
        <v>94</v>
      </c>
      <c r="B72" s="26" t="str">
        <f>Inventario!B72</f>
        <v>Software Developer</v>
      </c>
      <c r="C72" s="38">
        <v>4</v>
      </c>
      <c r="D72" s="38">
        <v>3</v>
      </c>
      <c r="E72" s="38">
        <v>4</v>
      </c>
      <c r="F72" s="38">
        <v>4</v>
      </c>
      <c r="G72" s="38">
        <v>3</v>
      </c>
      <c r="H72" s="38">
        <v>3</v>
      </c>
      <c r="I72" s="38">
        <v>4</v>
      </c>
      <c r="J72" s="38">
        <v>1</v>
      </c>
      <c r="K72" s="38">
        <v>3</v>
      </c>
      <c r="L72" s="38">
        <v>5</v>
      </c>
      <c r="M72" s="38">
        <v>2</v>
      </c>
      <c r="N72" s="38">
        <v>1</v>
      </c>
      <c r="O72" s="38">
        <v>4</v>
      </c>
      <c r="P72" s="38">
        <v>2</v>
      </c>
      <c r="Q72" s="38">
        <v>1</v>
      </c>
      <c r="R72" s="38">
        <v>3</v>
      </c>
      <c r="S72" s="38">
        <v>3</v>
      </c>
      <c r="T72" s="38">
        <v>3</v>
      </c>
      <c r="U72" s="38">
        <v>2</v>
      </c>
      <c r="V72" s="38">
        <v>4</v>
      </c>
      <c r="W72" s="38">
        <v>4</v>
      </c>
      <c r="X72" s="38">
        <v>4</v>
      </c>
      <c r="Y72" s="38">
        <v>3</v>
      </c>
      <c r="Z72" s="28">
        <f>CHOOSE(F72,Parámetros!C$7,Parámetros!D$7,Parámetros!E$7,Parámetros!F$7,Parámetros!G$7)+CHOOSE(G72,Parámetros!C$8,Parámetros!D$8,Parámetros!E$8,Parámetros!F$8,Parámetros!G$8)+CHOOSE(H72,Parámetros!C$9,Parámetros!D$9,Parámetros!E$9,Parámetros!F$9,Parámetros!G$9)+CHOOSE(Q72,Parámetros!C$18,Parámetros!D$18,Parámetros!E$18,Parámetros!F$18,Parámetros!G$18)+CHOOSE(V72,Parámetros!C$23,Parámetros!D$23,Parámetros!E$23,Parámetros!F$23,Parámetros!G$23)</f>
        <v>42</v>
      </c>
      <c r="AA72" s="29">
        <f>CHOOSE(C72,Parámetros!H$4,Parámetros!I$4,Parámetros!J$4,Parámetros!K$4,Parámetros!L$4)+CHOOSE(D72,Parámetros!H$5,Parámetros!I$5,Parámetros!J$5,Parámetros!K$5,Parámetros!L$5)+CHOOSE(E72,Parámetros!H$6,Parámetros!I$6,Parámetros!J$6,Parámetros!K$6,Parámetros!L$6)+CHOOSE(I72,Parámetros!H$10,Parámetros!I$10,Parámetros!J$10,Parámetros!K$10,Parámetros!L$10)+CHOOSE(J72,Parámetros!H$11,Parámetros!I$11,Parámetros!J$11,Parámetros!K$11,Parámetros!L$11)+CHOOSE(M72,Parámetros!H$14,Parámetros!I$14,Parámetros!J$14,Parámetros!K$14,Parámetros!L$14)+CHOOSE(N72,Parámetros!H$15,Parámetros!I$15,Parámetros!J$15,Parámetros!K$15,Parámetros!L$15)+CHOOSE(O72,Parámetros!H$16,Parámetros!I$16,Parámetros!J$16,Parámetros!K$16,Parámetros!L$16)+CHOOSE(P72,Parámetros!H$17,Parámetros!I$17,Parámetros!J$17,Parámetros!K$17,Parámetros!L$17)+CHOOSE(W72,Parámetros!H$24,Parámetros!I$24,Parámetros!J$24,Parámetros!K$24,Parámetros!L$24)+CHOOSE(X72,Parámetros!H$25,Parámetros!I$25,Parámetros!J$25,Parámetros!K$25,Parámetros!L$25)+CHOOSE(Y72,Parámetros!H$26,Parámetros!I$26,Parámetros!J$26,Parámetros!K$26,Parámetros!L$26)</f>
        <v>34</v>
      </c>
      <c r="AB72" s="30">
        <f>CHOOSE(D72,Parámetros!M$5,Parámetros!N$5,Parámetros!O$5,Parámetros!P$5,Parámetros!Q$5)+CHOOSE(E72,Parámetros!M$6,Parámetros!N$6,Parámetros!O$6,Parámetros!P$6,Parámetros!Q$6)+CHOOSE(K72,Parámetros!M$12,Parámetros!N$12,Parámetros!O$12,Parámetros!P$12,Parámetros!Q$12)+CHOOSE(L72,Parámetros!M$13,Parámetros!N$13,Parámetros!O$13,Parámetros!P$13,Parámetros!Q$13)+CHOOSE(M72,Parámetros!M$14,Parámetros!N$14,Parámetros!O$14,Parámetros!P$14,Parámetros!Q$14)+CHOOSE(P72,Parámetros!M$17,Parámetros!N$17,Parámetros!O$17,Parámetros!P$17,Parámetros!Q$17)+CHOOSE(R72,Parámetros!M$19,Parámetros!N$19,Parámetros!O$19,Parámetros!P$19,Parámetros!Q$19)+CHOOSE(S72,Parámetros!M$20,Parámetros!N$20,Parámetros!O$20,Parámetros!P$20,Parámetros!Q$20)+CHOOSE(T72,Parámetros!M$21,Parámetros!N$21,Parámetros!O$21,Parámetros!P$21,Parámetros!Q$21)+CHOOSE(U72,Parámetros!M$22,Parámetros!N$22,Parámetros!O$22,Parámetros!P$22,Parámetros!Q$22)</f>
        <v>26</v>
      </c>
      <c r="AC72" s="25">
        <v>94</v>
      </c>
      <c r="AD72" s="25" t="s">
        <v>101</v>
      </c>
      <c r="AE72" s="37" t="s">
        <v>102</v>
      </c>
      <c r="AF72" s="37" t="s">
        <v>144</v>
      </c>
    </row>
    <row r="73" spans="1:32" x14ac:dyDescent="0.2">
      <c r="A73" s="25">
        <f>Inventario!A73</f>
        <v>95</v>
      </c>
      <c r="B73" s="26" t="str">
        <f>Inventario!B73</f>
        <v>MDM (administracion dispositivos moviles)</v>
      </c>
      <c r="C73" s="38">
        <v>4</v>
      </c>
      <c r="D73" s="38">
        <v>3</v>
      </c>
      <c r="E73" s="38">
        <v>4</v>
      </c>
      <c r="F73" s="38">
        <v>4</v>
      </c>
      <c r="G73" s="38">
        <v>3</v>
      </c>
      <c r="H73" s="38">
        <v>2</v>
      </c>
      <c r="I73" s="38">
        <v>1</v>
      </c>
      <c r="J73" s="38">
        <v>2</v>
      </c>
      <c r="K73" s="38">
        <v>4</v>
      </c>
      <c r="L73" s="38">
        <v>3</v>
      </c>
      <c r="M73" s="38">
        <v>2</v>
      </c>
      <c r="N73" s="38">
        <v>4</v>
      </c>
      <c r="O73" s="38">
        <v>4</v>
      </c>
      <c r="P73" s="38">
        <v>1</v>
      </c>
      <c r="Q73" s="38">
        <v>1</v>
      </c>
      <c r="R73" s="38">
        <v>3</v>
      </c>
      <c r="S73" s="38">
        <v>3</v>
      </c>
      <c r="T73" s="38">
        <v>3</v>
      </c>
      <c r="U73" s="38">
        <v>3</v>
      </c>
      <c r="V73" s="38">
        <v>4</v>
      </c>
      <c r="W73" s="38">
        <v>4</v>
      </c>
      <c r="X73" s="38">
        <v>4</v>
      </c>
      <c r="Y73" s="38">
        <v>1</v>
      </c>
      <c r="Z73" s="28">
        <f>CHOOSE(F73,Parámetros!C$7,Parámetros!D$7,Parámetros!E$7,Parámetros!F$7,Parámetros!G$7)+CHOOSE(G73,Parámetros!C$8,Parámetros!D$8,Parámetros!E$8,Parámetros!F$8,Parámetros!G$8)+CHOOSE(H73,Parámetros!C$9,Parámetros!D$9,Parámetros!E$9,Parámetros!F$9,Parámetros!G$9)+CHOOSE(Q73,Parámetros!C$18,Parámetros!D$18,Parámetros!E$18,Parámetros!F$18,Parámetros!G$18)+CHOOSE(V73,Parámetros!C$23,Parámetros!D$23,Parámetros!E$23,Parámetros!F$23,Parámetros!G$23)</f>
        <v>46</v>
      </c>
      <c r="AA73" s="29">
        <f>CHOOSE(C73,Parámetros!H$4,Parámetros!I$4,Parámetros!J$4,Parámetros!K$4,Parámetros!L$4)+CHOOSE(D73,Parámetros!H$5,Parámetros!I$5,Parámetros!J$5,Parámetros!K$5,Parámetros!L$5)+CHOOSE(E73,Parámetros!H$6,Parámetros!I$6,Parámetros!J$6,Parámetros!K$6,Parámetros!L$6)+CHOOSE(I73,Parámetros!H$10,Parámetros!I$10,Parámetros!J$10,Parámetros!K$10,Parámetros!L$10)+CHOOSE(J73,Parámetros!H$11,Parámetros!I$11,Parámetros!J$11,Parámetros!K$11,Parámetros!L$11)+CHOOSE(M73,Parámetros!H$14,Parámetros!I$14,Parámetros!J$14,Parámetros!K$14,Parámetros!L$14)+CHOOSE(N73,Parámetros!H$15,Parámetros!I$15,Parámetros!J$15,Parámetros!K$15,Parámetros!L$15)+CHOOSE(O73,Parámetros!H$16,Parámetros!I$16,Parámetros!J$16,Parámetros!K$16,Parámetros!L$16)+CHOOSE(P73,Parámetros!H$17,Parámetros!I$17,Parámetros!J$17,Parámetros!K$17,Parámetros!L$17)+CHOOSE(W73,Parámetros!H$24,Parámetros!I$24,Parámetros!J$24,Parámetros!K$24,Parámetros!L$24)+CHOOSE(X73,Parámetros!H$25,Parámetros!I$25,Parámetros!J$25,Parámetros!K$25,Parámetros!L$25)+CHOOSE(Y73,Parámetros!H$26,Parámetros!I$26,Parámetros!J$26,Parámetros!K$26,Parámetros!L$26)</f>
        <v>44</v>
      </c>
      <c r="AB73" s="30">
        <f>CHOOSE(D73,Parámetros!M$5,Parámetros!N$5,Parámetros!O$5,Parámetros!P$5,Parámetros!Q$5)+CHOOSE(E73,Parámetros!M$6,Parámetros!N$6,Parámetros!O$6,Parámetros!P$6,Parámetros!Q$6)+CHOOSE(K73,Parámetros!M$12,Parámetros!N$12,Parámetros!O$12,Parámetros!P$12,Parámetros!Q$12)+CHOOSE(L73,Parámetros!M$13,Parámetros!N$13,Parámetros!O$13,Parámetros!P$13,Parámetros!Q$13)+CHOOSE(M73,Parámetros!M$14,Parámetros!N$14,Parámetros!O$14,Parámetros!P$14,Parámetros!Q$14)+CHOOSE(P73,Parámetros!M$17,Parámetros!N$17,Parámetros!O$17,Parámetros!P$17,Parámetros!Q$17)+CHOOSE(R73,Parámetros!M$19,Parámetros!N$19,Parámetros!O$19,Parámetros!P$19,Parámetros!Q$19)+CHOOSE(S73,Parámetros!M$20,Parámetros!N$20,Parámetros!O$20,Parámetros!P$20,Parámetros!Q$20)+CHOOSE(T73,Parámetros!M$21,Parámetros!N$21,Parámetros!O$21,Parámetros!P$21,Parámetros!Q$21)+CHOOSE(U73,Parámetros!M$22,Parámetros!N$22,Parámetros!O$22,Parámetros!P$22,Parámetros!Q$22)</f>
        <v>24</v>
      </c>
      <c r="AC73" s="25">
        <v>95</v>
      </c>
      <c r="AD73" s="25" t="s">
        <v>89</v>
      </c>
      <c r="AE73" s="37" t="s">
        <v>90</v>
      </c>
      <c r="AF73" s="33" t="s">
        <v>185</v>
      </c>
    </row>
    <row r="74" spans="1:32" x14ac:dyDescent="0.2">
      <c r="A74" s="25">
        <f>Inventario!A74</f>
        <v>96</v>
      </c>
      <c r="B74" s="26" t="str">
        <f>Inventario!B74</f>
        <v>IMPERVA</v>
      </c>
      <c r="C74" s="38">
        <v>4</v>
      </c>
      <c r="D74" s="38">
        <v>3</v>
      </c>
      <c r="E74" s="38">
        <v>4</v>
      </c>
      <c r="F74" s="38">
        <v>4</v>
      </c>
      <c r="G74" s="38">
        <v>4</v>
      </c>
      <c r="H74" s="38">
        <v>2</v>
      </c>
      <c r="I74" s="38">
        <v>4</v>
      </c>
      <c r="J74" s="38">
        <v>4</v>
      </c>
      <c r="K74" s="38">
        <v>4</v>
      </c>
      <c r="L74" s="38">
        <v>5</v>
      </c>
      <c r="M74" s="38">
        <v>4</v>
      </c>
      <c r="N74" s="38">
        <v>4</v>
      </c>
      <c r="O74" s="38">
        <v>4</v>
      </c>
      <c r="P74" s="38">
        <v>2</v>
      </c>
      <c r="Q74" s="38">
        <v>1</v>
      </c>
      <c r="R74" s="38">
        <v>3</v>
      </c>
      <c r="S74" s="38">
        <v>3</v>
      </c>
      <c r="T74" s="38">
        <v>3</v>
      </c>
      <c r="U74" s="38">
        <v>3</v>
      </c>
      <c r="V74" s="38">
        <v>1</v>
      </c>
      <c r="W74" s="38">
        <v>4</v>
      </c>
      <c r="X74" s="38">
        <v>4</v>
      </c>
      <c r="Y74" s="38">
        <v>1</v>
      </c>
      <c r="Z74" s="28">
        <f>CHOOSE(F74,Parámetros!C$7,Parámetros!D$7,Parámetros!E$7,Parámetros!F$7,Parámetros!G$7)+CHOOSE(G74,Parámetros!C$8,Parámetros!D$8,Parámetros!E$8,Parámetros!F$8,Parámetros!G$8)+CHOOSE(H74,Parámetros!C$9,Parámetros!D$9,Parámetros!E$9,Parámetros!F$9,Parámetros!G$9)+CHOOSE(Q74,Parámetros!C$18,Parámetros!D$18,Parámetros!E$18,Parámetros!F$18,Parámetros!G$18)+CHOOSE(V74,Parámetros!C$23,Parámetros!D$23,Parámetros!E$23,Parámetros!F$23,Parámetros!G$23)</f>
        <v>58</v>
      </c>
      <c r="AA74" s="29">
        <f>CHOOSE(C74,Parámetros!H$4,Parámetros!I$4,Parámetros!J$4,Parámetros!K$4,Parámetros!L$4)+CHOOSE(D74,Parámetros!H$5,Parámetros!I$5,Parámetros!J$5,Parámetros!K$5,Parámetros!L$5)+CHOOSE(E74,Parámetros!H$6,Parámetros!I$6,Parámetros!J$6,Parámetros!K$6,Parámetros!L$6)+CHOOSE(I74,Parámetros!H$10,Parámetros!I$10,Parámetros!J$10,Parámetros!K$10,Parámetros!L$10)+CHOOSE(J74,Parámetros!H$11,Parámetros!I$11,Parámetros!J$11,Parámetros!K$11,Parámetros!L$11)+CHOOSE(M74,Parámetros!H$14,Parámetros!I$14,Parámetros!J$14,Parámetros!K$14,Parámetros!L$14)+CHOOSE(N74,Parámetros!H$15,Parámetros!I$15,Parámetros!J$15,Parámetros!K$15,Parámetros!L$15)+CHOOSE(O74,Parámetros!H$16,Parámetros!I$16,Parámetros!J$16,Parámetros!K$16,Parámetros!L$16)+CHOOSE(P74,Parámetros!H$17,Parámetros!I$17,Parámetros!J$17,Parámetros!K$17,Parámetros!L$17)+CHOOSE(W74,Parámetros!H$24,Parámetros!I$24,Parámetros!J$24,Parámetros!K$24,Parámetros!L$24)+CHOOSE(X74,Parámetros!H$25,Parámetros!I$25,Parámetros!J$25,Parámetros!K$25,Parámetros!L$25)+CHOOSE(Y74,Parámetros!H$26,Parámetros!I$26,Parámetros!J$26,Parámetros!K$26,Parámetros!L$26)</f>
        <v>20</v>
      </c>
      <c r="AB74" s="30">
        <f>CHOOSE(D74,Parámetros!M$5,Parámetros!N$5,Parámetros!O$5,Parámetros!P$5,Parámetros!Q$5)+CHOOSE(E74,Parámetros!M$6,Parámetros!N$6,Parámetros!O$6,Parámetros!P$6,Parámetros!Q$6)+CHOOSE(K74,Parámetros!M$12,Parámetros!N$12,Parámetros!O$12,Parámetros!P$12,Parámetros!Q$12)+CHOOSE(L74,Parámetros!M$13,Parámetros!N$13,Parámetros!O$13,Parámetros!P$13,Parámetros!Q$13)+CHOOSE(M74,Parámetros!M$14,Parámetros!N$14,Parámetros!O$14,Parámetros!P$14,Parámetros!Q$14)+CHOOSE(P74,Parámetros!M$17,Parámetros!N$17,Parámetros!O$17,Parámetros!P$17,Parámetros!Q$17)+CHOOSE(R74,Parámetros!M$19,Parámetros!N$19,Parámetros!O$19,Parámetros!P$19,Parámetros!Q$19)+CHOOSE(S74,Parámetros!M$20,Parámetros!N$20,Parámetros!O$20,Parámetros!P$20,Parámetros!Q$20)+CHOOSE(T74,Parámetros!M$21,Parámetros!N$21,Parámetros!O$21,Parámetros!P$21,Parámetros!Q$21)+CHOOSE(U74,Parámetros!M$22,Parámetros!N$22,Parámetros!O$22,Parámetros!P$22,Parámetros!Q$22)</f>
        <v>10</v>
      </c>
      <c r="AC74" s="25">
        <v>96</v>
      </c>
      <c r="AD74" s="25" t="s">
        <v>89</v>
      </c>
      <c r="AE74" s="37" t="s">
        <v>90</v>
      </c>
      <c r="AF74" s="33" t="s">
        <v>185</v>
      </c>
    </row>
    <row r="75" spans="1:32" x14ac:dyDescent="0.2">
      <c r="A75" s="25">
        <f>Inventario!A75</f>
        <v>97</v>
      </c>
      <c r="B75" s="26" t="str">
        <f>Inventario!B75</f>
        <v>FARADAY CLOUD</v>
      </c>
      <c r="C75" s="38">
        <v>4</v>
      </c>
      <c r="D75" s="38">
        <v>3</v>
      </c>
      <c r="E75" s="38">
        <v>4</v>
      </c>
      <c r="F75" s="38">
        <v>4</v>
      </c>
      <c r="G75" s="38">
        <v>3</v>
      </c>
      <c r="H75" s="38">
        <v>2</v>
      </c>
      <c r="I75" s="38">
        <v>4</v>
      </c>
      <c r="J75" s="38">
        <v>4</v>
      </c>
      <c r="K75" s="38">
        <v>4</v>
      </c>
      <c r="L75" s="38">
        <v>5</v>
      </c>
      <c r="M75" s="38">
        <v>4</v>
      </c>
      <c r="N75" s="38">
        <v>4</v>
      </c>
      <c r="O75" s="38">
        <v>4</v>
      </c>
      <c r="P75" s="38">
        <v>2</v>
      </c>
      <c r="Q75" s="38">
        <v>1</v>
      </c>
      <c r="R75" s="38">
        <v>3</v>
      </c>
      <c r="S75" s="38">
        <v>3</v>
      </c>
      <c r="T75" s="38">
        <v>3</v>
      </c>
      <c r="U75" s="38">
        <v>3</v>
      </c>
      <c r="V75" s="38">
        <v>4</v>
      </c>
      <c r="W75" s="38">
        <v>4</v>
      </c>
      <c r="X75" s="38">
        <v>4</v>
      </c>
      <c r="Y75" s="38">
        <v>3</v>
      </c>
      <c r="Z75" s="28">
        <f>CHOOSE(F75,Parámetros!C$7,Parámetros!D$7,Parámetros!E$7,Parámetros!F$7,Parámetros!G$7)+CHOOSE(G75,Parámetros!C$8,Parámetros!D$8,Parámetros!E$8,Parámetros!F$8,Parámetros!G$8)+CHOOSE(H75,Parámetros!C$9,Parámetros!D$9,Parámetros!E$9,Parámetros!F$9,Parámetros!G$9)+CHOOSE(Q75,Parámetros!C$18,Parámetros!D$18,Parámetros!E$18,Parámetros!F$18,Parámetros!G$18)+CHOOSE(V75,Parámetros!C$23,Parámetros!D$23,Parámetros!E$23,Parámetros!F$23,Parámetros!G$23)</f>
        <v>46</v>
      </c>
      <c r="AA75" s="29">
        <f>CHOOSE(C75,Parámetros!H$4,Parámetros!I$4,Parámetros!J$4,Parámetros!K$4,Parámetros!L$4)+CHOOSE(D75,Parámetros!H$5,Parámetros!I$5,Parámetros!J$5,Parámetros!K$5,Parámetros!L$5)+CHOOSE(E75,Parámetros!H$6,Parámetros!I$6,Parámetros!J$6,Parámetros!K$6,Parámetros!L$6)+CHOOSE(I75,Parámetros!H$10,Parámetros!I$10,Parámetros!J$10,Parámetros!K$10,Parámetros!L$10)+CHOOSE(J75,Parámetros!H$11,Parámetros!I$11,Parámetros!J$11,Parámetros!K$11,Parámetros!L$11)+CHOOSE(M75,Parámetros!H$14,Parámetros!I$14,Parámetros!J$14,Parámetros!K$14,Parámetros!L$14)+CHOOSE(N75,Parámetros!H$15,Parámetros!I$15,Parámetros!J$15,Parámetros!K$15,Parámetros!L$15)+CHOOSE(O75,Parámetros!H$16,Parámetros!I$16,Parámetros!J$16,Parámetros!K$16,Parámetros!L$16)+CHOOSE(P75,Parámetros!H$17,Parámetros!I$17,Parámetros!J$17,Parámetros!K$17,Parámetros!L$17)+CHOOSE(W75,Parámetros!H$24,Parámetros!I$24,Parámetros!J$24,Parámetros!K$24,Parámetros!L$24)+CHOOSE(X75,Parámetros!H$25,Parámetros!I$25,Parámetros!J$25,Parámetros!K$25,Parámetros!L$25)+CHOOSE(Y75,Parámetros!H$26,Parámetros!I$26,Parámetros!J$26,Parámetros!K$26,Parámetros!L$26)</f>
        <v>15</v>
      </c>
      <c r="AB75" s="30">
        <f>CHOOSE(D75,Parámetros!M$5,Parámetros!N$5,Parámetros!O$5,Parámetros!P$5,Parámetros!Q$5)+CHOOSE(E75,Parámetros!M$6,Parámetros!N$6,Parámetros!O$6,Parámetros!P$6,Parámetros!Q$6)+CHOOSE(K75,Parámetros!M$12,Parámetros!N$12,Parámetros!O$12,Parámetros!P$12,Parámetros!Q$12)+CHOOSE(L75,Parámetros!M$13,Parámetros!N$13,Parámetros!O$13,Parámetros!P$13,Parámetros!Q$13)+CHOOSE(M75,Parámetros!M$14,Parámetros!N$14,Parámetros!O$14,Parámetros!P$14,Parámetros!Q$14)+CHOOSE(P75,Parámetros!M$17,Parámetros!N$17,Parámetros!O$17,Parámetros!P$17,Parámetros!Q$17)+CHOOSE(R75,Parámetros!M$19,Parámetros!N$19,Parámetros!O$19,Parámetros!P$19,Parámetros!Q$19)+CHOOSE(S75,Parámetros!M$20,Parámetros!N$20,Parámetros!O$20,Parámetros!P$20,Parámetros!Q$20)+CHOOSE(T75,Parámetros!M$21,Parámetros!N$21,Parámetros!O$21,Parámetros!P$21,Parámetros!Q$21)+CHOOSE(U75,Parámetros!M$22,Parámetros!N$22,Parámetros!O$22,Parámetros!P$22,Parámetros!Q$22)</f>
        <v>10</v>
      </c>
      <c r="AC75" s="25">
        <v>97</v>
      </c>
      <c r="AD75" s="25" t="s">
        <v>89</v>
      </c>
      <c r="AE75" s="37" t="s">
        <v>90</v>
      </c>
      <c r="AF75" s="33" t="s">
        <v>185</v>
      </c>
    </row>
    <row r="76" spans="1:32" x14ac:dyDescent="0.2">
      <c r="A76" s="25">
        <f>Inventario!A76</f>
        <v>98</v>
      </c>
      <c r="B76" s="26" t="str">
        <f>Inventario!B76</f>
        <v>ENGAGE MULTIBANCO</v>
      </c>
      <c r="C76" s="38">
        <v>4</v>
      </c>
      <c r="D76" s="38">
        <v>2</v>
      </c>
      <c r="E76" s="38">
        <v>4</v>
      </c>
      <c r="F76" s="38">
        <v>1</v>
      </c>
      <c r="G76" s="38">
        <v>3</v>
      </c>
      <c r="H76" s="38">
        <v>2</v>
      </c>
      <c r="I76" s="38">
        <v>2</v>
      </c>
      <c r="J76" s="38">
        <v>1</v>
      </c>
      <c r="K76" s="38">
        <v>2</v>
      </c>
      <c r="L76" s="38">
        <v>4</v>
      </c>
      <c r="M76" s="38">
        <v>3</v>
      </c>
      <c r="N76" s="38">
        <v>2</v>
      </c>
      <c r="O76" s="38">
        <v>3</v>
      </c>
      <c r="P76" s="38">
        <v>1</v>
      </c>
      <c r="Q76" s="38">
        <v>1</v>
      </c>
      <c r="R76" s="38">
        <v>3</v>
      </c>
      <c r="S76" s="38">
        <v>2</v>
      </c>
      <c r="T76" s="38">
        <v>1</v>
      </c>
      <c r="U76" s="38">
        <v>3</v>
      </c>
      <c r="V76" s="38">
        <v>2</v>
      </c>
      <c r="W76" s="38">
        <v>3</v>
      </c>
      <c r="X76" s="38">
        <v>4</v>
      </c>
      <c r="Y76" s="38">
        <v>1</v>
      </c>
      <c r="Z76" s="28">
        <f>CHOOSE(F76,Parámetros!C$7,Parámetros!D$7,Parámetros!E$7,Parámetros!F$7,Parámetros!G$7)+CHOOSE(G76,Parámetros!C$8,Parámetros!D$8,Parámetros!E$8,Parámetros!F$8,Parámetros!G$8)+CHOOSE(H76,Parámetros!C$9,Parámetros!D$9,Parámetros!E$9,Parámetros!F$9,Parámetros!G$9)+CHOOSE(Q76,Parámetros!C$18,Parámetros!D$18,Parámetros!E$18,Parámetros!F$18,Parámetros!G$18)+CHOOSE(V76,Parámetros!C$23,Parámetros!D$23,Parámetros!E$23,Parámetros!F$23,Parámetros!G$23)</f>
        <v>78</v>
      </c>
      <c r="AA76" s="29">
        <f>CHOOSE(C76,Parámetros!H$4,Parámetros!I$4,Parámetros!J$4,Parámetros!K$4,Parámetros!L$4)+CHOOSE(D76,Parámetros!H$5,Parámetros!I$5,Parámetros!J$5,Parámetros!K$5,Parámetros!L$5)+CHOOSE(E76,Parámetros!H$6,Parámetros!I$6,Parámetros!J$6,Parámetros!K$6,Parámetros!L$6)+CHOOSE(I76,Parámetros!H$10,Parámetros!I$10,Parámetros!J$10,Parámetros!K$10,Parámetros!L$10)+CHOOSE(J76,Parámetros!H$11,Parámetros!I$11,Parámetros!J$11,Parámetros!K$11,Parámetros!L$11)+CHOOSE(M76,Parámetros!H$14,Parámetros!I$14,Parámetros!J$14,Parámetros!K$14,Parámetros!L$14)+CHOOSE(N76,Parámetros!H$15,Parámetros!I$15,Parámetros!J$15,Parámetros!K$15,Parámetros!L$15)+CHOOSE(O76,Parámetros!H$16,Parámetros!I$16,Parámetros!J$16,Parámetros!K$16,Parámetros!L$16)+CHOOSE(P76,Parámetros!H$17,Parámetros!I$17,Parámetros!J$17,Parámetros!K$17,Parámetros!L$17)+CHOOSE(W76,Parámetros!H$24,Parámetros!I$24,Parámetros!J$24,Parámetros!K$24,Parámetros!L$24)+CHOOSE(X76,Parámetros!H$25,Parámetros!I$25,Parámetros!J$25,Parámetros!K$25,Parámetros!L$25)+CHOOSE(Y76,Parámetros!H$26,Parámetros!I$26,Parámetros!J$26,Parámetros!K$26,Parámetros!L$26)</f>
        <v>54</v>
      </c>
      <c r="AB76" s="30">
        <f>CHOOSE(D76,Parámetros!M$5,Parámetros!N$5,Parámetros!O$5,Parámetros!P$5,Parámetros!Q$5)+CHOOSE(E76,Parámetros!M$6,Parámetros!N$6,Parámetros!O$6,Parámetros!P$6,Parámetros!Q$6)+CHOOSE(K76,Parámetros!M$12,Parámetros!N$12,Parámetros!O$12,Parámetros!P$12,Parámetros!Q$12)+CHOOSE(L76,Parámetros!M$13,Parámetros!N$13,Parámetros!O$13,Parámetros!P$13,Parámetros!Q$13)+CHOOSE(M76,Parámetros!M$14,Parámetros!N$14,Parámetros!O$14,Parámetros!P$14,Parámetros!Q$14)+CHOOSE(P76,Parámetros!M$17,Parámetros!N$17,Parámetros!O$17,Parámetros!P$17,Parámetros!Q$17)+CHOOSE(R76,Parámetros!M$19,Parámetros!N$19,Parámetros!O$19,Parámetros!P$19,Parámetros!Q$19)+CHOOSE(S76,Parámetros!M$20,Parámetros!N$20,Parámetros!O$20,Parámetros!P$20,Parámetros!Q$20)+CHOOSE(T76,Parámetros!M$21,Parámetros!N$21,Parámetros!O$21,Parámetros!P$21,Parámetros!Q$21)+CHOOSE(U76,Parámetros!M$22,Parámetros!N$22,Parámetros!O$22,Parámetros!P$22,Parámetros!Q$22)</f>
        <v>45</v>
      </c>
      <c r="AC76" s="25">
        <v>98</v>
      </c>
      <c r="AD76" s="32" t="s">
        <v>36</v>
      </c>
      <c r="AE76" s="37" t="s">
        <v>37</v>
      </c>
      <c r="AF76" s="37"/>
    </row>
    <row r="77" spans="1:32" x14ac:dyDescent="0.2">
      <c r="A77" s="25">
        <f>Inventario!A77</f>
        <v>99</v>
      </c>
      <c r="B77" s="26" t="str">
        <f>Inventario!B77</f>
        <v>G.I.A Manager ATM</v>
      </c>
      <c r="C77" s="38">
        <v>4</v>
      </c>
      <c r="D77" s="38">
        <v>2</v>
      </c>
      <c r="E77" s="38">
        <v>4</v>
      </c>
      <c r="F77" s="38">
        <v>4</v>
      </c>
      <c r="G77" s="38">
        <v>2</v>
      </c>
      <c r="H77" s="38">
        <v>3</v>
      </c>
      <c r="I77" s="38">
        <v>4</v>
      </c>
      <c r="J77" s="38">
        <v>2</v>
      </c>
      <c r="K77" s="38">
        <v>3</v>
      </c>
      <c r="L77" s="38">
        <v>5</v>
      </c>
      <c r="M77" s="38">
        <v>4</v>
      </c>
      <c r="N77" s="38">
        <v>2</v>
      </c>
      <c r="O77" s="38">
        <v>3</v>
      </c>
      <c r="P77" s="38">
        <v>2</v>
      </c>
      <c r="Q77" s="38">
        <v>1</v>
      </c>
      <c r="R77" s="38">
        <v>3</v>
      </c>
      <c r="S77" s="38">
        <v>3</v>
      </c>
      <c r="T77" s="38">
        <v>3</v>
      </c>
      <c r="U77" s="38">
        <v>3</v>
      </c>
      <c r="V77" s="38">
        <v>2</v>
      </c>
      <c r="W77" s="38">
        <v>4</v>
      </c>
      <c r="X77" s="38">
        <v>2</v>
      </c>
      <c r="Y77" s="38">
        <v>1</v>
      </c>
      <c r="Z77" s="28">
        <f>CHOOSE(F77,Parámetros!C$7,Parámetros!D$7,Parámetros!E$7,Parámetros!F$7,Parámetros!G$7)+CHOOSE(G77,Parámetros!C$8,Parámetros!D$8,Parámetros!E$8,Parámetros!F$8,Parámetros!G$8)+CHOOSE(H77,Parámetros!C$9,Parámetros!D$9,Parámetros!E$9,Parámetros!F$9,Parámetros!G$9)+CHOOSE(Q77,Parámetros!C$18,Parámetros!D$18,Parámetros!E$18,Parámetros!F$18,Parámetros!G$18)+CHOOSE(V77,Parámetros!C$23,Parámetros!D$23,Parámetros!E$23,Parámetros!F$23,Parámetros!G$23)</f>
        <v>62</v>
      </c>
      <c r="AA77" s="29">
        <f>CHOOSE(C77,Parámetros!H$4,Parámetros!I$4,Parámetros!J$4,Parámetros!K$4,Parámetros!L$4)+CHOOSE(D77,Parámetros!H$5,Parámetros!I$5,Parámetros!J$5,Parámetros!K$5,Parámetros!L$5)+CHOOSE(E77,Parámetros!H$6,Parámetros!I$6,Parámetros!J$6,Parámetros!K$6,Parámetros!L$6)+CHOOSE(I77,Parámetros!H$10,Parámetros!I$10,Parámetros!J$10,Parámetros!K$10,Parámetros!L$10)+CHOOSE(J77,Parámetros!H$11,Parámetros!I$11,Parámetros!J$11,Parámetros!K$11,Parámetros!L$11)+CHOOSE(M77,Parámetros!H$14,Parámetros!I$14,Parámetros!J$14,Parámetros!K$14,Parámetros!L$14)+CHOOSE(N77,Parámetros!H$15,Parámetros!I$15,Parámetros!J$15,Parámetros!K$15,Parámetros!L$15)+CHOOSE(O77,Parámetros!H$16,Parámetros!I$16,Parámetros!J$16,Parámetros!K$16,Parámetros!L$16)+CHOOSE(P77,Parámetros!H$17,Parámetros!I$17,Parámetros!J$17,Parámetros!K$17,Parámetros!L$17)+CHOOSE(W77,Parámetros!H$24,Parámetros!I$24,Parámetros!J$24,Parámetros!K$24,Parámetros!L$24)+CHOOSE(X77,Parámetros!H$25,Parámetros!I$25,Parámetros!J$25,Parámetros!K$25,Parámetros!L$25)+CHOOSE(Y77,Parámetros!H$26,Parámetros!I$26,Parámetros!J$26,Parámetros!K$26,Parámetros!L$26)</f>
        <v>41</v>
      </c>
      <c r="AB77" s="30">
        <f>CHOOSE(D77,Parámetros!M$5,Parámetros!N$5,Parámetros!O$5,Parámetros!P$5,Parámetros!Q$5)+CHOOSE(E77,Parámetros!M$6,Parámetros!N$6,Parámetros!O$6,Parámetros!P$6,Parámetros!Q$6)+CHOOSE(K77,Parámetros!M$12,Parámetros!N$12,Parámetros!O$12,Parámetros!P$12,Parámetros!Q$12)+CHOOSE(L77,Parámetros!M$13,Parámetros!N$13,Parámetros!O$13,Parámetros!P$13,Parámetros!Q$13)+CHOOSE(M77,Parámetros!M$14,Parámetros!N$14,Parámetros!O$14,Parámetros!P$14,Parámetros!Q$14)+CHOOSE(P77,Parámetros!M$17,Parámetros!N$17,Parámetros!O$17,Parámetros!P$17,Parámetros!Q$17)+CHOOSE(R77,Parámetros!M$19,Parámetros!N$19,Parámetros!O$19,Parámetros!P$19,Parámetros!Q$19)+CHOOSE(S77,Parámetros!M$20,Parámetros!N$20,Parámetros!O$20,Parámetros!P$20,Parámetros!Q$20)+CHOOSE(T77,Parámetros!M$21,Parámetros!N$21,Parámetros!O$21,Parámetros!P$21,Parámetros!Q$21)+CHOOSE(U77,Parámetros!M$22,Parámetros!N$22,Parámetros!O$22,Parámetros!P$22,Parámetros!Q$22)</f>
        <v>18</v>
      </c>
      <c r="AC77" s="25">
        <v>99</v>
      </c>
      <c r="AD77" s="25" t="s">
        <v>179</v>
      </c>
      <c r="AE77" s="37" t="s">
        <v>15</v>
      </c>
      <c r="AF77" s="37" t="s">
        <v>150</v>
      </c>
    </row>
    <row r="78" spans="1:32" x14ac:dyDescent="0.2">
      <c r="A78" s="25">
        <f>Inventario!A78</f>
        <v>100</v>
      </c>
      <c r="B78" s="26" t="str">
        <f>Inventario!B78</f>
        <v>Aplicaciones Integrales (CBN)</v>
      </c>
      <c r="C78" s="38">
        <v>4</v>
      </c>
      <c r="D78" s="38">
        <v>2</v>
      </c>
      <c r="E78" s="38">
        <v>4</v>
      </c>
      <c r="F78" s="38">
        <v>4</v>
      </c>
      <c r="G78" s="38">
        <v>3</v>
      </c>
      <c r="H78" s="38">
        <v>3</v>
      </c>
      <c r="I78" s="38">
        <v>4</v>
      </c>
      <c r="J78" s="38">
        <v>3</v>
      </c>
      <c r="K78" s="38">
        <v>4</v>
      </c>
      <c r="L78" s="38">
        <v>5</v>
      </c>
      <c r="M78" s="38">
        <v>3</v>
      </c>
      <c r="N78" s="38">
        <v>3</v>
      </c>
      <c r="O78" s="38">
        <v>4</v>
      </c>
      <c r="P78" s="38">
        <v>2</v>
      </c>
      <c r="Q78" s="38">
        <v>1</v>
      </c>
      <c r="R78" s="38">
        <v>3</v>
      </c>
      <c r="S78" s="38">
        <v>3</v>
      </c>
      <c r="T78" s="38">
        <v>3</v>
      </c>
      <c r="U78" s="38">
        <v>3</v>
      </c>
      <c r="V78" s="38">
        <v>4</v>
      </c>
      <c r="W78" s="38">
        <v>4</v>
      </c>
      <c r="X78" s="38">
        <v>4</v>
      </c>
      <c r="Y78" s="38">
        <v>3</v>
      </c>
      <c r="Z78" s="28">
        <f>CHOOSE(F78,Parámetros!C$7,Parámetros!D$7,Parámetros!E$7,Parámetros!F$7,Parámetros!G$7)+CHOOSE(G78,Parámetros!C$8,Parámetros!D$8,Parámetros!E$8,Parámetros!F$8,Parámetros!G$8)+CHOOSE(H78,Parámetros!C$9,Parámetros!D$9,Parámetros!E$9,Parámetros!F$9,Parámetros!G$9)+CHOOSE(Q78,Parámetros!C$18,Parámetros!D$18,Parámetros!E$18,Parámetros!F$18,Parámetros!G$18)+CHOOSE(V78,Parámetros!C$23,Parámetros!D$23,Parámetros!E$23,Parámetros!F$23,Parámetros!G$23)</f>
        <v>42</v>
      </c>
      <c r="AA78" s="29">
        <f>CHOOSE(C78,Parámetros!H$4,Parámetros!I$4,Parámetros!J$4,Parámetros!K$4,Parámetros!L$4)+CHOOSE(D78,Parámetros!H$5,Parámetros!I$5,Parámetros!J$5,Parámetros!K$5,Parámetros!L$5)+CHOOSE(E78,Parámetros!H$6,Parámetros!I$6,Parámetros!J$6,Parámetros!K$6,Parámetros!L$6)+CHOOSE(I78,Parámetros!H$10,Parámetros!I$10,Parámetros!J$10,Parámetros!K$10,Parámetros!L$10)+CHOOSE(J78,Parámetros!H$11,Parámetros!I$11,Parámetros!J$11,Parámetros!K$11,Parámetros!L$11)+CHOOSE(M78,Parámetros!H$14,Parámetros!I$14,Parámetros!J$14,Parámetros!K$14,Parámetros!L$14)+CHOOSE(N78,Parámetros!H$15,Parámetros!I$15,Parámetros!J$15,Parámetros!K$15,Parámetros!L$15)+CHOOSE(O78,Parámetros!H$16,Parámetros!I$16,Parámetros!J$16,Parámetros!K$16,Parámetros!L$16)+CHOOSE(P78,Parámetros!H$17,Parámetros!I$17,Parámetros!J$17,Parámetros!K$17,Parámetros!L$17)+CHOOSE(W78,Parámetros!H$24,Parámetros!I$24,Parámetros!J$24,Parámetros!K$24,Parámetros!L$24)+CHOOSE(X78,Parámetros!H$25,Parámetros!I$25,Parámetros!J$25,Parámetros!K$25,Parámetros!L$25)+CHOOSE(Y78,Parámetros!H$26,Parámetros!I$26,Parámetros!J$26,Parámetros!K$26,Parámetros!L$26)</f>
        <v>24</v>
      </c>
      <c r="AB78" s="30">
        <f>CHOOSE(D78,Parámetros!M$5,Parámetros!N$5,Parámetros!O$5,Parámetros!P$5,Parámetros!Q$5)+CHOOSE(E78,Parámetros!M$6,Parámetros!N$6,Parámetros!O$6,Parámetros!P$6,Parámetros!Q$6)+CHOOSE(K78,Parámetros!M$12,Parámetros!N$12,Parámetros!O$12,Parámetros!P$12,Parámetros!Q$12)+CHOOSE(L78,Parámetros!M$13,Parámetros!N$13,Parámetros!O$13,Parámetros!P$13,Parámetros!Q$13)+CHOOSE(M78,Parámetros!M$14,Parámetros!N$14,Parámetros!O$14,Parámetros!P$14,Parámetros!Q$14)+CHOOSE(P78,Parámetros!M$17,Parámetros!N$17,Parámetros!O$17,Parámetros!P$17,Parámetros!Q$17)+CHOOSE(R78,Parámetros!M$19,Parámetros!N$19,Parámetros!O$19,Parámetros!P$19,Parámetros!Q$19)+CHOOSE(S78,Parámetros!M$20,Parámetros!N$20,Parámetros!O$20,Parámetros!P$20,Parámetros!Q$20)+CHOOSE(T78,Parámetros!M$21,Parámetros!N$21,Parámetros!O$21,Parámetros!P$21,Parámetros!Q$21)+CHOOSE(U78,Parámetros!M$22,Parámetros!N$22,Parámetros!O$22,Parámetros!P$22,Parámetros!Q$22)</f>
        <v>17</v>
      </c>
      <c r="AC78" s="25">
        <v>100</v>
      </c>
      <c r="AD78" s="25" t="s">
        <v>133</v>
      </c>
      <c r="AE78" s="37" t="s">
        <v>134</v>
      </c>
      <c r="AF78" s="37" t="s">
        <v>135</v>
      </c>
    </row>
    <row r="79" spans="1:32" x14ac:dyDescent="0.2">
      <c r="A79" s="25">
        <f>Inventario!A79</f>
        <v>106</v>
      </c>
      <c r="B79" s="26" t="str">
        <f>Inventario!B79</f>
        <v>AOJ (concursos y quiebras)</v>
      </c>
      <c r="C79" s="38">
        <v>4</v>
      </c>
      <c r="D79" s="38">
        <v>3</v>
      </c>
      <c r="E79" s="38">
        <v>3</v>
      </c>
      <c r="F79" s="38">
        <v>2</v>
      </c>
      <c r="G79" s="38">
        <v>2</v>
      </c>
      <c r="H79" s="38">
        <v>2</v>
      </c>
      <c r="I79" s="38">
        <v>2</v>
      </c>
      <c r="J79" s="38">
        <v>4</v>
      </c>
      <c r="K79" s="38">
        <v>3</v>
      </c>
      <c r="L79" s="38">
        <v>5</v>
      </c>
      <c r="M79" s="38">
        <v>4</v>
      </c>
      <c r="N79" s="38">
        <v>2</v>
      </c>
      <c r="O79" s="38">
        <v>3</v>
      </c>
      <c r="P79" s="38">
        <v>2</v>
      </c>
      <c r="Q79" s="38">
        <v>1</v>
      </c>
      <c r="R79" s="38">
        <v>2</v>
      </c>
      <c r="S79" s="38">
        <v>3</v>
      </c>
      <c r="T79" s="38">
        <v>3</v>
      </c>
      <c r="U79" s="38">
        <v>3</v>
      </c>
      <c r="V79" s="38">
        <v>2</v>
      </c>
      <c r="W79" s="38">
        <v>3</v>
      </c>
      <c r="X79" s="38">
        <v>4</v>
      </c>
      <c r="Y79" s="38">
        <v>1</v>
      </c>
      <c r="Z79" s="28">
        <f>CHOOSE(F79,Parámetros!C$7,Parámetros!D$7,Parámetros!E$7,Parámetros!F$7,Parámetros!G$7)+CHOOSE(G79,Parámetros!C$8,Parámetros!D$8,Parámetros!E$8,Parámetros!F$8,Parámetros!G$8)+CHOOSE(H79,Parámetros!C$9,Parámetros!D$9,Parámetros!E$9,Parámetros!F$9,Parámetros!G$9)+CHOOSE(Q79,Parámetros!C$18,Parámetros!D$18,Parámetros!E$18,Parámetros!F$18,Parámetros!G$18)+CHOOSE(V79,Parámetros!C$23,Parámetros!D$23,Parámetros!E$23,Parámetros!F$23,Parámetros!G$23)</f>
        <v>80</v>
      </c>
      <c r="AA79" s="29">
        <f>CHOOSE(C79,Parámetros!H$4,Parámetros!I$4,Parámetros!J$4,Parámetros!K$4,Parámetros!L$4)+CHOOSE(D79,Parámetros!H$5,Parámetros!I$5,Parámetros!J$5,Parámetros!K$5,Parámetros!L$5)+CHOOSE(E79,Parámetros!H$6,Parámetros!I$6,Parámetros!J$6,Parámetros!K$6,Parámetros!L$6)+CHOOSE(I79,Parámetros!H$10,Parámetros!I$10,Parámetros!J$10,Parámetros!K$10,Parámetros!L$10)+CHOOSE(J79,Parámetros!H$11,Parámetros!I$11,Parámetros!J$11,Parámetros!K$11,Parámetros!L$11)+CHOOSE(M79,Parámetros!H$14,Parámetros!I$14,Parámetros!J$14,Parámetros!K$14,Parámetros!L$14)+CHOOSE(N79,Parámetros!H$15,Parámetros!I$15,Parámetros!J$15,Parámetros!K$15,Parámetros!L$15)+CHOOSE(O79,Parámetros!H$16,Parámetros!I$16,Parámetros!J$16,Parámetros!K$16,Parámetros!L$16)+CHOOSE(P79,Parámetros!H$17,Parámetros!I$17,Parámetros!J$17,Parámetros!K$17,Parámetros!L$17)+CHOOSE(W79,Parámetros!H$24,Parámetros!I$24,Parámetros!J$24,Parámetros!K$24,Parámetros!L$24)+CHOOSE(X79,Parámetros!H$25,Parámetros!I$25,Parámetros!J$25,Parámetros!K$25,Parámetros!L$25)+CHOOSE(Y79,Parámetros!H$26,Parámetros!I$26,Parámetros!J$26,Parámetros!K$26,Parámetros!L$26)</f>
        <v>37</v>
      </c>
      <c r="AB79" s="30">
        <f>CHOOSE(D79,Parámetros!M$5,Parámetros!N$5,Parámetros!O$5,Parámetros!P$5,Parámetros!Q$5)+CHOOSE(E79,Parámetros!M$6,Parámetros!N$6,Parámetros!O$6,Parámetros!P$6,Parámetros!Q$6)+CHOOSE(K79,Parámetros!M$12,Parámetros!N$12,Parámetros!O$12,Parámetros!P$12,Parámetros!Q$12)+CHOOSE(L79,Parámetros!M$13,Parámetros!N$13,Parámetros!O$13,Parámetros!P$13,Parámetros!Q$13)+CHOOSE(M79,Parámetros!M$14,Parámetros!N$14,Parámetros!O$14,Parámetros!P$14,Parámetros!Q$14)+CHOOSE(P79,Parámetros!M$17,Parámetros!N$17,Parámetros!O$17,Parámetros!P$17,Parámetros!Q$17)+CHOOSE(R79,Parámetros!M$19,Parámetros!N$19,Parámetros!O$19,Parámetros!P$19,Parámetros!Q$19)+CHOOSE(S79,Parámetros!M$20,Parámetros!N$20,Parámetros!O$20,Parámetros!P$20,Parámetros!Q$20)+CHOOSE(T79,Parámetros!M$21,Parámetros!N$21,Parámetros!O$21,Parámetros!P$21,Parámetros!Q$21)+CHOOSE(U79,Parámetros!M$22,Parámetros!N$22,Parámetros!O$22,Parámetros!P$22,Parámetros!Q$22)</f>
        <v>20</v>
      </c>
      <c r="AC79" s="25">
        <v>106</v>
      </c>
      <c r="AD79" s="32" t="s">
        <v>45</v>
      </c>
      <c r="AE79" s="33" t="s">
        <v>46</v>
      </c>
      <c r="AF79" s="37" t="s">
        <v>47</v>
      </c>
    </row>
    <row r="80" spans="1:32" x14ac:dyDescent="0.2">
      <c r="A80" s="25">
        <f>Inventario!A80</f>
        <v>109</v>
      </c>
      <c r="B80" s="26" t="str">
        <f>Inventario!B80</f>
        <v>TAS (terminal auto servicio)</v>
      </c>
      <c r="C80" s="38">
        <v>2</v>
      </c>
      <c r="D80" s="38">
        <v>2</v>
      </c>
      <c r="E80" s="38">
        <v>3</v>
      </c>
      <c r="F80" s="38">
        <v>2</v>
      </c>
      <c r="G80" s="38">
        <v>1</v>
      </c>
      <c r="H80" s="38">
        <v>3</v>
      </c>
      <c r="I80" s="38">
        <v>2</v>
      </c>
      <c r="J80" s="38">
        <v>3</v>
      </c>
      <c r="K80" s="38">
        <v>3</v>
      </c>
      <c r="L80" s="38">
        <v>5</v>
      </c>
      <c r="M80" s="38">
        <v>2</v>
      </c>
      <c r="N80" s="38">
        <v>2</v>
      </c>
      <c r="O80" s="38">
        <v>2</v>
      </c>
      <c r="P80" s="38">
        <v>1</v>
      </c>
      <c r="Q80" s="38">
        <v>3</v>
      </c>
      <c r="R80" s="38">
        <v>3</v>
      </c>
      <c r="S80" s="38">
        <v>3</v>
      </c>
      <c r="T80" s="38">
        <v>3</v>
      </c>
      <c r="U80" s="38">
        <v>2</v>
      </c>
      <c r="V80" s="38">
        <v>3</v>
      </c>
      <c r="W80" s="38">
        <v>2</v>
      </c>
      <c r="X80" s="38">
        <v>3</v>
      </c>
      <c r="Y80" s="38">
        <v>1</v>
      </c>
      <c r="Z80" s="28">
        <f>CHOOSE(F80,Parámetros!C$7,Parámetros!D$7,Parámetros!E$7,Parámetros!F$7,Parámetros!G$7)+CHOOSE(G80,Parámetros!C$8,Parámetros!D$8,Parámetros!E$8,Parámetros!F$8,Parámetros!G$8)+CHOOSE(H80,Parámetros!C$9,Parámetros!D$9,Parámetros!E$9,Parámetros!F$9,Parámetros!G$9)+CHOOSE(Q80,Parámetros!C$18,Parámetros!D$18,Parámetros!E$18,Parámetros!F$18,Parámetros!G$18)+CHOOSE(V80,Parámetros!C$23,Parámetros!D$23,Parámetros!E$23,Parámetros!F$23,Parámetros!G$23)</f>
        <v>65</v>
      </c>
      <c r="AA80" s="29">
        <f>CHOOSE(C80,Parámetros!H$4,Parámetros!I$4,Parámetros!J$4,Parámetros!K$4,Parámetros!L$4)+CHOOSE(D80,Parámetros!H$5,Parámetros!I$5,Parámetros!J$5,Parámetros!K$5,Parámetros!L$5)+CHOOSE(E80,Parámetros!H$6,Parámetros!I$6,Parámetros!J$6,Parámetros!K$6,Parámetros!L$6)+CHOOSE(I80,Parámetros!H$10,Parámetros!I$10,Parámetros!J$10,Parámetros!K$10,Parámetros!L$10)+CHOOSE(J80,Parámetros!H$11,Parámetros!I$11,Parámetros!J$11,Parámetros!K$11,Parámetros!L$11)+CHOOSE(M80,Parámetros!H$14,Parámetros!I$14,Parámetros!J$14,Parámetros!K$14,Parámetros!L$14)+CHOOSE(N80,Parámetros!H$15,Parámetros!I$15,Parámetros!J$15,Parámetros!K$15,Parámetros!L$15)+CHOOSE(O80,Parámetros!H$16,Parámetros!I$16,Parámetros!J$16,Parámetros!K$16,Parámetros!L$16)+CHOOSE(P80,Parámetros!H$17,Parámetros!I$17,Parámetros!J$17,Parámetros!K$17,Parámetros!L$17)+CHOOSE(W80,Parámetros!H$24,Parámetros!I$24,Parámetros!J$24,Parámetros!K$24,Parámetros!L$24)+CHOOSE(X80,Parámetros!H$25,Parámetros!I$25,Parámetros!J$25,Parámetros!K$25,Parámetros!L$25)+CHOOSE(Y80,Parámetros!H$26,Parámetros!I$26,Parámetros!J$26,Parámetros!K$26,Parámetros!L$26)</f>
        <v>67</v>
      </c>
      <c r="AB80" s="30">
        <f>CHOOSE(D80,Parámetros!M$5,Parámetros!N$5,Parámetros!O$5,Parámetros!P$5,Parámetros!Q$5)+CHOOSE(E80,Parámetros!M$6,Parámetros!N$6,Parámetros!O$6,Parámetros!P$6,Parámetros!Q$6)+CHOOSE(K80,Parámetros!M$12,Parámetros!N$12,Parámetros!O$12,Parámetros!P$12,Parámetros!Q$12)+CHOOSE(L80,Parámetros!M$13,Parámetros!N$13,Parámetros!O$13,Parámetros!P$13,Parámetros!Q$13)+CHOOSE(M80,Parámetros!M$14,Parámetros!N$14,Parámetros!O$14,Parámetros!P$14,Parámetros!Q$14)+CHOOSE(P80,Parámetros!M$17,Parámetros!N$17,Parámetros!O$17,Parámetros!P$17,Parámetros!Q$17)+CHOOSE(R80,Parámetros!M$19,Parámetros!N$19,Parámetros!O$19,Parámetros!P$19,Parámetros!Q$19)+CHOOSE(S80,Parámetros!M$20,Parámetros!N$20,Parámetros!O$20,Parámetros!P$20,Parámetros!Q$20)+CHOOSE(T80,Parámetros!M$21,Parámetros!N$21,Parámetros!O$21,Parámetros!P$21,Parámetros!Q$21)+CHOOSE(U80,Parámetros!M$22,Parámetros!N$22,Parámetros!O$22,Parámetros!P$22,Parámetros!Q$22)</f>
        <v>39</v>
      </c>
      <c r="AC80" s="25">
        <v>109</v>
      </c>
      <c r="AD80" s="25" t="s">
        <v>179</v>
      </c>
      <c r="AE80" s="37" t="s">
        <v>15</v>
      </c>
      <c r="AF80" s="37" t="s">
        <v>57</v>
      </c>
    </row>
    <row r="81" spans="1:32" x14ac:dyDescent="0.2">
      <c r="A81" s="25">
        <f>Inventario!A81</f>
        <v>110</v>
      </c>
      <c r="B81" s="26" t="str">
        <f>Inventario!B81</f>
        <v>Prestamos Link</v>
      </c>
      <c r="C81" s="38">
        <v>1</v>
      </c>
      <c r="D81" s="38">
        <v>3</v>
      </c>
      <c r="E81" s="38">
        <v>3</v>
      </c>
      <c r="F81" s="38">
        <v>3</v>
      </c>
      <c r="G81" s="38">
        <v>1</v>
      </c>
      <c r="H81" s="38">
        <v>2</v>
      </c>
      <c r="I81" s="38">
        <v>2</v>
      </c>
      <c r="J81" s="38">
        <v>2</v>
      </c>
      <c r="K81" s="38">
        <v>3</v>
      </c>
      <c r="L81" s="38">
        <v>4</v>
      </c>
      <c r="M81" s="38">
        <v>2</v>
      </c>
      <c r="N81" s="38">
        <v>2</v>
      </c>
      <c r="O81" s="38">
        <v>2</v>
      </c>
      <c r="P81" s="38">
        <v>2</v>
      </c>
      <c r="Q81" s="38">
        <v>1</v>
      </c>
      <c r="R81" s="38">
        <v>3</v>
      </c>
      <c r="S81" s="38">
        <v>2</v>
      </c>
      <c r="T81" s="38">
        <v>2</v>
      </c>
      <c r="U81" s="38">
        <v>3</v>
      </c>
      <c r="V81" s="38">
        <v>3</v>
      </c>
      <c r="W81" s="38">
        <v>3</v>
      </c>
      <c r="X81" s="38">
        <v>2</v>
      </c>
      <c r="Y81" s="38">
        <v>1</v>
      </c>
      <c r="Z81" s="28">
        <f>CHOOSE(F81,Parámetros!C$7,Parámetros!D$7,Parámetros!E$7,Parámetros!F$7,Parámetros!G$7)+CHOOSE(G81,Parámetros!C$8,Parámetros!D$8,Parámetros!E$8,Parámetros!F$8,Parámetros!G$8)+CHOOSE(H81,Parámetros!C$9,Parámetros!D$9,Parámetros!E$9,Parámetros!F$9,Parámetros!G$9)+CHOOSE(Q81,Parámetros!C$18,Parámetros!D$18,Parámetros!E$18,Parámetros!F$18,Parámetros!G$18)+CHOOSE(V81,Parámetros!C$23,Parámetros!D$23,Parámetros!E$23,Parámetros!F$23,Parámetros!G$23)</f>
        <v>74</v>
      </c>
      <c r="AA81" s="29">
        <f>CHOOSE(C81,Parámetros!H$4,Parámetros!I$4,Parámetros!J$4,Parámetros!K$4,Parámetros!L$4)+CHOOSE(D81,Parámetros!H$5,Parámetros!I$5,Parámetros!J$5,Parámetros!K$5,Parámetros!L$5)+CHOOSE(E81,Parámetros!H$6,Parámetros!I$6,Parámetros!J$6,Parámetros!K$6,Parámetros!L$6)+CHOOSE(I81,Parámetros!H$10,Parámetros!I$10,Parámetros!J$10,Parámetros!K$10,Parámetros!L$10)+CHOOSE(J81,Parámetros!H$11,Parámetros!I$11,Parámetros!J$11,Parámetros!K$11,Parámetros!L$11)+CHOOSE(M81,Parámetros!H$14,Parámetros!I$14,Parámetros!J$14,Parámetros!K$14,Parámetros!L$14)+CHOOSE(N81,Parámetros!H$15,Parámetros!I$15,Parámetros!J$15,Parámetros!K$15,Parámetros!L$15)+CHOOSE(O81,Parámetros!H$16,Parámetros!I$16,Parámetros!J$16,Parámetros!K$16,Parámetros!L$16)+CHOOSE(P81,Parámetros!H$17,Parámetros!I$17,Parámetros!J$17,Parámetros!K$17,Parámetros!L$17)+CHOOSE(W81,Parámetros!H$24,Parámetros!I$24,Parámetros!J$24,Parámetros!K$24,Parámetros!L$24)+CHOOSE(X81,Parámetros!H$25,Parámetros!I$25,Parámetros!J$25,Parámetros!K$25,Parámetros!L$25)+CHOOSE(Y81,Parámetros!H$26,Parámetros!I$26,Parámetros!J$26,Parámetros!K$26,Parámetros!L$26)</f>
        <v>64</v>
      </c>
      <c r="AB81" s="30">
        <f>CHOOSE(D81,Parámetros!M$5,Parámetros!N$5,Parámetros!O$5,Parámetros!P$5,Parámetros!Q$5)+CHOOSE(E81,Parámetros!M$6,Parámetros!N$6,Parámetros!O$6,Parámetros!P$6,Parámetros!Q$6)+CHOOSE(K81,Parámetros!M$12,Parámetros!N$12,Parámetros!O$12,Parámetros!P$12,Parámetros!Q$12)+CHOOSE(L81,Parámetros!M$13,Parámetros!N$13,Parámetros!O$13,Parámetros!P$13,Parámetros!Q$13)+CHOOSE(M81,Parámetros!M$14,Parámetros!N$14,Parámetros!O$14,Parámetros!P$14,Parámetros!Q$14)+CHOOSE(P81,Parámetros!M$17,Parámetros!N$17,Parámetros!O$17,Parámetros!P$17,Parámetros!Q$17)+CHOOSE(R81,Parámetros!M$19,Parámetros!N$19,Parámetros!O$19,Parámetros!P$19,Parámetros!Q$19)+CHOOSE(S81,Parámetros!M$20,Parámetros!N$20,Parámetros!O$20,Parámetros!P$20,Parámetros!Q$20)+CHOOSE(T81,Parámetros!M$21,Parámetros!N$21,Parámetros!O$21,Parámetros!P$21,Parámetros!Q$21)+CHOOSE(U81,Parámetros!M$22,Parámetros!N$22,Parámetros!O$22,Parámetros!P$22,Parámetros!Q$22)</f>
        <v>32</v>
      </c>
      <c r="AC81" s="25">
        <v>110</v>
      </c>
      <c r="AD81" s="25" t="s">
        <v>179</v>
      </c>
      <c r="AE81" s="37" t="s">
        <v>15</v>
      </c>
      <c r="AF81" s="37" t="s">
        <v>57</v>
      </c>
    </row>
    <row r="82" spans="1:32" x14ac:dyDescent="0.2">
      <c r="A82" s="25">
        <f>Inventario!A82</f>
        <v>111</v>
      </c>
      <c r="B82" s="26" t="str">
        <f>Inventario!B82</f>
        <v>NETSCALER</v>
      </c>
      <c r="C82" s="38">
        <v>4</v>
      </c>
      <c r="D82" s="38">
        <v>3</v>
      </c>
      <c r="E82" s="38">
        <v>4</v>
      </c>
      <c r="F82" s="38">
        <v>4</v>
      </c>
      <c r="G82" s="38">
        <v>3</v>
      </c>
      <c r="H82" s="38">
        <v>2</v>
      </c>
      <c r="I82" s="38">
        <v>4</v>
      </c>
      <c r="J82" s="38">
        <v>3</v>
      </c>
      <c r="K82" s="38">
        <v>3</v>
      </c>
      <c r="L82" s="38">
        <v>3</v>
      </c>
      <c r="M82" s="38">
        <v>3</v>
      </c>
      <c r="N82" s="38">
        <v>3</v>
      </c>
      <c r="O82" s="38">
        <v>4</v>
      </c>
      <c r="P82" s="38">
        <v>1</v>
      </c>
      <c r="Q82" s="38">
        <v>1</v>
      </c>
      <c r="R82" s="38">
        <v>3</v>
      </c>
      <c r="S82" s="38">
        <v>2</v>
      </c>
      <c r="T82" s="38">
        <v>3</v>
      </c>
      <c r="U82" s="38">
        <v>2</v>
      </c>
      <c r="V82" s="38">
        <v>4</v>
      </c>
      <c r="W82" s="38">
        <v>4</v>
      </c>
      <c r="X82" s="38">
        <v>4</v>
      </c>
      <c r="Y82" s="38">
        <v>1</v>
      </c>
      <c r="Z82" s="28">
        <f>CHOOSE(F82,Parámetros!C$7,Parámetros!D$7,Parámetros!E$7,Parámetros!F$7,Parámetros!G$7)+CHOOSE(G82,Parámetros!C$8,Parámetros!D$8,Parámetros!E$8,Parámetros!F$8,Parámetros!G$8)+CHOOSE(H82,Parámetros!C$9,Parámetros!D$9,Parámetros!E$9,Parámetros!F$9,Parámetros!G$9)+CHOOSE(Q82,Parámetros!C$18,Parámetros!D$18,Parámetros!E$18,Parámetros!F$18,Parámetros!G$18)+CHOOSE(V82,Parámetros!C$23,Parámetros!D$23,Parámetros!E$23,Parámetros!F$23,Parámetros!G$23)</f>
        <v>46</v>
      </c>
      <c r="AA82" s="29">
        <f>CHOOSE(C82,Parámetros!H$4,Parámetros!I$4,Parámetros!J$4,Parámetros!K$4,Parámetros!L$4)+CHOOSE(D82,Parámetros!H$5,Parámetros!I$5,Parámetros!J$5,Parámetros!K$5,Parámetros!L$5)+CHOOSE(E82,Parámetros!H$6,Parámetros!I$6,Parámetros!J$6,Parámetros!K$6,Parámetros!L$6)+CHOOSE(I82,Parámetros!H$10,Parámetros!I$10,Parámetros!J$10,Parámetros!K$10,Parámetros!L$10)+CHOOSE(J82,Parámetros!H$11,Parámetros!I$11,Parámetros!J$11,Parámetros!K$11,Parámetros!L$11)+CHOOSE(M82,Parámetros!H$14,Parámetros!I$14,Parámetros!J$14,Parámetros!K$14,Parámetros!L$14)+CHOOSE(N82,Parámetros!H$15,Parámetros!I$15,Parámetros!J$15,Parámetros!K$15,Parámetros!L$15)+CHOOSE(O82,Parámetros!H$16,Parámetros!I$16,Parámetros!J$16,Parámetros!K$16,Parámetros!L$16)+CHOOSE(P82,Parámetros!H$17,Parámetros!I$17,Parámetros!J$17,Parámetros!K$17,Parámetros!L$17)+CHOOSE(W82,Parámetros!H$24,Parámetros!I$24,Parámetros!J$24,Parámetros!K$24,Parámetros!L$24)+CHOOSE(X82,Parámetros!H$25,Parámetros!I$25,Parámetros!J$25,Parámetros!K$25,Parámetros!L$25)+CHOOSE(Y82,Parámetros!H$26,Parámetros!I$26,Parámetros!J$26,Parámetros!K$26,Parámetros!L$26)</f>
        <v>33</v>
      </c>
      <c r="AB82" s="30">
        <f>CHOOSE(D82,Parámetros!M$5,Parámetros!N$5,Parámetros!O$5,Parámetros!P$5,Parámetros!Q$5)+CHOOSE(E82,Parámetros!M$6,Parámetros!N$6,Parámetros!O$6,Parámetros!P$6,Parámetros!Q$6)+CHOOSE(K82,Parámetros!M$12,Parámetros!N$12,Parámetros!O$12,Parámetros!P$12,Parámetros!Q$12)+CHOOSE(L82,Parámetros!M$13,Parámetros!N$13,Parámetros!O$13,Parámetros!P$13,Parámetros!Q$13)+CHOOSE(M82,Parámetros!M$14,Parámetros!N$14,Parámetros!O$14,Parámetros!P$14,Parámetros!Q$14)+CHOOSE(P82,Parámetros!M$17,Parámetros!N$17,Parámetros!O$17,Parámetros!P$17,Parámetros!Q$17)+CHOOSE(R82,Parámetros!M$19,Parámetros!N$19,Parámetros!O$19,Parámetros!P$19,Parámetros!Q$19)+CHOOSE(S82,Parámetros!M$20,Parámetros!N$20,Parámetros!O$20,Parámetros!P$20,Parámetros!Q$20)+CHOOSE(T82,Parámetros!M$21,Parámetros!N$21,Parámetros!O$21,Parámetros!P$21,Parámetros!Q$21)+CHOOSE(U82,Parámetros!M$22,Parámetros!N$22,Parámetros!O$22,Parámetros!P$22,Parámetros!Q$22)</f>
        <v>36</v>
      </c>
      <c r="AC82" s="25">
        <v>111</v>
      </c>
      <c r="AD82" s="25" t="s">
        <v>89</v>
      </c>
      <c r="AE82" s="37" t="s">
        <v>90</v>
      </c>
      <c r="AF82" s="33" t="s">
        <v>185</v>
      </c>
    </row>
    <row r="83" spans="1:32" x14ac:dyDescent="0.2">
      <c r="A83" s="25">
        <f>Inventario!A83</f>
        <v>112</v>
      </c>
      <c r="B83" s="26" t="str">
        <f>Inventario!B83</f>
        <v>SAM Extra Bancario</v>
      </c>
      <c r="C83" s="38">
        <v>2</v>
      </c>
      <c r="D83" s="38">
        <v>3</v>
      </c>
      <c r="E83" s="38">
        <v>3</v>
      </c>
      <c r="F83" s="38">
        <v>4</v>
      </c>
      <c r="G83" s="38">
        <v>1</v>
      </c>
      <c r="H83" s="38">
        <v>3</v>
      </c>
      <c r="I83" s="38">
        <v>2</v>
      </c>
      <c r="J83" s="38">
        <v>2</v>
      </c>
      <c r="K83" s="38">
        <v>4</v>
      </c>
      <c r="L83" s="38">
        <v>5</v>
      </c>
      <c r="M83" s="38">
        <v>3</v>
      </c>
      <c r="N83" s="38">
        <v>4</v>
      </c>
      <c r="O83" s="38">
        <v>3</v>
      </c>
      <c r="P83" s="38">
        <v>1</v>
      </c>
      <c r="Q83" s="38">
        <v>4</v>
      </c>
      <c r="R83" s="38">
        <v>3</v>
      </c>
      <c r="S83" s="38">
        <v>3</v>
      </c>
      <c r="T83" s="38">
        <v>3</v>
      </c>
      <c r="U83" s="38">
        <v>2</v>
      </c>
      <c r="V83" s="38">
        <v>4</v>
      </c>
      <c r="W83" s="38">
        <v>3</v>
      </c>
      <c r="X83" s="38">
        <v>3</v>
      </c>
      <c r="Y83" s="38">
        <v>1</v>
      </c>
      <c r="Z83" s="28">
        <f>CHOOSE(F83,Parámetros!C$7,Parámetros!D$7,Parámetros!E$7,Parámetros!F$7,Parámetros!G$7)+CHOOSE(G83,Parámetros!C$8,Parámetros!D$8,Parámetros!E$8,Parámetros!F$8,Parámetros!G$8)+CHOOSE(H83,Parámetros!C$9,Parámetros!D$9,Parámetros!E$9,Parámetros!F$9,Parámetros!G$9)+CHOOSE(Q83,Parámetros!C$18,Parámetros!D$18,Parámetros!E$18,Parámetros!F$18,Parámetros!G$18)+CHOOSE(V83,Parámetros!C$23,Parámetros!D$23,Parámetros!E$23,Parámetros!F$23,Parámetros!G$23)</f>
        <v>39</v>
      </c>
      <c r="AA83" s="29">
        <f>CHOOSE(C83,Parámetros!H$4,Parámetros!I$4,Parámetros!J$4,Parámetros!K$4,Parámetros!L$4)+CHOOSE(D83,Parámetros!H$5,Parámetros!I$5,Parámetros!J$5,Parámetros!K$5,Parámetros!L$5)+CHOOSE(E83,Parámetros!H$6,Parámetros!I$6,Parámetros!J$6,Parámetros!K$6,Parámetros!L$6)+CHOOSE(I83,Parámetros!H$10,Parámetros!I$10,Parámetros!J$10,Parámetros!K$10,Parámetros!L$10)+CHOOSE(J83,Parámetros!H$11,Parámetros!I$11,Parámetros!J$11,Parámetros!K$11,Parámetros!L$11)+CHOOSE(M83,Parámetros!H$14,Parámetros!I$14,Parámetros!J$14,Parámetros!K$14,Parámetros!L$14)+CHOOSE(N83,Parámetros!H$15,Parámetros!I$15,Parámetros!J$15,Parámetros!K$15,Parámetros!L$15)+CHOOSE(O83,Parámetros!H$16,Parámetros!I$16,Parámetros!J$16,Parámetros!K$16,Parámetros!L$16)+CHOOSE(P83,Parámetros!H$17,Parámetros!I$17,Parámetros!J$17,Parámetros!K$17,Parámetros!L$17)+CHOOSE(W83,Parámetros!H$24,Parámetros!I$24,Parámetros!J$24,Parámetros!K$24,Parámetros!L$24)+CHOOSE(X83,Parámetros!H$25,Parámetros!I$25,Parámetros!J$25,Parámetros!K$25,Parámetros!L$25)+CHOOSE(Y83,Parámetros!H$26,Parámetros!I$26,Parámetros!J$26,Parámetros!K$26,Parámetros!L$26)</f>
        <v>53</v>
      </c>
      <c r="AB83" s="30">
        <f>CHOOSE(D83,Parámetros!M$5,Parámetros!N$5,Parámetros!O$5,Parámetros!P$5,Parámetros!Q$5)+CHOOSE(E83,Parámetros!M$6,Parámetros!N$6,Parámetros!O$6,Parámetros!P$6,Parámetros!Q$6)+CHOOSE(K83,Parámetros!M$12,Parámetros!N$12,Parámetros!O$12,Parámetros!P$12,Parámetros!Q$12)+CHOOSE(L83,Parámetros!M$13,Parámetros!N$13,Parámetros!O$13,Parámetros!P$13,Parámetros!Q$13)+CHOOSE(M83,Parámetros!M$14,Parámetros!N$14,Parámetros!O$14,Parámetros!P$14,Parámetros!Q$14)+CHOOSE(P83,Parámetros!M$17,Parámetros!N$17,Parámetros!O$17,Parámetros!P$17,Parámetros!Q$17)+CHOOSE(R83,Parámetros!M$19,Parámetros!N$19,Parámetros!O$19,Parámetros!P$19,Parámetros!Q$19)+CHOOSE(S83,Parámetros!M$20,Parámetros!N$20,Parámetros!O$20,Parámetros!P$20,Parámetros!Q$20)+CHOOSE(T83,Parámetros!M$21,Parámetros!N$21,Parámetros!O$21,Parámetros!P$21,Parámetros!Q$21)+CHOOSE(U83,Parámetros!M$22,Parámetros!N$22,Parámetros!O$22,Parámetros!P$22,Parámetros!Q$22)</f>
        <v>28</v>
      </c>
      <c r="AC83" s="25">
        <v>112</v>
      </c>
      <c r="AD83" s="25" t="s">
        <v>179</v>
      </c>
      <c r="AE83" s="37" t="s">
        <v>15</v>
      </c>
      <c r="AF83" s="37" t="s">
        <v>57</v>
      </c>
    </row>
    <row r="84" spans="1:32" x14ac:dyDescent="0.2">
      <c r="A84" s="25">
        <f>Inventario!A84</f>
        <v>113</v>
      </c>
      <c r="B84" s="26" t="str">
        <f>Inventario!B84</f>
        <v>SAS EGRC</v>
      </c>
      <c r="C84" s="38">
        <v>4</v>
      </c>
      <c r="D84" s="38">
        <v>3</v>
      </c>
      <c r="E84" s="38">
        <v>4</v>
      </c>
      <c r="F84" s="38">
        <v>1</v>
      </c>
      <c r="G84" s="38">
        <v>2</v>
      </c>
      <c r="H84" s="38">
        <v>2</v>
      </c>
      <c r="I84" s="38">
        <v>4</v>
      </c>
      <c r="J84" s="38">
        <v>3</v>
      </c>
      <c r="K84" s="38">
        <v>3</v>
      </c>
      <c r="L84" s="38">
        <v>5</v>
      </c>
      <c r="M84" s="38">
        <v>2</v>
      </c>
      <c r="N84" s="38">
        <v>2</v>
      </c>
      <c r="O84" s="38">
        <v>3</v>
      </c>
      <c r="P84" s="38">
        <v>2</v>
      </c>
      <c r="Q84" s="38">
        <v>1</v>
      </c>
      <c r="R84" s="38">
        <v>2</v>
      </c>
      <c r="S84" s="38">
        <v>2</v>
      </c>
      <c r="T84" s="38">
        <v>3</v>
      </c>
      <c r="U84" s="38">
        <v>3</v>
      </c>
      <c r="V84" s="38">
        <v>2</v>
      </c>
      <c r="W84" s="38">
        <v>3</v>
      </c>
      <c r="X84" s="38">
        <v>4</v>
      </c>
      <c r="Y84" s="38">
        <v>1</v>
      </c>
      <c r="Z84" s="28">
        <f>CHOOSE(F84,Parámetros!C$7,Parámetros!D$7,Parámetros!E$7,Parámetros!F$7,Parámetros!G$7)+CHOOSE(G84,Parámetros!C$8,Parámetros!D$8,Parámetros!E$8,Parámetros!F$8,Parámetros!G$8)+CHOOSE(H84,Parámetros!C$9,Parámetros!D$9,Parámetros!E$9,Parámetros!F$9,Parámetros!G$9)+CHOOSE(Q84,Parámetros!C$18,Parámetros!D$18,Parámetros!E$18,Parámetros!F$18,Parámetros!G$18)+CHOOSE(V84,Parámetros!C$23,Parámetros!D$23,Parámetros!E$23,Parámetros!F$23,Parámetros!G$23)</f>
        <v>85</v>
      </c>
      <c r="AA84" s="29">
        <f>CHOOSE(C84,Parámetros!H$4,Parámetros!I$4,Parámetros!J$4,Parámetros!K$4,Parámetros!L$4)+CHOOSE(D84,Parámetros!H$5,Parámetros!I$5,Parámetros!J$5,Parámetros!K$5,Parámetros!L$5)+CHOOSE(E84,Parámetros!H$6,Parámetros!I$6,Parámetros!J$6,Parámetros!K$6,Parámetros!L$6)+CHOOSE(I84,Parámetros!H$10,Parámetros!I$10,Parámetros!J$10,Parámetros!K$10,Parámetros!L$10)+CHOOSE(J84,Parámetros!H$11,Parámetros!I$11,Parámetros!J$11,Parámetros!K$11,Parámetros!L$11)+CHOOSE(M84,Parámetros!H$14,Parámetros!I$14,Parámetros!J$14,Parámetros!K$14,Parámetros!L$14)+CHOOSE(N84,Parámetros!H$15,Parámetros!I$15,Parámetros!J$15,Parámetros!K$15,Parámetros!L$15)+CHOOSE(O84,Parámetros!H$16,Parámetros!I$16,Parámetros!J$16,Parámetros!K$16,Parámetros!L$16)+CHOOSE(P84,Parámetros!H$17,Parámetros!I$17,Parámetros!J$17,Parámetros!K$17,Parámetros!L$17)+CHOOSE(W84,Parámetros!H$24,Parámetros!I$24,Parámetros!J$24,Parámetros!K$24,Parámetros!L$24)+CHOOSE(X84,Parámetros!H$25,Parámetros!I$25,Parámetros!J$25,Parámetros!K$25,Parámetros!L$25)+CHOOSE(Y84,Parámetros!H$26,Parámetros!I$26,Parámetros!J$26,Parámetros!K$26,Parámetros!L$26)</f>
        <v>37</v>
      </c>
      <c r="AB84" s="30">
        <f>CHOOSE(D84,Parámetros!M$5,Parámetros!N$5,Parámetros!O$5,Parámetros!P$5,Parámetros!Q$5)+CHOOSE(E84,Parámetros!M$6,Parámetros!N$6,Parámetros!O$6,Parámetros!P$6,Parámetros!Q$6)+CHOOSE(K84,Parámetros!M$12,Parámetros!N$12,Parámetros!O$12,Parámetros!P$12,Parámetros!Q$12)+CHOOSE(L84,Parámetros!M$13,Parámetros!N$13,Parámetros!O$13,Parámetros!P$13,Parámetros!Q$13)+CHOOSE(M84,Parámetros!M$14,Parámetros!N$14,Parámetros!O$14,Parámetros!P$14,Parámetros!Q$14)+CHOOSE(P84,Parámetros!M$17,Parámetros!N$17,Parámetros!O$17,Parámetros!P$17,Parámetros!Q$17)+CHOOSE(R84,Parámetros!M$19,Parámetros!N$19,Parámetros!O$19,Parámetros!P$19,Parámetros!Q$19)+CHOOSE(S84,Parámetros!M$20,Parámetros!N$20,Parámetros!O$20,Parámetros!P$20,Parámetros!Q$20)+CHOOSE(T84,Parámetros!M$21,Parámetros!N$21,Parámetros!O$21,Parámetros!P$21,Parámetros!Q$21)+CHOOSE(U84,Parámetros!M$22,Parámetros!N$22,Parámetros!O$22,Parámetros!P$22,Parámetros!Q$22)</f>
        <v>26</v>
      </c>
      <c r="AC84" s="25">
        <v>113</v>
      </c>
      <c r="AD84" s="25" t="s">
        <v>158</v>
      </c>
      <c r="AE84" s="37" t="s">
        <v>159</v>
      </c>
      <c r="AF84" s="37" t="s">
        <v>160</v>
      </c>
    </row>
    <row r="85" spans="1:32" x14ac:dyDescent="0.2">
      <c r="A85" s="25">
        <v>113</v>
      </c>
      <c r="B85" s="26" t="str">
        <f>Inventario!B85</f>
        <v>PAPROD</v>
      </c>
      <c r="C85" s="34">
        <v>4</v>
      </c>
      <c r="D85" s="34">
        <v>3</v>
      </c>
      <c r="E85" s="34">
        <v>4</v>
      </c>
      <c r="F85" s="34">
        <v>4</v>
      </c>
      <c r="G85" s="34">
        <v>2</v>
      </c>
      <c r="H85" s="34">
        <v>3</v>
      </c>
      <c r="I85" s="34">
        <v>4</v>
      </c>
      <c r="J85" s="34">
        <v>4</v>
      </c>
      <c r="K85" s="34">
        <v>2</v>
      </c>
      <c r="L85" s="34">
        <v>5</v>
      </c>
      <c r="M85" s="34">
        <v>4</v>
      </c>
      <c r="N85" s="34">
        <v>1</v>
      </c>
      <c r="O85" s="34">
        <v>1</v>
      </c>
      <c r="P85" s="34">
        <v>2</v>
      </c>
      <c r="Q85" s="34">
        <v>1</v>
      </c>
      <c r="R85" s="34">
        <v>3</v>
      </c>
      <c r="S85" s="34">
        <v>3</v>
      </c>
      <c r="T85" s="34">
        <v>3</v>
      </c>
      <c r="U85" s="34">
        <v>2</v>
      </c>
      <c r="V85" s="27">
        <v>4</v>
      </c>
      <c r="W85" s="27">
        <v>4</v>
      </c>
      <c r="X85" s="27">
        <v>4</v>
      </c>
      <c r="Y85" s="27">
        <v>3</v>
      </c>
      <c r="Z85" s="28">
        <f>CHOOSE(F85,Parámetros!C$7,Parámetros!D$7,Parámetros!E$7,Parámetros!F$7,Parámetros!G$7)+CHOOSE(G85,Parámetros!C$8,Parámetros!D$8,Parámetros!E$8,Parámetros!F$8,Parámetros!G$8)+CHOOSE(H85,Parámetros!C$9,Parámetros!D$9,Parámetros!E$9,Parámetros!F$9,Parámetros!G$9)+CHOOSE(Q85,Parámetros!C$18,Parámetros!D$18,Parámetros!E$18,Parámetros!F$18,Parámetros!G$18)+CHOOSE(V85,Parámetros!C$23,Parámetros!D$23,Parámetros!E$23,Parámetros!F$23,Parámetros!G$23)</f>
        <v>49</v>
      </c>
      <c r="AA85" s="29">
        <f>CHOOSE(C85,Parámetros!H$4,Parámetros!I$4,Parámetros!J$4,Parámetros!K$4,Parámetros!L$4)+CHOOSE(D85,Parámetros!H$5,Parámetros!I$5,Parámetros!J$5,Parámetros!K$5,Parámetros!L$5)+CHOOSE(E85,Parámetros!H$6,Parámetros!I$6,Parámetros!J$6,Parámetros!K$6,Parámetros!L$6)+CHOOSE(I85,Parámetros!H$10,Parámetros!I$10,Parámetros!J$10,Parámetros!K$10,Parámetros!L$10)+CHOOSE(J85,Parámetros!H$11,Parámetros!I$11,Parámetros!J$11,Parámetros!K$11,Parámetros!L$11)+CHOOSE(M85,Parámetros!H$14,Parámetros!I$14,Parámetros!J$14,Parámetros!K$14,Parámetros!L$14)+CHOOSE(N85,Parámetros!H$15,Parámetros!I$15,Parámetros!J$15,Parámetros!K$15,Parámetros!L$15)+CHOOSE(O85,Parámetros!H$16,Parámetros!I$16,Parámetros!J$16,Parámetros!K$16,Parámetros!L$16)+CHOOSE(P85,Parámetros!H$17,Parámetros!I$17,Parámetros!J$17,Parámetros!K$17,Parámetros!L$17)+CHOOSE(W85,Parámetros!H$24,Parámetros!I$24,Parámetros!J$24,Parámetros!K$24,Parámetros!L$24)+CHOOSE(X85,Parámetros!H$25,Parámetros!I$25,Parámetros!J$25,Parámetros!K$25,Parámetros!L$25)+CHOOSE(Y85,Parámetros!H$26,Parámetros!I$26,Parámetros!J$26,Parámetros!K$26,Parámetros!L$26)</f>
        <v>30</v>
      </c>
      <c r="AB85" s="30">
        <f>CHOOSE(D85,Parámetros!M$5,Parámetros!N$5,Parámetros!O$5,Parámetros!P$5,Parámetros!Q$5)+CHOOSE(E85,Parámetros!M$6,Parámetros!N$6,Parámetros!O$6,Parámetros!P$6,Parámetros!Q$6)+CHOOSE(K85,Parámetros!M$12,Parámetros!N$12,Parámetros!O$12,Parámetros!P$12,Parámetros!Q$12)+CHOOSE(L85,Parámetros!M$13,Parámetros!N$13,Parámetros!O$13,Parámetros!P$13,Parámetros!Q$13)+CHOOSE(M85,Parámetros!M$14,Parámetros!N$14,Parámetros!O$14,Parámetros!P$14,Parámetros!Q$14)+CHOOSE(P85,Parámetros!M$17,Parámetros!N$17,Parámetros!O$17,Parámetros!P$17,Parámetros!Q$17)+CHOOSE(R85,Parámetros!M$19,Parámetros!N$19,Parámetros!O$19,Parámetros!P$19,Parámetros!Q$19)+CHOOSE(S85,Parámetros!M$20,Parámetros!N$20,Parámetros!O$20,Parámetros!P$20,Parámetros!Q$20)+CHOOSE(T85,Parámetros!M$21,Parámetros!N$21,Parámetros!O$21,Parámetros!P$21,Parámetros!Q$21)+CHOOSE(U85,Parámetros!M$22,Parámetros!N$22,Parámetros!O$22,Parámetros!P$22,Parámetros!Q$22)</f>
        <v>26</v>
      </c>
      <c r="AC85" s="25"/>
      <c r="AD85" s="25" t="s">
        <v>101</v>
      </c>
      <c r="AE85" s="25" t="s">
        <v>102</v>
      </c>
      <c r="AF85" s="25" t="s">
        <v>144</v>
      </c>
    </row>
    <row r="86" spans="1:32" x14ac:dyDescent="0.2">
      <c r="A86" s="25">
        <f>Inventario!A86</f>
        <v>115</v>
      </c>
      <c r="B86" s="26" t="str">
        <f>Inventario!B86</f>
        <v>MAWIDA BP</v>
      </c>
      <c r="C86" s="38">
        <v>4</v>
      </c>
      <c r="D86" s="38">
        <v>3</v>
      </c>
      <c r="E86" s="38">
        <v>4</v>
      </c>
      <c r="F86" s="38">
        <v>1</v>
      </c>
      <c r="G86" s="38">
        <v>2</v>
      </c>
      <c r="H86" s="38">
        <v>2</v>
      </c>
      <c r="I86" s="38">
        <v>4</v>
      </c>
      <c r="J86" s="38">
        <v>4</v>
      </c>
      <c r="K86" s="38">
        <v>4</v>
      </c>
      <c r="L86" s="38">
        <v>5</v>
      </c>
      <c r="M86" s="38">
        <v>4</v>
      </c>
      <c r="N86" s="38">
        <v>4</v>
      </c>
      <c r="O86" s="38">
        <v>4</v>
      </c>
      <c r="P86" s="38">
        <v>1</v>
      </c>
      <c r="Q86" s="38">
        <v>2</v>
      </c>
      <c r="R86" s="38">
        <v>2</v>
      </c>
      <c r="S86" s="38">
        <v>3</v>
      </c>
      <c r="T86" s="38">
        <v>3</v>
      </c>
      <c r="U86" s="38">
        <v>3</v>
      </c>
      <c r="V86" s="38">
        <v>4</v>
      </c>
      <c r="W86" s="38">
        <v>3</v>
      </c>
      <c r="X86" s="38">
        <v>4</v>
      </c>
      <c r="Y86" s="38">
        <v>1</v>
      </c>
      <c r="Z86" s="28">
        <f>CHOOSE(F86,Parámetros!C$7,Parámetros!D$7,Parámetros!E$7,Parámetros!F$7,Parámetros!G$7)+CHOOSE(G86,Parámetros!C$8,Parámetros!D$8,Parámetros!E$8,Parámetros!F$8,Parámetros!G$8)+CHOOSE(H86,Parámetros!C$9,Parámetros!D$9,Parámetros!E$9,Parámetros!F$9,Parámetros!G$9)+CHOOSE(Q86,Parámetros!C$18,Parámetros!D$18,Parámetros!E$18,Parámetros!F$18,Parámetros!G$18)+CHOOSE(V86,Parámetros!C$23,Parámetros!D$23,Parámetros!E$23,Parámetros!F$23,Parámetros!G$23)</f>
        <v>67</v>
      </c>
      <c r="AA86" s="29">
        <f>CHOOSE(C86,Parámetros!H$4,Parámetros!I$4,Parámetros!J$4,Parámetros!K$4,Parámetros!L$4)+CHOOSE(D86,Parámetros!H$5,Parámetros!I$5,Parámetros!J$5,Parámetros!K$5,Parámetros!L$5)+CHOOSE(E86,Parámetros!H$6,Parámetros!I$6,Parámetros!J$6,Parámetros!K$6,Parámetros!L$6)+CHOOSE(I86,Parámetros!H$10,Parámetros!I$10,Parámetros!J$10,Parámetros!K$10,Parámetros!L$10)+CHOOSE(J86,Parámetros!H$11,Parámetros!I$11,Parámetros!J$11,Parámetros!K$11,Parámetros!L$11)+CHOOSE(M86,Parámetros!H$14,Parámetros!I$14,Parámetros!J$14,Parámetros!K$14,Parámetros!L$14)+CHOOSE(N86,Parámetros!H$15,Parámetros!I$15,Parámetros!J$15,Parámetros!K$15,Parámetros!L$15)+CHOOSE(O86,Parámetros!H$16,Parámetros!I$16,Parámetros!J$16,Parámetros!K$16,Parámetros!L$16)+CHOOSE(P86,Parámetros!H$17,Parámetros!I$17,Parámetros!J$17,Parámetros!K$17,Parámetros!L$17)+CHOOSE(W86,Parámetros!H$24,Parámetros!I$24,Parámetros!J$24,Parámetros!K$24,Parámetros!L$24)+CHOOSE(X86,Parámetros!H$25,Parámetros!I$25,Parámetros!J$25,Parámetros!K$25,Parámetros!L$25)+CHOOSE(Y86,Parámetros!H$26,Parámetros!I$26,Parámetros!J$26,Parámetros!K$26,Parámetros!L$26)</f>
        <v>29</v>
      </c>
      <c r="AB86" s="30">
        <f>CHOOSE(D86,Parámetros!M$5,Parámetros!N$5,Parámetros!O$5,Parámetros!P$5,Parámetros!Q$5)+CHOOSE(E86,Parámetros!M$6,Parámetros!N$6,Parámetros!O$6,Parámetros!P$6,Parámetros!Q$6)+CHOOSE(K86,Parámetros!M$12,Parámetros!N$12,Parámetros!O$12,Parámetros!P$12,Parámetros!Q$12)+CHOOSE(L86,Parámetros!M$13,Parámetros!N$13,Parámetros!O$13,Parámetros!P$13,Parámetros!Q$13)+CHOOSE(M86,Parámetros!M$14,Parámetros!N$14,Parámetros!O$14,Parámetros!P$14,Parámetros!Q$14)+CHOOSE(P86,Parámetros!M$17,Parámetros!N$17,Parámetros!O$17,Parámetros!P$17,Parámetros!Q$17)+CHOOSE(R86,Parámetros!M$19,Parámetros!N$19,Parámetros!O$19,Parámetros!P$19,Parámetros!Q$19)+CHOOSE(S86,Parámetros!M$20,Parámetros!N$20,Parámetros!O$20,Parámetros!P$20,Parámetros!Q$20)+CHOOSE(T86,Parámetros!M$21,Parámetros!N$21,Parámetros!O$21,Parámetros!P$21,Parámetros!Q$21)+CHOOSE(U86,Parámetros!M$22,Parámetros!N$22,Parámetros!O$22,Parámetros!P$22,Parámetros!Q$22)</f>
        <v>19</v>
      </c>
      <c r="AC86" s="25"/>
      <c r="AD86" s="25"/>
      <c r="AE86" s="25"/>
      <c r="AF86" s="25"/>
    </row>
    <row r="87" spans="1:32" x14ac:dyDescent="0.2">
      <c r="A87" s="25">
        <f>Inventario!A87</f>
        <v>116</v>
      </c>
      <c r="B87" s="26" t="str">
        <f>Inventario!B87</f>
        <v>REDIM</v>
      </c>
      <c r="C87" s="38">
        <v>4</v>
      </c>
      <c r="D87" s="38">
        <v>3</v>
      </c>
      <c r="E87" s="38">
        <v>4</v>
      </c>
      <c r="F87" s="38">
        <v>4</v>
      </c>
      <c r="G87" s="38">
        <v>2</v>
      </c>
      <c r="H87" s="38">
        <v>2</v>
      </c>
      <c r="I87" s="38">
        <v>4</v>
      </c>
      <c r="J87" s="38">
        <v>4</v>
      </c>
      <c r="K87" s="38">
        <v>4</v>
      </c>
      <c r="L87" s="38">
        <v>5</v>
      </c>
      <c r="M87" s="38">
        <v>4</v>
      </c>
      <c r="N87" s="38">
        <v>4</v>
      </c>
      <c r="O87" s="38">
        <v>4</v>
      </c>
      <c r="P87" s="38">
        <v>2</v>
      </c>
      <c r="Q87" s="38">
        <v>1</v>
      </c>
      <c r="R87" s="38">
        <v>3</v>
      </c>
      <c r="S87" s="38">
        <v>3</v>
      </c>
      <c r="T87" s="38">
        <v>3</v>
      </c>
      <c r="U87" s="38">
        <v>3</v>
      </c>
      <c r="V87" s="38">
        <v>4</v>
      </c>
      <c r="W87" s="38">
        <v>4</v>
      </c>
      <c r="X87" s="38">
        <v>4</v>
      </c>
      <c r="Y87" s="38">
        <v>1</v>
      </c>
      <c r="Z87" s="28">
        <f>CHOOSE(F87,Parámetros!C$7,Parámetros!D$7,Parámetros!E$7,Parámetros!F$7,Parámetros!G$7)+CHOOSE(G87,Parámetros!C$8,Parámetros!D$8,Parámetros!E$8,Parámetros!F$8,Parámetros!G$8)+CHOOSE(H87,Parámetros!C$9,Parámetros!D$9,Parámetros!E$9,Parámetros!F$9,Parámetros!G$9)+CHOOSE(Q87,Parámetros!C$18,Parámetros!D$18,Parámetros!E$18,Parámetros!F$18,Parámetros!G$18)+CHOOSE(V87,Parámetros!C$23,Parámetros!D$23,Parámetros!E$23,Parámetros!F$23,Parámetros!G$23)</f>
        <v>53</v>
      </c>
      <c r="AA87" s="29">
        <f>CHOOSE(C87,Parámetros!H$4,Parámetros!I$4,Parámetros!J$4,Parámetros!K$4,Parámetros!L$4)+CHOOSE(D87,Parámetros!H$5,Parámetros!I$5,Parámetros!J$5,Parámetros!K$5,Parámetros!L$5)+CHOOSE(E87,Parámetros!H$6,Parámetros!I$6,Parámetros!J$6,Parámetros!K$6,Parámetros!L$6)+CHOOSE(I87,Parámetros!H$10,Parámetros!I$10,Parámetros!J$10,Parámetros!K$10,Parámetros!L$10)+CHOOSE(J87,Parámetros!H$11,Parámetros!I$11,Parámetros!J$11,Parámetros!K$11,Parámetros!L$11)+CHOOSE(M87,Parámetros!H$14,Parámetros!I$14,Parámetros!J$14,Parámetros!K$14,Parámetros!L$14)+CHOOSE(N87,Parámetros!H$15,Parámetros!I$15,Parámetros!J$15,Parámetros!K$15,Parámetros!L$15)+CHOOSE(O87,Parámetros!H$16,Parámetros!I$16,Parámetros!J$16,Parámetros!K$16,Parámetros!L$16)+CHOOSE(P87,Parámetros!H$17,Parámetros!I$17,Parámetros!J$17,Parámetros!K$17,Parámetros!L$17)+CHOOSE(W87,Parámetros!H$24,Parámetros!I$24,Parámetros!J$24,Parámetros!K$24,Parámetros!L$24)+CHOOSE(X87,Parámetros!H$25,Parámetros!I$25,Parámetros!J$25,Parámetros!K$25,Parámetros!L$25)+CHOOSE(Y87,Parámetros!H$26,Parámetros!I$26,Parámetros!J$26,Parámetros!K$26,Parámetros!L$26)</f>
        <v>20</v>
      </c>
      <c r="AB87" s="30">
        <f>CHOOSE(D87,Parámetros!M$5,Parámetros!N$5,Parámetros!O$5,Parámetros!P$5,Parámetros!Q$5)+CHOOSE(E87,Parámetros!M$6,Parámetros!N$6,Parámetros!O$6,Parámetros!P$6,Parámetros!Q$6)+CHOOSE(K87,Parámetros!M$12,Parámetros!N$12,Parámetros!O$12,Parámetros!P$12,Parámetros!Q$12)+CHOOSE(L87,Parámetros!M$13,Parámetros!N$13,Parámetros!O$13,Parámetros!P$13,Parámetros!Q$13)+CHOOSE(M87,Parámetros!M$14,Parámetros!N$14,Parámetros!O$14,Parámetros!P$14,Parámetros!Q$14)+CHOOSE(P87,Parámetros!M$17,Parámetros!N$17,Parámetros!O$17,Parámetros!P$17,Parámetros!Q$17)+CHOOSE(R87,Parámetros!M$19,Parámetros!N$19,Parámetros!O$19,Parámetros!P$19,Parámetros!Q$19)+CHOOSE(S87,Parámetros!M$20,Parámetros!N$20,Parámetros!O$20,Parámetros!P$20,Parámetros!Q$20)+CHOOSE(T87,Parámetros!M$21,Parámetros!N$21,Parámetros!O$21,Parámetros!P$21,Parámetros!Q$21)+CHOOSE(U87,Parámetros!M$22,Parámetros!N$22,Parámetros!O$22,Parámetros!P$22,Parámetros!Q$22)</f>
        <v>10</v>
      </c>
      <c r="AC87" s="25"/>
      <c r="AD87" s="25"/>
      <c r="AE87" s="25"/>
      <c r="AF87" s="25"/>
    </row>
    <row r="88" spans="1:32" x14ac:dyDescent="0.2">
      <c r="A88" s="25">
        <f>Inventario!A88</f>
        <v>117</v>
      </c>
      <c r="B88" s="26" t="str">
        <f>Inventario!B88</f>
        <v>DEPOSITO REMOTO</v>
      </c>
      <c r="C88" s="38">
        <v>4</v>
      </c>
      <c r="D88" s="38">
        <v>3</v>
      </c>
      <c r="E88" s="38">
        <v>4</v>
      </c>
      <c r="F88" s="38">
        <v>4</v>
      </c>
      <c r="G88" s="38">
        <v>1</v>
      </c>
      <c r="H88" s="38">
        <v>2</v>
      </c>
      <c r="I88" s="38">
        <v>2</v>
      </c>
      <c r="J88" s="38">
        <v>3</v>
      </c>
      <c r="K88" s="38">
        <v>4</v>
      </c>
      <c r="L88" s="38">
        <v>5</v>
      </c>
      <c r="M88" s="38">
        <v>2</v>
      </c>
      <c r="N88" s="38">
        <v>4</v>
      </c>
      <c r="O88" s="38">
        <v>3</v>
      </c>
      <c r="P88" s="38">
        <v>1</v>
      </c>
      <c r="Q88" s="38">
        <v>3</v>
      </c>
      <c r="R88" s="38">
        <v>3</v>
      </c>
      <c r="S88" s="38">
        <v>3</v>
      </c>
      <c r="T88" s="38">
        <v>3</v>
      </c>
      <c r="U88" s="38">
        <v>3</v>
      </c>
      <c r="V88" s="38">
        <v>1</v>
      </c>
      <c r="W88" s="38">
        <v>4</v>
      </c>
      <c r="X88" s="38">
        <v>3</v>
      </c>
      <c r="Y88" s="38">
        <v>2</v>
      </c>
      <c r="Z88" s="28">
        <f>CHOOSE(F88,Parámetros!C$7,Parámetros!D$7,Parámetros!E$7,Parámetros!F$7,Parámetros!G$7)+CHOOSE(G88,Parámetros!C$8,Parámetros!D$8,Parámetros!E$8,Parámetros!F$8,Parámetros!G$8)+CHOOSE(H88,Parámetros!C$9,Parámetros!D$9,Parámetros!E$9,Parámetros!F$9,Parámetros!G$9)+CHOOSE(Q88,Parámetros!C$18,Parámetros!D$18,Parámetros!E$18,Parámetros!F$18,Parámetros!G$18)+CHOOSE(V88,Parámetros!C$23,Parámetros!D$23,Parámetros!E$23,Parámetros!F$23,Parámetros!G$23)</f>
        <v>67</v>
      </c>
      <c r="AA88" s="29">
        <f>CHOOSE(C88,Parámetros!H$4,Parámetros!I$4,Parámetros!J$4,Parámetros!K$4,Parámetros!L$4)+CHOOSE(D88,Parámetros!H$5,Parámetros!I$5,Parámetros!J$5,Parámetros!K$5,Parámetros!L$5)+CHOOSE(E88,Parámetros!H$6,Parámetros!I$6,Parámetros!J$6,Parámetros!K$6,Parámetros!L$6)+CHOOSE(I88,Parámetros!H$10,Parámetros!I$10,Parámetros!J$10,Parámetros!K$10,Parámetros!L$10)+CHOOSE(J88,Parámetros!H$11,Parámetros!I$11,Parámetros!J$11,Parámetros!K$11,Parámetros!L$11)+CHOOSE(M88,Parámetros!H$14,Parámetros!I$14,Parámetros!J$14,Parámetros!K$14,Parámetros!L$14)+CHOOSE(N88,Parámetros!H$15,Parámetros!I$15,Parámetros!J$15,Parámetros!K$15,Parámetros!L$15)+CHOOSE(O88,Parámetros!H$16,Parámetros!I$16,Parámetros!J$16,Parámetros!K$16,Parámetros!L$16)+CHOOSE(P88,Parámetros!H$17,Parámetros!I$17,Parámetros!J$17,Parámetros!K$17,Parámetros!L$17)+CHOOSE(W88,Parámetros!H$24,Parámetros!I$24,Parámetros!J$24,Parámetros!K$24,Parámetros!L$24)+CHOOSE(X88,Parámetros!H$25,Parámetros!I$25,Parámetros!J$25,Parámetros!K$25,Parámetros!L$25)+CHOOSE(Y88,Parámetros!H$26,Parámetros!I$26,Parámetros!J$26,Parámetros!K$26,Parámetros!L$26)</f>
        <v>42</v>
      </c>
      <c r="AB88" s="30">
        <f>CHOOSE(D88,Parámetros!M$5,Parámetros!N$5,Parámetros!O$5,Parámetros!P$5,Parámetros!Q$5)+CHOOSE(E88,Parámetros!M$6,Parámetros!N$6,Parámetros!O$6,Parámetros!P$6,Parámetros!Q$6)+CHOOSE(K88,Parámetros!M$12,Parámetros!N$12,Parámetros!O$12,Parámetros!P$12,Parámetros!Q$12)+CHOOSE(L88,Parámetros!M$13,Parámetros!N$13,Parámetros!O$13,Parámetros!P$13,Parámetros!Q$13)+CHOOSE(M88,Parámetros!M$14,Parámetros!N$14,Parámetros!O$14,Parámetros!P$14,Parámetros!Q$14)+CHOOSE(P88,Parámetros!M$17,Parámetros!N$17,Parámetros!O$17,Parámetros!P$17,Parámetros!Q$17)+CHOOSE(R88,Parámetros!M$19,Parámetros!N$19,Parámetros!O$19,Parámetros!P$19,Parámetros!Q$19)+CHOOSE(S88,Parámetros!M$20,Parámetros!N$20,Parámetros!O$20,Parámetros!P$20,Parámetros!Q$20)+CHOOSE(T88,Parámetros!M$21,Parámetros!N$21,Parámetros!O$21,Parámetros!P$21,Parámetros!Q$21)+CHOOSE(U88,Parámetros!M$22,Parámetros!N$22,Parámetros!O$22,Parámetros!P$22,Parámetros!Q$22)</f>
        <v>20</v>
      </c>
      <c r="AC88" s="25"/>
      <c r="AD88" s="25"/>
      <c r="AE88" s="25"/>
      <c r="AF88" s="25"/>
    </row>
    <row r="89" spans="1:32" x14ac:dyDescent="0.2">
      <c r="A89" s="25">
        <f>Inventario!A89</f>
        <v>118</v>
      </c>
      <c r="B89" s="26" t="str">
        <f>Inventario!B89</f>
        <v>Micrositio Banca Empresa</v>
      </c>
      <c r="C89" s="38">
        <v>4</v>
      </c>
      <c r="D89" s="38">
        <v>3</v>
      </c>
      <c r="E89" s="38">
        <v>4</v>
      </c>
      <c r="F89" s="38">
        <v>2</v>
      </c>
      <c r="G89" s="38">
        <v>2</v>
      </c>
      <c r="H89" s="38">
        <v>2</v>
      </c>
      <c r="I89" s="38">
        <v>1</v>
      </c>
      <c r="J89" s="38">
        <v>2</v>
      </c>
      <c r="K89" s="38">
        <v>4</v>
      </c>
      <c r="L89" s="38">
        <v>4</v>
      </c>
      <c r="M89" s="38">
        <v>2</v>
      </c>
      <c r="N89" s="38">
        <v>3</v>
      </c>
      <c r="O89" s="38">
        <v>2</v>
      </c>
      <c r="P89" s="38">
        <v>1</v>
      </c>
      <c r="Q89" s="38">
        <v>3</v>
      </c>
      <c r="R89" s="38">
        <v>3</v>
      </c>
      <c r="S89" s="38">
        <v>3</v>
      </c>
      <c r="T89" s="38">
        <v>3</v>
      </c>
      <c r="U89" s="38">
        <v>3</v>
      </c>
      <c r="V89" s="38">
        <v>3</v>
      </c>
      <c r="W89" s="38">
        <v>4</v>
      </c>
      <c r="X89" s="38">
        <v>4</v>
      </c>
      <c r="Y89" s="38">
        <v>1</v>
      </c>
      <c r="Z89" s="28">
        <f>CHOOSE(F89,Parámetros!C$7,Parámetros!D$7,Parámetros!E$7,Parámetros!F$7,Parámetros!G$7)+CHOOSE(G89,Parámetros!C$8,Parámetros!D$8,Parámetros!E$8,Parámetros!F$8,Parámetros!G$8)+CHOOSE(H89,Parámetros!C$9,Parámetros!D$9,Parámetros!E$9,Parámetros!F$9,Parámetros!G$9)+CHOOSE(Q89,Parámetros!C$18,Parámetros!D$18,Parámetros!E$18,Parámetros!F$18,Parámetros!G$18)+CHOOSE(V89,Parámetros!C$23,Parámetros!D$23,Parámetros!E$23,Parámetros!F$23,Parámetros!G$23)</f>
        <v>64</v>
      </c>
      <c r="AA89" s="29">
        <f>CHOOSE(C89,Parámetros!H$4,Parámetros!I$4,Parámetros!J$4,Parámetros!K$4,Parámetros!L$4)+CHOOSE(D89,Parámetros!H$5,Parámetros!I$5,Parámetros!J$5,Parámetros!K$5,Parámetros!L$5)+CHOOSE(E89,Parámetros!H$6,Parámetros!I$6,Parámetros!J$6,Parámetros!K$6,Parámetros!L$6)+CHOOSE(I89,Parámetros!H$10,Parámetros!I$10,Parámetros!J$10,Parámetros!K$10,Parámetros!L$10)+CHOOSE(J89,Parámetros!H$11,Parámetros!I$11,Parámetros!J$11,Parámetros!K$11,Parámetros!L$11)+CHOOSE(M89,Parámetros!H$14,Parámetros!I$14,Parámetros!J$14,Parámetros!K$14,Parámetros!L$14)+CHOOSE(N89,Parámetros!H$15,Parámetros!I$15,Parámetros!J$15,Parámetros!K$15,Parámetros!L$15)+CHOOSE(O89,Parámetros!H$16,Parámetros!I$16,Parámetros!J$16,Parámetros!K$16,Parámetros!L$16)+CHOOSE(P89,Parámetros!H$17,Parámetros!I$17,Parámetros!J$17,Parámetros!K$17,Parámetros!L$17)+CHOOSE(W89,Parámetros!H$24,Parámetros!I$24,Parámetros!J$24,Parámetros!K$24,Parámetros!L$24)+CHOOSE(X89,Parámetros!H$25,Parámetros!I$25,Parámetros!J$25,Parámetros!K$25,Parámetros!L$25)+CHOOSE(Y89,Parámetros!H$26,Parámetros!I$26,Parámetros!J$26,Parámetros!K$26,Parámetros!L$26)</f>
        <v>52</v>
      </c>
      <c r="AB89" s="30">
        <f>CHOOSE(D89,Parámetros!M$5,Parámetros!N$5,Parámetros!O$5,Parámetros!P$5,Parámetros!Q$5)+CHOOSE(E89,Parámetros!M$6,Parámetros!N$6,Parámetros!O$6,Parámetros!P$6,Parámetros!Q$6)+CHOOSE(K89,Parámetros!M$12,Parámetros!N$12,Parámetros!O$12,Parámetros!P$12,Parámetros!Q$12)+CHOOSE(L89,Parámetros!M$13,Parámetros!N$13,Parámetros!O$13,Parámetros!P$13,Parámetros!Q$13)+CHOOSE(M89,Parámetros!M$14,Parámetros!N$14,Parámetros!O$14,Parámetros!P$14,Parámetros!Q$14)+CHOOSE(P89,Parámetros!M$17,Parámetros!N$17,Parámetros!O$17,Parámetros!P$17,Parámetros!Q$17)+CHOOSE(R89,Parámetros!M$19,Parámetros!N$19,Parámetros!O$19,Parámetros!P$19,Parámetros!Q$19)+CHOOSE(S89,Parámetros!M$20,Parámetros!N$20,Parámetros!O$20,Parámetros!P$20,Parámetros!Q$20)+CHOOSE(T89,Parámetros!M$21,Parámetros!N$21,Parámetros!O$21,Parámetros!P$21,Parámetros!Q$21)+CHOOSE(U89,Parámetros!M$22,Parámetros!N$22,Parámetros!O$22,Parámetros!P$22,Parámetros!Q$22)</f>
        <v>22</v>
      </c>
    </row>
    <row r="90" spans="1:32" x14ac:dyDescent="0.2">
      <c r="A90" s="25">
        <f>Inventario!A90</f>
        <v>119</v>
      </c>
      <c r="B90" s="26" t="str">
        <f>Inventario!B90</f>
        <v>QUALIA</v>
      </c>
      <c r="C90" s="38">
        <v>4</v>
      </c>
      <c r="D90" s="38">
        <v>3</v>
      </c>
      <c r="E90" s="38">
        <v>4</v>
      </c>
      <c r="F90" s="38">
        <v>4</v>
      </c>
      <c r="G90" s="38">
        <v>2</v>
      </c>
      <c r="H90" s="38">
        <v>3</v>
      </c>
      <c r="I90" s="38">
        <v>2</v>
      </c>
      <c r="J90" s="38">
        <v>2</v>
      </c>
      <c r="K90" s="38">
        <v>3</v>
      </c>
      <c r="L90" s="38">
        <v>5</v>
      </c>
      <c r="M90" s="38">
        <v>3</v>
      </c>
      <c r="N90" s="38">
        <v>3</v>
      </c>
      <c r="O90" s="38">
        <v>3</v>
      </c>
      <c r="P90" s="38">
        <v>2</v>
      </c>
      <c r="Q90" s="38">
        <v>1</v>
      </c>
      <c r="R90" s="38">
        <v>3</v>
      </c>
      <c r="S90" s="38">
        <v>2</v>
      </c>
      <c r="T90" s="38">
        <v>2</v>
      </c>
      <c r="U90" s="38">
        <v>3</v>
      </c>
      <c r="V90" s="38">
        <v>4</v>
      </c>
      <c r="W90" s="38">
        <v>4</v>
      </c>
      <c r="X90" s="38">
        <v>4</v>
      </c>
      <c r="Y90" s="38">
        <v>1</v>
      </c>
      <c r="Z90" s="28">
        <f>CHOOSE(F90,Parámetros!C$7,Parámetros!D$7,Parámetros!E$7,Parámetros!F$7,Parámetros!G$7)+CHOOSE(G90,Parámetros!C$8,Parámetros!D$8,Parámetros!E$8,Parámetros!F$8,Parámetros!G$8)+CHOOSE(H90,Parámetros!C$9,Parámetros!D$9,Parámetros!E$9,Parámetros!F$9,Parámetros!G$9)+CHOOSE(Q90,Parámetros!C$18,Parámetros!D$18,Parámetros!E$18,Parámetros!F$18,Parámetros!G$18)+CHOOSE(V90,Parámetros!C$23,Parámetros!D$23,Parámetros!E$23,Parámetros!F$23,Parámetros!G$23)</f>
        <v>49</v>
      </c>
      <c r="AA90" s="29">
        <f>CHOOSE(C90,Parámetros!H$4,Parámetros!I$4,Parámetros!J$4,Parámetros!K$4,Parámetros!L$4)+CHOOSE(D90,Parámetros!H$5,Parámetros!I$5,Parámetros!J$5,Parámetros!K$5,Parámetros!L$5)+CHOOSE(E90,Parámetros!H$6,Parámetros!I$6,Parámetros!J$6,Parámetros!K$6,Parámetros!L$6)+CHOOSE(I90,Parámetros!H$10,Parámetros!I$10,Parámetros!J$10,Parámetros!K$10,Parámetros!L$10)+CHOOSE(J90,Parámetros!H$11,Parámetros!I$11,Parámetros!J$11,Parámetros!K$11,Parámetros!L$11)+CHOOSE(M90,Parámetros!H$14,Parámetros!I$14,Parámetros!J$14,Parámetros!K$14,Parámetros!L$14)+CHOOSE(N90,Parámetros!H$15,Parámetros!I$15,Parámetros!J$15,Parámetros!K$15,Parámetros!L$15)+CHOOSE(O90,Parámetros!H$16,Parámetros!I$16,Parámetros!J$16,Parámetros!K$16,Parámetros!L$16)+CHOOSE(P90,Parámetros!H$17,Parámetros!I$17,Parámetros!J$17,Parámetros!K$17,Parámetros!L$17)+CHOOSE(W90,Parámetros!H$24,Parámetros!I$24,Parámetros!J$24,Parámetros!K$24,Parámetros!L$24)+CHOOSE(X90,Parámetros!H$25,Parámetros!I$25,Parámetros!J$25,Parámetros!K$25,Parámetros!L$25)+CHOOSE(Y90,Parámetros!H$26,Parámetros!I$26,Parámetros!J$26,Parámetros!K$26,Parámetros!L$26)</f>
        <v>37</v>
      </c>
      <c r="AB90" s="30">
        <f>CHOOSE(D90,Parámetros!M$5,Parámetros!N$5,Parámetros!O$5,Parámetros!P$5,Parámetros!Q$5)+CHOOSE(E90,Parámetros!M$6,Parámetros!N$6,Parámetros!O$6,Parámetros!P$6,Parámetros!Q$6)+CHOOSE(K90,Parámetros!M$12,Parámetros!N$12,Parámetros!O$12,Parámetros!P$12,Parámetros!Q$12)+CHOOSE(L90,Parámetros!M$13,Parámetros!N$13,Parámetros!O$13,Parámetros!P$13,Parámetros!Q$13)+CHOOSE(M90,Parámetros!M$14,Parámetros!N$14,Parámetros!O$14,Parámetros!P$14,Parámetros!Q$14)+CHOOSE(P90,Parámetros!M$17,Parámetros!N$17,Parámetros!O$17,Parámetros!P$17,Parámetros!Q$17)+CHOOSE(R90,Parámetros!M$19,Parámetros!N$19,Parámetros!O$19,Parámetros!P$19,Parámetros!Q$19)+CHOOSE(S90,Parámetros!M$20,Parámetros!N$20,Parámetros!O$20,Parámetros!P$20,Parámetros!Q$20)+CHOOSE(T90,Parámetros!M$21,Parámetros!N$21,Parámetros!O$21,Parámetros!P$21,Parámetros!Q$21)+CHOOSE(U90,Parámetros!M$22,Parámetros!N$22,Parámetros!O$22,Parámetros!P$22,Parámetros!Q$22)</f>
        <v>24</v>
      </c>
    </row>
    <row r="91" spans="1:32" x14ac:dyDescent="0.2">
      <c r="A91" s="25">
        <f>Inventario!A91</f>
        <v>120</v>
      </c>
      <c r="B91" s="26" t="str">
        <f>Inventario!B91</f>
        <v>TESIN WEB</v>
      </c>
      <c r="C91" s="34">
        <v>2</v>
      </c>
      <c r="D91" s="34">
        <v>3</v>
      </c>
      <c r="E91" s="34">
        <v>4</v>
      </c>
      <c r="F91" s="34">
        <v>2</v>
      </c>
      <c r="G91" s="34">
        <v>1</v>
      </c>
      <c r="H91" s="34">
        <v>3</v>
      </c>
      <c r="I91" s="34">
        <v>2</v>
      </c>
      <c r="J91" s="34">
        <v>2</v>
      </c>
      <c r="K91" s="34">
        <v>2</v>
      </c>
      <c r="L91" s="34">
        <v>5</v>
      </c>
      <c r="M91" s="34">
        <v>2</v>
      </c>
      <c r="N91" s="34">
        <v>2</v>
      </c>
      <c r="O91" s="34">
        <v>2</v>
      </c>
      <c r="P91" s="34">
        <v>1</v>
      </c>
      <c r="Q91" s="34">
        <v>3</v>
      </c>
      <c r="R91" s="34">
        <v>3</v>
      </c>
      <c r="S91" s="34">
        <v>3</v>
      </c>
      <c r="T91" s="34">
        <v>2</v>
      </c>
      <c r="U91" s="34">
        <v>2</v>
      </c>
      <c r="V91" s="27">
        <v>2</v>
      </c>
      <c r="W91" s="27">
        <v>3</v>
      </c>
      <c r="X91" s="27">
        <v>2</v>
      </c>
      <c r="Y91" s="27">
        <v>1</v>
      </c>
      <c r="Z91" s="28">
        <f>CHOOSE(F91,Parámetros!C$7,Parámetros!D$7,Parámetros!E$7,Parámetros!F$7,Parámetros!G$7)+CHOOSE(G91,Parámetros!C$8,Parámetros!D$8,Parámetros!E$8,Parámetros!F$8,Parámetros!G$8)+CHOOSE(H91,Parámetros!C$9,Parámetros!D$9,Parámetros!E$9,Parámetros!F$9,Parámetros!G$9)+CHOOSE(Q91,Parámetros!C$18,Parámetros!D$18,Parámetros!E$18,Parámetros!F$18,Parámetros!G$18)+CHOOSE(V91,Parámetros!C$23,Parámetros!D$23,Parámetros!E$23,Parámetros!F$23,Parámetros!G$23)</f>
        <v>71</v>
      </c>
      <c r="AA91" s="29">
        <f>CHOOSE(C91,Parámetros!H$4,Parámetros!I$4,Parámetros!J$4,Parámetros!K$4,Parámetros!L$4)+CHOOSE(D91,Parámetros!H$5,Parámetros!I$5,Parámetros!J$5,Parámetros!K$5,Parámetros!L$5)+CHOOSE(E91,Parámetros!H$6,Parámetros!I$6,Parámetros!J$6,Parámetros!K$6,Parámetros!L$6)+CHOOSE(I91,Parámetros!H$10,Parámetros!I$10,Parámetros!J$10,Parámetros!K$10,Parámetros!L$10)+CHOOSE(J91,Parámetros!H$11,Parámetros!I$11,Parámetros!J$11,Parámetros!K$11,Parámetros!L$11)+CHOOSE(M91,Parámetros!H$14,Parámetros!I$14,Parámetros!J$14,Parámetros!K$14,Parámetros!L$14)+CHOOSE(N91,Parámetros!H$15,Parámetros!I$15,Parámetros!J$15,Parámetros!K$15,Parámetros!L$15)+CHOOSE(O91,Parámetros!H$16,Parámetros!I$16,Parámetros!J$16,Parámetros!K$16,Parámetros!L$16)+CHOOSE(P91,Parámetros!H$17,Parámetros!I$17,Parámetros!J$17,Parámetros!K$17,Parámetros!L$17)+CHOOSE(W91,Parámetros!H$24,Parámetros!I$24,Parámetros!J$24,Parámetros!K$24,Parámetros!L$24)+CHOOSE(X91,Parámetros!H$25,Parámetros!I$25,Parámetros!J$25,Parámetros!K$25,Parámetros!L$25)+CHOOSE(Y91,Parámetros!H$26,Parámetros!I$26,Parámetros!J$26,Parámetros!K$26,Parámetros!L$26)</f>
        <v>65</v>
      </c>
      <c r="AB91" s="30">
        <f>CHOOSE(D91,Parámetros!M$5,Parámetros!N$5,Parámetros!O$5,Parámetros!P$5,Parámetros!Q$5)+CHOOSE(E91,Parámetros!M$6,Parámetros!N$6,Parámetros!O$6,Parámetros!P$6,Parámetros!Q$6)+CHOOSE(K91,Parámetros!M$12,Parámetros!N$12,Parámetros!O$12,Parámetros!P$12,Parámetros!Q$12)+CHOOSE(L91,Parámetros!M$13,Parámetros!N$13,Parámetros!O$13,Parámetros!P$13,Parámetros!Q$13)+CHOOSE(M91,Parámetros!M$14,Parámetros!N$14,Parámetros!O$14,Parámetros!P$14,Parámetros!Q$14)+CHOOSE(P91,Parámetros!M$17,Parámetros!N$17,Parámetros!O$17,Parámetros!P$17,Parámetros!Q$17)+CHOOSE(R91,Parámetros!M$19,Parámetros!N$19,Parámetros!O$19,Parámetros!P$19,Parámetros!Q$19)+CHOOSE(S91,Parámetros!M$20,Parámetros!N$20,Parámetros!O$20,Parámetros!P$20,Parámetros!Q$20)+CHOOSE(T91,Parámetros!M$21,Parámetros!N$21,Parámetros!O$21,Parámetros!P$21,Parámetros!Q$21)+CHOOSE(U91,Parámetros!M$22,Parámetros!N$22,Parámetros!O$22,Parámetros!P$22,Parámetros!Q$22)</f>
        <v>41</v>
      </c>
    </row>
    <row r="92" spans="1:32" x14ac:dyDescent="0.2">
      <c r="A92" s="25">
        <f>Inventario!A92</f>
        <v>121</v>
      </c>
      <c r="B92" s="26" t="str">
        <f>Inventario!B92</f>
        <v>SIGMA</v>
      </c>
      <c r="C92" s="34">
        <v>4</v>
      </c>
      <c r="D92" s="34">
        <v>3</v>
      </c>
      <c r="E92" s="34">
        <v>4</v>
      </c>
      <c r="F92" s="34">
        <v>4</v>
      </c>
      <c r="G92" s="34">
        <v>3</v>
      </c>
      <c r="H92" s="34">
        <v>2</v>
      </c>
      <c r="I92" s="34">
        <v>4</v>
      </c>
      <c r="J92" s="34">
        <v>4</v>
      </c>
      <c r="K92" s="34">
        <v>4</v>
      </c>
      <c r="L92" s="34">
        <v>5</v>
      </c>
      <c r="M92" s="34">
        <v>3</v>
      </c>
      <c r="N92" s="34">
        <v>4</v>
      </c>
      <c r="O92" s="34">
        <v>4</v>
      </c>
      <c r="P92" s="34">
        <v>2</v>
      </c>
      <c r="Q92" s="34">
        <v>1</v>
      </c>
      <c r="R92" s="34">
        <v>3</v>
      </c>
      <c r="S92" s="34">
        <v>3</v>
      </c>
      <c r="T92" s="34">
        <v>3</v>
      </c>
      <c r="U92" s="34">
        <v>3</v>
      </c>
      <c r="V92" s="27">
        <v>4</v>
      </c>
      <c r="W92" s="27">
        <v>4</v>
      </c>
      <c r="X92" s="27">
        <v>4</v>
      </c>
      <c r="Y92" s="27">
        <v>1</v>
      </c>
      <c r="Z92" s="28">
        <f>CHOOSE(F92,Parámetros!C$7,Parámetros!D$7,Parámetros!E$7,Parámetros!F$7,Parámetros!G$7)+CHOOSE(G92,Parámetros!C$8,Parámetros!D$8,Parámetros!E$8,Parámetros!F$8,Parámetros!G$8)+CHOOSE(H92,Parámetros!C$9,Parámetros!D$9,Parámetros!E$9,Parámetros!F$9,Parámetros!G$9)+CHOOSE(Q92,Parámetros!C$18,Parámetros!D$18,Parámetros!E$18,Parámetros!F$18,Parámetros!G$18)+CHOOSE(V92,Parámetros!C$23,Parámetros!D$23,Parámetros!E$23,Parámetros!F$23,Parámetros!G$23)</f>
        <v>46</v>
      </c>
      <c r="AA92" s="29">
        <f>CHOOSE(C92,Parámetros!H$4,Parámetros!I$4,Parámetros!J$4,Parámetros!K$4,Parámetros!L$4)+CHOOSE(D92,Parámetros!H$5,Parámetros!I$5,Parámetros!J$5,Parámetros!K$5,Parámetros!L$5)+CHOOSE(E92,Parámetros!H$6,Parámetros!I$6,Parámetros!J$6,Parámetros!K$6,Parámetros!L$6)+CHOOSE(I92,Parámetros!H$10,Parámetros!I$10,Parámetros!J$10,Parámetros!K$10,Parámetros!L$10)+CHOOSE(J92,Parámetros!H$11,Parámetros!I$11,Parámetros!J$11,Parámetros!K$11,Parámetros!L$11)+CHOOSE(M92,Parámetros!H$14,Parámetros!I$14,Parámetros!J$14,Parámetros!K$14,Parámetros!L$14)+CHOOSE(N92,Parámetros!H$15,Parámetros!I$15,Parámetros!J$15,Parámetros!K$15,Parámetros!L$15)+CHOOSE(O92,Parámetros!H$16,Parámetros!I$16,Parámetros!J$16,Parámetros!K$16,Parámetros!L$16)+CHOOSE(P92,Parámetros!H$17,Parámetros!I$17,Parámetros!J$17,Parámetros!K$17,Parámetros!L$17)+CHOOSE(W92,Parámetros!H$24,Parámetros!I$24,Parámetros!J$24,Parámetros!K$24,Parámetros!L$24)+CHOOSE(X92,Parámetros!H$25,Parámetros!I$25,Parámetros!J$25,Parámetros!K$25,Parámetros!L$25)+CHOOSE(Y92,Parámetros!H$26,Parámetros!I$26,Parámetros!J$26,Parámetros!K$26,Parámetros!L$26)</f>
        <v>22</v>
      </c>
      <c r="AB92" s="30">
        <f>CHOOSE(D92,Parámetros!M$5,Parámetros!N$5,Parámetros!O$5,Parámetros!P$5,Parámetros!Q$5)+CHOOSE(E92,Parámetros!M$6,Parámetros!N$6,Parámetros!O$6,Parámetros!P$6,Parámetros!Q$6)+CHOOSE(K92,Parámetros!M$12,Parámetros!N$12,Parámetros!O$12,Parámetros!P$12,Parámetros!Q$12)+CHOOSE(L92,Parámetros!M$13,Parámetros!N$13,Parámetros!O$13,Parámetros!P$13,Parámetros!Q$13)+CHOOSE(M92,Parámetros!M$14,Parámetros!N$14,Parámetros!O$14,Parámetros!P$14,Parámetros!Q$14)+CHOOSE(P92,Parámetros!M$17,Parámetros!N$17,Parámetros!O$17,Parámetros!P$17,Parámetros!Q$17)+CHOOSE(R92,Parámetros!M$19,Parámetros!N$19,Parámetros!O$19,Parámetros!P$19,Parámetros!Q$19)+CHOOSE(S92,Parámetros!M$20,Parámetros!N$20,Parámetros!O$20,Parámetros!P$20,Parámetros!Q$20)+CHOOSE(T92,Parámetros!M$21,Parámetros!N$21,Parámetros!O$21,Parámetros!P$21,Parámetros!Q$21)+CHOOSE(U92,Parámetros!M$22,Parámetros!N$22,Parámetros!O$22,Parámetros!P$22,Parámetros!Q$22)</f>
        <v>12</v>
      </c>
    </row>
    <row r="93" spans="1:32" x14ac:dyDescent="0.2">
      <c r="A93" s="25">
        <f>Inventario!A93</f>
        <v>122</v>
      </c>
      <c r="B93" s="26" t="str">
        <f>Inventario!B93</f>
        <v>MAWIDA CA</v>
      </c>
      <c r="C93" s="38">
        <v>3</v>
      </c>
      <c r="D93" s="38">
        <v>1</v>
      </c>
      <c r="E93" s="38">
        <v>4</v>
      </c>
      <c r="F93" s="38">
        <v>4</v>
      </c>
      <c r="G93" s="38">
        <v>3</v>
      </c>
      <c r="H93" s="38">
        <v>3</v>
      </c>
      <c r="I93" s="38">
        <v>4</v>
      </c>
      <c r="J93" s="38">
        <v>4</v>
      </c>
      <c r="K93" s="38">
        <v>4</v>
      </c>
      <c r="L93" s="38">
        <v>5</v>
      </c>
      <c r="M93" s="38">
        <v>4</v>
      </c>
      <c r="N93" s="38">
        <v>4</v>
      </c>
      <c r="O93" s="38">
        <v>4</v>
      </c>
      <c r="P93" s="38">
        <v>1</v>
      </c>
      <c r="Q93" s="38">
        <v>1</v>
      </c>
      <c r="R93" s="38">
        <v>3</v>
      </c>
      <c r="S93" s="38">
        <v>3</v>
      </c>
      <c r="T93" s="38">
        <v>3</v>
      </c>
      <c r="U93" s="38">
        <v>3</v>
      </c>
      <c r="V93" s="38">
        <v>4</v>
      </c>
      <c r="W93" s="38">
        <v>4</v>
      </c>
      <c r="X93" s="38">
        <v>4</v>
      </c>
      <c r="Y93" s="38">
        <v>1</v>
      </c>
      <c r="Z93" s="28">
        <f>CHOOSE(F93,Parámetros!C$7,Parámetros!D$7,Parámetros!E$7,Parámetros!F$7,Parámetros!G$7)+CHOOSE(G93,Parámetros!C$8,Parámetros!D$8,Parámetros!E$8,Parámetros!F$8,Parámetros!G$8)+CHOOSE(H93,Parámetros!C$9,Parámetros!D$9,Parámetros!E$9,Parámetros!F$9,Parámetros!G$9)+CHOOSE(Q93,Parámetros!C$18,Parámetros!D$18,Parámetros!E$18,Parámetros!F$18,Parámetros!G$18)+CHOOSE(V93,Parámetros!C$23,Parámetros!D$23,Parámetros!E$23,Parámetros!F$23,Parámetros!G$23)</f>
        <v>42</v>
      </c>
      <c r="AA93" s="29">
        <f>CHOOSE(C93,Parámetros!H$4,Parámetros!I$4,Parámetros!J$4,Parámetros!K$4,Parámetros!L$4)+CHOOSE(D93,Parámetros!H$5,Parámetros!I$5,Parámetros!J$5,Parámetros!K$5,Parámetros!L$5)+CHOOSE(E93,Parámetros!H$6,Parámetros!I$6,Parámetros!J$6,Parámetros!K$6,Parámetros!L$6)+CHOOSE(I93,Parámetros!H$10,Parámetros!I$10,Parámetros!J$10,Parámetros!K$10,Parámetros!L$10)+CHOOSE(J93,Parámetros!H$11,Parámetros!I$11,Parámetros!J$11,Parámetros!K$11,Parámetros!L$11)+CHOOSE(M93,Parámetros!H$14,Parámetros!I$14,Parámetros!J$14,Parámetros!K$14,Parámetros!L$14)+CHOOSE(N93,Parámetros!H$15,Parámetros!I$15,Parámetros!J$15,Parámetros!K$15,Parámetros!L$15)+CHOOSE(O93,Parámetros!H$16,Parámetros!I$16,Parámetros!J$16,Parámetros!K$16,Parámetros!L$16)+CHOOSE(P93,Parámetros!H$17,Parámetros!I$17,Parámetros!J$17,Parámetros!K$17,Parámetros!L$17)+CHOOSE(W93,Parámetros!H$24,Parámetros!I$24,Parámetros!J$24,Parámetros!K$24,Parámetros!L$24)+CHOOSE(X93,Parámetros!H$25,Parámetros!I$25,Parámetros!J$25,Parámetros!K$25,Parámetros!L$25)+CHOOSE(Y93,Parámetros!H$26,Parámetros!I$26,Parámetros!J$26,Parámetros!K$26,Parámetros!L$26)</f>
        <v>35</v>
      </c>
      <c r="AB93" s="30">
        <f>CHOOSE(D93,Parámetros!M$5,Parámetros!N$5,Parámetros!O$5,Parámetros!P$5,Parámetros!Q$5)+CHOOSE(E93,Parámetros!M$6,Parámetros!N$6,Parámetros!O$6,Parámetros!P$6,Parámetros!Q$6)+CHOOSE(K93,Parámetros!M$12,Parámetros!N$12,Parámetros!O$12,Parámetros!P$12,Parámetros!Q$12)+CHOOSE(L93,Parámetros!M$13,Parámetros!N$13,Parámetros!O$13,Parámetros!P$13,Parámetros!Q$13)+CHOOSE(M93,Parámetros!M$14,Parámetros!N$14,Parámetros!O$14,Parámetros!P$14,Parámetros!Q$14)+CHOOSE(P93,Parámetros!M$17,Parámetros!N$17,Parámetros!O$17,Parámetros!P$17,Parámetros!Q$17)+CHOOSE(R93,Parámetros!M$19,Parámetros!N$19,Parámetros!O$19,Parámetros!P$19,Parámetros!Q$19)+CHOOSE(S93,Parámetros!M$20,Parámetros!N$20,Parámetros!O$20,Parámetros!P$20,Parámetros!Q$20)+CHOOSE(T93,Parámetros!M$21,Parámetros!N$21,Parámetros!O$21,Parámetros!P$21,Parámetros!Q$21)+CHOOSE(U93,Parámetros!M$22,Parámetros!N$22,Parámetros!O$22,Parámetros!P$22,Parámetros!Q$22)</f>
        <v>23</v>
      </c>
    </row>
    <row r="94" spans="1:32" x14ac:dyDescent="0.2">
      <c r="A94" s="25">
        <f>Inventario!A94</f>
        <v>123</v>
      </c>
      <c r="B94" s="26" t="str">
        <f>Inventario!B94</f>
        <v>Tortoise SVN</v>
      </c>
      <c r="C94" s="38">
        <v>4</v>
      </c>
      <c r="D94" s="38">
        <v>3</v>
      </c>
      <c r="E94" s="38">
        <v>4</v>
      </c>
      <c r="F94" s="38">
        <v>4</v>
      </c>
      <c r="G94" s="38">
        <v>3</v>
      </c>
      <c r="H94" s="38">
        <v>2</v>
      </c>
      <c r="I94" s="38">
        <v>4</v>
      </c>
      <c r="J94" s="38">
        <v>4</v>
      </c>
      <c r="K94" s="38">
        <v>4</v>
      </c>
      <c r="L94" s="38">
        <v>5</v>
      </c>
      <c r="M94" s="38">
        <v>4</v>
      </c>
      <c r="N94" s="38">
        <v>1</v>
      </c>
      <c r="O94" s="38">
        <v>2</v>
      </c>
      <c r="P94" s="38">
        <v>2</v>
      </c>
      <c r="Q94" s="38">
        <v>1</v>
      </c>
      <c r="R94" s="38">
        <v>3</v>
      </c>
      <c r="S94" s="38">
        <v>3</v>
      </c>
      <c r="T94" s="38">
        <v>3</v>
      </c>
      <c r="U94" s="38">
        <v>3</v>
      </c>
      <c r="V94" s="38">
        <v>4</v>
      </c>
      <c r="W94" s="38">
        <v>4</v>
      </c>
      <c r="X94" s="38">
        <v>4</v>
      </c>
      <c r="Y94" s="38">
        <v>2</v>
      </c>
      <c r="Z94" s="28">
        <f>CHOOSE(F94,Parámetros!C$7,Parámetros!D$7,Parámetros!E$7,Parámetros!F$7,Parámetros!G$7)+CHOOSE(G94,Parámetros!C$8,Parámetros!D$8,Parámetros!E$8,Parámetros!F$8,Parámetros!G$8)+CHOOSE(H94,Parámetros!C$9,Parámetros!D$9,Parámetros!E$9,Parámetros!F$9,Parámetros!G$9)+CHOOSE(Q94,Parámetros!C$18,Parámetros!D$18,Parámetros!E$18,Parámetros!F$18,Parámetros!G$18)+CHOOSE(V94,Parámetros!C$23,Parámetros!D$23,Parámetros!E$23,Parámetros!F$23,Parámetros!G$23)</f>
        <v>46</v>
      </c>
      <c r="AA94" s="29">
        <f>CHOOSE(C94,Parámetros!H$4,Parámetros!I$4,Parámetros!J$4,Parámetros!K$4,Parámetros!L$4)+CHOOSE(D94,Parámetros!H$5,Parámetros!I$5,Parámetros!J$5,Parámetros!K$5,Parámetros!L$5)+CHOOSE(E94,Parámetros!H$6,Parámetros!I$6,Parámetros!J$6,Parámetros!K$6,Parámetros!L$6)+CHOOSE(I94,Parámetros!H$10,Parámetros!I$10,Parámetros!J$10,Parámetros!K$10,Parámetros!L$10)+CHOOSE(J94,Parámetros!H$11,Parámetros!I$11,Parámetros!J$11,Parámetros!K$11,Parámetros!L$11)+CHOOSE(M94,Parámetros!H$14,Parámetros!I$14,Parámetros!J$14,Parámetros!K$14,Parámetros!L$14)+CHOOSE(N94,Parámetros!H$15,Parámetros!I$15,Parámetros!J$15,Parámetros!K$15,Parámetros!L$15)+CHOOSE(O94,Parámetros!H$16,Parámetros!I$16,Parámetros!J$16,Parámetros!K$16,Parámetros!L$16)+CHOOSE(P94,Parámetros!H$17,Parámetros!I$17,Parámetros!J$17,Parámetros!K$17,Parámetros!L$17)+CHOOSE(W94,Parámetros!H$24,Parámetros!I$24,Parámetros!J$24,Parámetros!K$24,Parámetros!L$24)+CHOOSE(X94,Parámetros!H$25,Parámetros!I$25,Parámetros!J$25,Parámetros!K$25,Parámetros!L$25)+CHOOSE(Y94,Parámetros!H$26,Parámetros!I$26,Parámetros!J$26,Parámetros!K$26,Parámetros!L$26)</f>
        <v>31</v>
      </c>
      <c r="AB94" s="30">
        <f>CHOOSE(D94,Parámetros!M$5,Parámetros!N$5,Parámetros!O$5,Parámetros!P$5,Parámetros!Q$5)+CHOOSE(E94,Parámetros!M$6,Parámetros!N$6,Parámetros!O$6,Parámetros!P$6,Parámetros!Q$6)+CHOOSE(K94,Parámetros!M$12,Parámetros!N$12,Parámetros!O$12,Parámetros!P$12,Parámetros!Q$12)+CHOOSE(L94,Parámetros!M$13,Parámetros!N$13,Parámetros!O$13,Parámetros!P$13,Parámetros!Q$13)+CHOOSE(M94,Parámetros!M$14,Parámetros!N$14,Parámetros!O$14,Parámetros!P$14,Parámetros!Q$14)+CHOOSE(P94,Parámetros!M$17,Parámetros!N$17,Parámetros!O$17,Parámetros!P$17,Parámetros!Q$17)+CHOOSE(R94,Parámetros!M$19,Parámetros!N$19,Parámetros!O$19,Parámetros!P$19,Parámetros!Q$19)+CHOOSE(S94,Parámetros!M$20,Parámetros!N$20,Parámetros!O$20,Parámetros!P$20,Parámetros!Q$20)+CHOOSE(T94,Parámetros!M$21,Parámetros!N$21,Parámetros!O$21,Parámetros!P$21,Parámetros!Q$21)+CHOOSE(U94,Parámetros!M$22,Parámetros!N$22,Parámetros!O$22,Parámetros!P$22,Parámetros!Q$22)</f>
        <v>10</v>
      </c>
    </row>
    <row r="95" spans="1:32" x14ac:dyDescent="0.2">
      <c r="A95" s="25">
        <f>Inventario!A95</f>
        <v>124</v>
      </c>
      <c r="B95" s="3" t="str">
        <f>Inventario!B95</f>
        <v>Veeam Backup</v>
      </c>
      <c r="C95" s="38">
        <v>4</v>
      </c>
      <c r="D95" s="38">
        <v>3</v>
      </c>
      <c r="E95" s="38">
        <v>4</v>
      </c>
      <c r="F95" s="38">
        <v>4</v>
      </c>
      <c r="G95" s="38">
        <v>2</v>
      </c>
      <c r="H95" s="38">
        <v>2</v>
      </c>
      <c r="I95" s="38">
        <v>1</v>
      </c>
      <c r="J95" s="38">
        <v>1</v>
      </c>
      <c r="K95" s="38">
        <v>3</v>
      </c>
      <c r="L95" s="38">
        <v>5</v>
      </c>
      <c r="M95" s="38">
        <v>2</v>
      </c>
      <c r="N95" s="38">
        <v>2</v>
      </c>
      <c r="O95" s="38">
        <v>2</v>
      </c>
      <c r="P95" s="38">
        <v>2</v>
      </c>
      <c r="Q95" s="38">
        <v>1</v>
      </c>
      <c r="R95" s="38">
        <v>1</v>
      </c>
      <c r="S95" s="38">
        <v>3</v>
      </c>
      <c r="T95" s="38">
        <v>3</v>
      </c>
      <c r="U95" s="38">
        <v>3</v>
      </c>
      <c r="V95" s="38">
        <v>1</v>
      </c>
      <c r="W95" s="38">
        <v>2</v>
      </c>
      <c r="X95" s="38">
        <v>4</v>
      </c>
      <c r="Y95" s="38">
        <v>1</v>
      </c>
      <c r="Z95" s="39">
        <f>CHOOSE(F95,Parámetros!C$7,Parámetros!D$7,Parámetros!E$7,Parámetros!F$7,Parámetros!G$7)+CHOOSE(G95,Parámetros!C$8,Parámetros!D$8,Parámetros!E$8,Parámetros!F$8,Parámetros!G$8)+CHOOSE(H95,Parámetros!C$9,Parámetros!D$9,Parámetros!E$9,Parámetros!F$9,Parámetros!G$9)+CHOOSE(Q95,Parámetros!C$18,Parámetros!D$18,Parámetros!E$18,Parámetros!F$18,Parámetros!G$18)+CHOOSE(V95,Parámetros!C$23,Parámetros!D$23,Parámetros!E$23,Parámetros!F$23,Parámetros!G$23)</f>
        <v>72</v>
      </c>
      <c r="AA95" s="29">
        <f>CHOOSE(C95,Parámetros!H$4,Parámetros!I$4,Parámetros!J$4,Parámetros!K$4,Parámetros!L$4)+CHOOSE(D95,Parámetros!H$5,Parámetros!I$5,Parámetros!J$5,Parámetros!K$5,Parámetros!L$5)+CHOOSE(E95,Parámetros!H$6,Parámetros!I$6,Parámetros!J$6,Parámetros!K$6,Parámetros!L$6)+CHOOSE(I95,Parámetros!H$10,Parámetros!I$10,Parámetros!J$10,Parámetros!K$10,Parámetros!L$10)+CHOOSE(J95,Parámetros!H$11,Parámetros!I$11,Parámetros!J$11,Parámetros!K$11,Parámetros!L$11)+CHOOSE(M95,Parámetros!H$14,Parámetros!I$14,Parámetros!J$14,Parámetros!K$14,Parámetros!L$14)+CHOOSE(N95,Parámetros!H$15,Parámetros!I$15,Parámetros!J$15,Parámetros!K$15,Parámetros!L$15)+CHOOSE(O95,Parámetros!H$16,Parámetros!I$16,Parámetros!J$16,Parámetros!K$16,Parámetros!L$16)+CHOOSE(P95,Parámetros!H$17,Parámetros!I$17,Parámetros!J$17,Parámetros!K$17,Parámetros!L$17)+CHOOSE(W95,Parámetros!H$24,Parámetros!I$24,Parámetros!J$24,Parámetros!K$24,Parámetros!L$24)+CHOOSE(X95,Parámetros!H$25,Parámetros!I$25,Parámetros!J$25,Parámetros!K$25,Parámetros!L$25)+CHOOSE(Y95,Parámetros!H$26,Parámetros!I$26,Parámetros!J$26,Parámetros!K$26,Parámetros!L$26)</f>
        <v>55</v>
      </c>
      <c r="AB95" s="30">
        <f>CHOOSE(D95,Parámetros!M$5,Parámetros!N$5,Parámetros!O$5,Parámetros!P$5,Parámetros!Q$5)+CHOOSE(E95,Parámetros!M$6,Parámetros!N$6,Parámetros!O$6,Parámetros!P$6,Parámetros!Q$6)+CHOOSE(K95,Parámetros!M$12,Parámetros!N$12,Parámetros!O$12,Parámetros!P$12,Parámetros!Q$12)+CHOOSE(L95,Parámetros!M$13,Parámetros!N$13,Parámetros!O$13,Parámetros!P$13,Parámetros!Q$13)+CHOOSE(M95,Parámetros!M$14,Parámetros!N$14,Parámetros!O$14,Parámetros!P$14,Parámetros!Q$14)+CHOOSE(P95,Parámetros!M$17,Parámetros!N$17,Parámetros!O$17,Parámetros!P$17,Parámetros!Q$17)+CHOOSE(R95,Parámetros!M$19,Parámetros!N$19,Parámetros!O$19,Parámetros!P$19,Parámetros!Q$19)+CHOOSE(S95,Parámetros!M$20,Parámetros!N$20,Parámetros!O$20,Parámetros!P$20,Parámetros!Q$20)+CHOOSE(T95,Parámetros!M$21,Parámetros!N$21,Parámetros!O$21,Parámetros!P$21,Parámetros!Q$21)+CHOOSE(U95,Parámetros!M$22,Parámetros!N$22,Parámetros!O$22,Parámetros!P$22,Parámetros!Q$22)</f>
        <v>27</v>
      </c>
    </row>
    <row r="96" spans="1:32" x14ac:dyDescent="0.2">
      <c r="A96" s="25">
        <f>Inventario!A96</f>
        <v>125</v>
      </c>
      <c r="B96" s="3" t="str">
        <f>Inventario!B96</f>
        <v>Backup Exec</v>
      </c>
      <c r="C96" s="38">
        <v>4</v>
      </c>
      <c r="D96" s="38">
        <v>3</v>
      </c>
      <c r="E96" s="38">
        <v>4</v>
      </c>
      <c r="F96" s="38">
        <v>4</v>
      </c>
      <c r="G96" s="38">
        <v>2</v>
      </c>
      <c r="H96" s="38">
        <v>2</v>
      </c>
      <c r="I96" s="38">
        <v>1</v>
      </c>
      <c r="J96" s="38">
        <v>2</v>
      </c>
      <c r="K96" s="38">
        <v>4</v>
      </c>
      <c r="L96" s="38">
        <v>5</v>
      </c>
      <c r="M96" s="38">
        <v>2</v>
      </c>
      <c r="N96" s="38">
        <v>4</v>
      </c>
      <c r="O96" s="38">
        <v>2</v>
      </c>
      <c r="P96" s="38">
        <v>2</v>
      </c>
      <c r="Q96" s="38">
        <v>1</v>
      </c>
      <c r="R96" s="38">
        <v>1</v>
      </c>
      <c r="S96" s="38">
        <v>3</v>
      </c>
      <c r="T96" s="38">
        <v>3</v>
      </c>
      <c r="U96" s="38">
        <v>3</v>
      </c>
      <c r="V96" s="38">
        <v>1</v>
      </c>
      <c r="W96" s="38">
        <v>2</v>
      </c>
      <c r="X96" s="38">
        <v>4</v>
      </c>
      <c r="Y96" s="38">
        <v>1</v>
      </c>
      <c r="Z96" s="39">
        <f>CHOOSE(F96,Parámetros!C$7,Parámetros!D$7,Parámetros!E$7,Parámetros!F$7,Parámetros!G$7)+CHOOSE(G96,Parámetros!C$8,Parámetros!D$8,Parámetros!E$8,Parámetros!F$8,Parámetros!G$8)+CHOOSE(H96,Parámetros!C$9,Parámetros!D$9,Parámetros!E$9,Parámetros!F$9,Parámetros!G$9)+CHOOSE(Q96,Parámetros!C$18,Parámetros!D$18,Parámetros!E$18,Parámetros!F$18,Parámetros!G$18)+CHOOSE(V96,Parámetros!C$23,Parámetros!D$23,Parámetros!E$23,Parámetros!F$23,Parámetros!G$23)</f>
        <v>72</v>
      </c>
      <c r="AA96" s="29">
        <f>CHOOSE(C96,Parámetros!H$4,Parámetros!I$4,Parámetros!J$4,Parámetros!K$4,Parámetros!L$4)+CHOOSE(D96,Parámetros!H$5,Parámetros!I$5,Parámetros!J$5,Parámetros!K$5,Parámetros!L$5)+CHOOSE(E96,Parámetros!H$6,Parámetros!I$6,Parámetros!J$6,Parámetros!K$6,Parámetros!L$6)+CHOOSE(I96,Parámetros!H$10,Parámetros!I$10,Parámetros!J$10,Parámetros!K$10,Parámetros!L$10)+CHOOSE(J96,Parámetros!H$11,Parámetros!I$11,Parámetros!J$11,Parámetros!K$11,Parámetros!L$11)+CHOOSE(M96,Parámetros!H$14,Parámetros!I$14,Parámetros!J$14,Parámetros!K$14,Parámetros!L$14)+CHOOSE(N96,Parámetros!H$15,Parámetros!I$15,Parámetros!J$15,Parámetros!K$15,Parámetros!L$15)+CHOOSE(O96,Parámetros!H$16,Parámetros!I$16,Parámetros!J$16,Parámetros!K$16,Parámetros!L$16)+CHOOSE(P96,Parámetros!H$17,Parámetros!I$17,Parámetros!J$17,Parámetros!K$17,Parámetros!L$17)+CHOOSE(W96,Parámetros!H$24,Parámetros!I$24,Parámetros!J$24,Parámetros!K$24,Parámetros!L$24)+CHOOSE(X96,Parámetros!H$25,Parámetros!I$25,Parámetros!J$25,Parámetros!K$25,Parámetros!L$25)+CHOOSE(Y96,Parámetros!H$26,Parámetros!I$26,Parámetros!J$26,Parámetros!K$26,Parámetros!L$26)</f>
        <v>48</v>
      </c>
      <c r="AB96" s="30">
        <f>CHOOSE(D96,Parámetros!M$5,Parámetros!N$5,Parámetros!O$5,Parámetros!P$5,Parámetros!Q$5)+CHOOSE(E96,Parámetros!M$6,Parámetros!N$6,Parámetros!O$6,Parámetros!P$6,Parámetros!Q$6)+CHOOSE(K96,Parámetros!M$12,Parámetros!N$12,Parámetros!O$12,Parámetros!P$12,Parámetros!Q$12)+CHOOSE(L96,Parámetros!M$13,Parámetros!N$13,Parámetros!O$13,Parámetros!P$13,Parámetros!Q$13)+CHOOSE(M96,Parámetros!M$14,Parámetros!N$14,Parámetros!O$14,Parámetros!P$14,Parámetros!Q$14)+CHOOSE(P96,Parámetros!M$17,Parámetros!N$17,Parámetros!O$17,Parámetros!P$17,Parámetros!Q$17)+CHOOSE(R96,Parámetros!M$19,Parámetros!N$19,Parámetros!O$19,Parámetros!P$19,Parámetros!Q$19)+CHOOSE(S96,Parámetros!M$20,Parámetros!N$20,Parámetros!O$20,Parámetros!P$20,Parámetros!Q$20)+CHOOSE(T96,Parámetros!M$21,Parámetros!N$21,Parámetros!O$21,Parámetros!P$21,Parámetros!Q$21)+CHOOSE(U96,Parámetros!M$22,Parámetros!N$22,Parámetros!O$22,Parámetros!P$22,Parámetros!Q$22)</f>
        <v>24</v>
      </c>
    </row>
    <row r="97" spans="1:28" x14ac:dyDescent="0.2">
      <c r="A97" s="25">
        <f>Inventario!A97</f>
        <v>126</v>
      </c>
      <c r="B97" s="3" t="str">
        <f>Inventario!B97</f>
        <v>VMWare Vcenter</v>
      </c>
      <c r="C97" s="38">
        <v>4</v>
      </c>
      <c r="D97" s="38">
        <v>3</v>
      </c>
      <c r="E97" s="38">
        <v>4</v>
      </c>
      <c r="F97" s="38">
        <v>4</v>
      </c>
      <c r="G97" s="38">
        <v>2</v>
      </c>
      <c r="H97" s="38">
        <v>2</v>
      </c>
      <c r="I97" s="38">
        <v>4</v>
      </c>
      <c r="J97" s="38">
        <v>4</v>
      </c>
      <c r="K97" s="38">
        <v>4</v>
      </c>
      <c r="L97" s="38">
        <v>5</v>
      </c>
      <c r="M97" s="38">
        <v>4</v>
      </c>
      <c r="N97" s="38">
        <v>3</v>
      </c>
      <c r="O97" s="38">
        <v>4</v>
      </c>
      <c r="P97" s="38">
        <v>2</v>
      </c>
      <c r="Q97" s="38">
        <v>1</v>
      </c>
      <c r="R97" s="38">
        <v>3</v>
      </c>
      <c r="S97" s="38">
        <v>3</v>
      </c>
      <c r="T97" s="38">
        <v>3</v>
      </c>
      <c r="U97" s="38">
        <v>3</v>
      </c>
      <c r="V97" s="38">
        <v>4</v>
      </c>
      <c r="W97" s="38">
        <v>4</v>
      </c>
      <c r="X97" s="38">
        <v>4</v>
      </c>
      <c r="Y97" s="38">
        <v>1</v>
      </c>
      <c r="Z97" s="39">
        <f>CHOOSE(F97,Parámetros!C$7,Parámetros!D$7,Parámetros!E$7,Parámetros!F$7,Parámetros!G$7)+CHOOSE(G97,Parámetros!C$8,Parámetros!D$8,Parámetros!E$8,Parámetros!F$8,Parámetros!G$8)+CHOOSE(H97,Parámetros!C$9,Parámetros!D$9,Parámetros!E$9,Parámetros!F$9,Parámetros!G$9)+CHOOSE(Q97,Parámetros!C$18,Parámetros!D$18,Parámetros!E$18,Parámetros!F$18,Parámetros!G$18)+CHOOSE(V97,Parámetros!C$23,Parámetros!D$23,Parámetros!E$23,Parámetros!F$23,Parámetros!G$23)</f>
        <v>53</v>
      </c>
      <c r="AA97" s="29">
        <f>CHOOSE(C97,Parámetros!H$4,Parámetros!I$4,Parámetros!J$4,Parámetros!K$4,Parámetros!L$4)+CHOOSE(D97,Parámetros!H$5,Parámetros!I$5,Parámetros!J$5,Parámetros!K$5,Parámetros!L$5)+CHOOSE(E97,Parámetros!H$6,Parámetros!I$6,Parámetros!J$6,Parámetros!K$6,Parámetros!L$6)+CHOOSE(I97,Parámetros!H$10,Parámetros!I$10,Parámetros!J$10,Parámetros!K$10,Parámetros!L$10)+CHOOSE(J97,Parámetros!H$11,Parámetros!I$11,Parámetros!J$11,Parámetros!K$11,Parámetros!L$11)+CHOOSE(M97,Parámetros!H$14,Parámetros!I$14,Parámetros!J$14,Parámetros!K$14,Parámetros!L$14)+CHOOSE(N97,Parámetros!H$15,Parámetros!I$15,Parámetros!J$15,Parámetros!K$15,Parámetros!L$15)+CHOOSE(O97,Parámetros!H$16,Parámetros!I$16,Parámetros!J$16,Parámetros!K$16,Parámetros!L$16)+CHOOSE(P97,Parámetros!H$17,Parámetros!I$17,Parámetros!J$17,Parámetros!K$17,Parámetros!L$17)+CHOOSE(W97,Parámetros!H$24,Parámetros!I$24,Parámetros!J$24,Parámetros!K$24,Parámetros!L$24)+CHOOSE(X97,Parámetros!H$25,Parámetros!I$25,Parámetros!J$25,Parámetros!K$25,Parámetros!L$25)+CHOOSE(Y97,Parámetros!H$26,Parámetros!I$26,Parámetros!J$26,Parámetros!K$26,Parámetros!L$26)</f>
        <v>22</v>
      </c>
      <c r="AB97" s="30">
        <f>CHOOSE(D97,Parámetros!M$5,Parámetros!N$5,Parámetros!O$5,Parámetros!P$5,Parámetros!Q$5)+CHOOSE(E97,Parámetros!M$6,Parámetros!N$6,Parámetros!O$6,Parámetros!P$6,Parámetros!Q$6)+CHOOSE(K97,Parámetros!M$12,Parámetros!N$12,Parámetros!O$12,Parámetros!P$12,Parámetros!Q$12)+CHOOSE(L97,Parámetros!M$13,Parámetros!N$13,Parámetros!O$13,Parámetros!P$13,Parámetros!Q$13)+CHOOSE(M97,Parámetros!M$14,Parámetros!N$14,Parámetros!O$14,Parámetros!P$14,Parámetros!Q$14)+CHOOSE(P97,Parámetros!M$17,Parámetros!N$17,Parámetros!O$17,Parámetros!P$17,Parámetros!Q$17)+CHOOSE(R97,Parámetros!M$19,Parámetros!N$19,Parámetros!O$19,Parámetros!P$19,Parámetros!Q$19)+CHOOSE(S97,Parámetros!M$20,Parámetros!N$20,Parámetros!O$20,Parámetros!P$20,Parámetros!Q$20)+CHOOSE(T97,Parámetros!M$21,Parámetros!N$21,Parámetros!O$21,Parámetros!P$21,Parámetros!Q$21)+CHOOSE(U97,Parámetros!M$22,Parámetros!N$22,Parámetros!O$22,Parámetros!P$22,Parámetros!Q$22)</f>
        <v>10</v>
      </c>
    </row>
    <row r="98" spans="1:28" x14ac:dyDescent="0.2">
      <c r="A98" s="25">
        <f>Inventario!A98</f>
        <v>127</v>
      </c>
      <c r="B98" s="3" t="str">
        <f>Inventario!B98</f>
        <v>E-MANAGER</v>
      </c>
      <c r="C98" s="38">
        <v>4</v>
      </c>
      <c r="D98" s="38">
        <v>2</v>
      </c>
      <c r="E98" s="38">
        <v>4</v>
      </c>
      <c r="F98" s="38">
        <v>1</v>
      </c>
      <c r="G98" s="38">
        <v>2</v>
      </c>
      <c r="H98" s="38">
        <v>3</v>
      </c>
      <c r="I98" s="38">
        <v>4</v>
      </c>
      <c r="J98" s="38">
        <v>1</v>
      </c>
      <c r="K98" s="38">
        <v>3</v>
      </c>
      <c r="L98" s="38">
        <v>4</v>
      </c>
      <c r="M98" s="38">
        <v>4</v>
      </c>
      <c r="N98" s="38">
        <v>1</v>
      </c>
      <c r="O98" s="38">
        <v>4</v>
      </c>
      <c r="P98" s="38">
        <v>2</v>
      </c>
      <c r="Q98" s="38">
        <v>1</v>
      </c>
      <c r="R98" s="38">
        <v>3</v>
      </c>
      <c r="S98" s="38">
        <v>3</v>
      </c>
      <c r="T98" s="38">
        <v>3</v>
      </c>
      <c r="U98" s="38">
        <v>2</v>
      </c>
      <c r="V98" s="38">
        <v>4</v>
      </c>
      <c r="W98" s="38">
        <v>4</v>
      </c>
      <c r="X98" s="38">
        <v>4</v>
      </c>
      <c r="Y98" s="38">
        <v>1</v>
      </c>
      <c r="Z98" s="39">
        <f>CHOOSE(F98,Parámetros!C$7,Parámetros!D$7,Parámetros!E$7,Parámetros!F$7,Parámetros!G$7)+CHOOSE(G98,Parámetros!C$8,Parámetros!D$8,Parámetros!E$8,Parámetros!F$8,Parámetros!G$8)+CHOOSE(H98,Parámetros!C$9,Parámetros!D$9,Parámetros!E$9,Parámetros!F$9,Parámetros!G$9)+CHOOSE(Q98,Parámetros!C$18,Parámetros!D$18,Parámetros!E$18,Parámetros!F$18,Parámetros!G$18)+CHOOSE(V98,Parámetros!C$23,Parámetros!D$23,Parámetros!E$23,Parámetros!F$23,Parámetros!G$23)</f>
        <v>68</v>
      </c>
      <c r="AA98" s="29">
        <f>CHOOSE(C98,Parámetros!H$4,Parámetros!I$4,Parámetros!J$4,Parámetros!K$4,Parámetros!L$4)+CHOOSE(D98,Parámetros!H$5,Parámetros!I$5,Parámetros!J$5,Parámetros!K$5,Parámetros!L$5)+CHOOSE(E98,Parámetros!H$6,Parámetros!I$6,Parámetros!J$6,Parámetros!K$6,Parámetros!L$6)+CHOOSE(I98,Parámetros!H$10,Parámetros!I$10,Parámetros!J$10,Parámetros!K$10,Parámetros!L$10)+CHOOSE(J98,Parámetros!H$11,Parámetros!I$11,Parámetros!J$11,Parámetros!K$11,Parámetros!L$11)+CHOOSE(M98,Parámetros!H$14,Parámetros!I$14,Parámetros!J$14,Parámetros!K$14,Parámetros!L$14)+CHOOSE(N98,Parámetros!H$15,Parámetros!I$15,Parámetros!J$15,Parámetros!K$15,Parámetros!L$15)+CHOOSE(O98,Parámetros!H$16,Parámetros!I$16,Parámetros!J$16,Parámetros!K$16,Parámetros!L$16)+CHOOSE(P98,Parámetros!H$17,Parámetros!I$17,Parámetros!J$17,Parámetros!K$17,Parámetros!L$17)+CHOOSE(W98,Parámetros!H$24,Parámetros!I$24,Parámetros!J$24,Parámetros!K$24,Parámetros!L$24)+CHOOSE(X98,Parámetros!H$25,Parámetros!I$25,Parámetros!J$25,Parámetros!K$25,Parámetros!L$25)+CHOOSE(Y98,Parámetros!H$26,Parámetros!I$26,Parámetros!J$26,Parámetros!K$26,Parámetros!L$26)</f>
        <v>37</v>
      </c>
      <c r="AB98" s="30">
        <f>CHOOSE(D98,Parámetros!M$5,Parámetros!N$5,Parámetros!O$5,Parámetros!P$5,Parámetros!Q$5)+CHOOSE(E98,Parámetros!M$6,Parámetros!N$6,Parámetros!O$6,Parámetros!P$6,Parámetros!Q$6)+CHOOSE(K98,Parámetros!M$12,Parámetros!N$12,Parámetros!O$12,Parámetros!P$12,Parámetros!Q$12)+CHOOSE(L98,Parámetros!M$13,Parámetros!N$13,Parámetros!O$13,Parámetros!P$13,Parámetros!Q$13)+CHOOSE(M98,Parámetros!M$14,Parámetros!N$14,Parámetros!O$14,Parámetros!P$14,Parámetros!Q$14)+CHOOSE(P98,Parámetros!M$17,Parámetros!N$17,Parámetros!O$17,Parámetros!P$17,Parámetros!Q$17)+CHOOSE(R98,Parámetros!M$19,Parámetros!N$19,Parámetros!O$19,Parámetros!P$19,Parámetros!Q$19)+CHOOSE(S98,Parámetros!M$20,Parámetros!N$20,Parámetros!O$20,Parámetros!P$20,Parámetros!Q$20)+CHOOSE(T98,Parámetros!M$21,Parámetros!N$21,Parámetros!O$21,Parámetros!P$21,Parámetros!Q$21)+CHOOSE(U98,Parámetros!M$22,Parámetros!N$22,Parámetros!O$22,Parámetros!P$22,Parámetros!Q$22)</f>
        <v>28</v>
      </c>
    </row>
    <row r="99" spans="1:28" x14ac:dyDescent="0.2">
      <c r="A99" s="25">
        <f>Inventario!A99</f>
        <v>128</v>
      </c>
      <c r="B99" s="3" t="str">
        <f>Inventario!B99</f>
        <v>FIRMA GRAFOMETRICA</v>
      </c>
      <c r="C99" s="38">
        <v>4</v>
      </c>
      <c r="D99" s="38">
        <v>3</v>
      </c>
      <c r="E99" s="38">
        <v>4</v>
      </c>
      <c r="F99" s="38">
        <v>2</v>
      </c>
      <c r="G99" s="38">
        <v>1</v>
      </c>
      <c r="H99" s="38">
        <v>2</v>
      </c>
      <c r="I99" s="38">
        <v>4</v>
      </c>
      <c r="J99" s="38">
        <v>2</v>
      </c>
      <c r="K99" s="38">
        <v>3</v>
      </c>
      <c r="L99" s="38">
        <v>3</v>
      </c>
      <c r="M99" s="38">
        <v>2</v>
      </c>
      <c r="N99" s="38">
        <v>2</v>
      </c>
      <c r="O99" s="38">
        <v>3</v>
      </c>
      <c r="P99" s="38">
        <v>2</v>
      </c>
      <c r="Q99" s="38">
        <v>1</v>
      </c>
      <c r="R99" s="38">
        <v>3</v>
      </c>
      <c r="S99" s="38">
        <v>3</v>
      </c>
      <c r="T99" s="38">
        <v>2</v>
      </c>
      <c r="U99" s="38">
        <v>2</v>
      </c>
      <c r="V99" s="38">
        <v>4</v>
      </c>
      <c r="W99" s="38">
        <v>4</v>
      </c>
      <c r="X99" s="38">
        <v>1</v>
      </c>
      <c r="Y99" s="38">
        <v>1</v>
      </c>
      <c r="Z99" s="39">
        <f>CHOOSE(F99,Parámetros!C$7,Parámetros!D$7,Parámetros!E$7,Parámetros!F$7,Parámetros!G$7)+CHOOSE(G99,Parámetros!C$8,Parámetros!D$8,Parámetros!E$8,Parámetros!F$8,Parámetros!G$8)+CHOOSE(H99,Parámetros!C$9,Parámetros!D$9,Parámetros!E$9,Parámetros!F$9,Parámetros!G$9)+CHOOSE(Q99,Parámetros!C$18,Parámetros!D$18,Parámetros!E$18,Parámetros!F$18,Parámetros!G$18)+CHOOSE(V99,Parámetros!C$23,Parámetros!D$23,Parámetros!E$23,Parámetros!F$23,Parámetros!G$23)</f>
        <v>72</v>
      </c>
      <c r="AA99" s="29">
        <f>CHOOSE(C99,Parámetros!H$4,Parámetros!I$4,Parámetros!J$4,Parámetros!K$4,Parámetros!L$4)+CHOOSE(D99,Parámetros!H$5,Parámetros!I$5,Parámetros!J$5,Parámetros!K$5,Parámetros!L$5)+CHOOSE(E99,Parámetros!H$6,Parámetros!I$6,Parámetros!J$6,Parámetros!K$6,Parámetros!L$6)+CHOOSE(I99,Parámetros!H$10,Parámetros!I$10,Parámetros!J$10,Parámetros!K$10,Parámetros!L$10)+CHOOSE(J99,Parámetros!H$11,Parámetros!I$11,Parámetros!J$11,Parámetros!K$11,Parámetros!L$11)+CHOOSE(M99,Parámetros!H$14,Parámetros!I$14,Parámetros!J$14,Parámetros!K$14,Parámetros!L$14)+CHOOSE(N99,Parámetros!H$15,Parámetros!I$15,Parámetros!J$15,Parámetros!K$15,Parámetros!L$15)+CHOOSE(O99,Parámetros!H$16,Parámetros!I$16,Parámetros!J$16,Parámetros!K$16,Parámetros!L$16)+CHOOSE(P99,Parámetros!H$17,Parámetros!I$17,Parámetros!J$17,Parámetros!K$17,Parámetros!L$17)+CHOOSE(W99,Parámetros!H$24,Parámetros!I$24,Parámetros!J$24,Parámetros!K$24,Parámetros!L$24)+CHOOSE(X99,Parámetros!H$25,Parámetros!I$25,Parámetros!J$25,Parámetros!K$25,Parámetros!L$25)+CHOOSE(Y99,Parámetros!H$26,Parámetros!I$26,Parámetros!J$26,Parámetros!K$26,Parámetros!L$26)</f>
        <v>46</v>
      </c>
      <c r="AB99" s="30">
        <f>CHOOSE(D99,Parámetros!M$5,Parámetros!N$5,Parámetros!O$5,Parámetros!P$5,Parámetros!Q$5)+CHOOSE(E99,Parámetros!M$6,Parámetros!N$6,Parámetros!O$6,Parámetros!P$6,Parámetros!Q$6)+CHOOSE(K99,Parámetros!M$12,Parámetros!N$12,Parámetros!O$12,Parámetros!P$12,Parámetros!Q$12)+CHOOSE(L99,Parámetros!M$13,Parámetros!N$13,Parámetros!O$13,Parámetros!P$13,Parámetros!Q$13)+CHOOSE(M99,Parámetros!M$14,Parámetros!N$14,Parámetros!O$14,Parámetros!P$14,Parámetros!Q$14)+CHOOSE(P99,Parámetros!M$17,Parámetros!N$17,Parámetros!O$17,Parámetros!P$17,Parámetros!Q$17)+CHOOSE(R99,Parámetros!M$19,Parámetros!N$19,Parámetros!O$19,Parámetros!P$19,Parámetros!Q$19)+CHOOSE(S99,Parámetros!M$20,Parámetros!N$20,Parámetros!O$20,Parámetros!P$20,Parámetros!Q$20)+CHOOSE(T99,Parámetros!M$21,Parámetros!N$21,Parámetros!O$21,Parámetros!P$21,Parámetros!Q$21)+CHOOSE(U99,Parámetros!M$22,Parámetros!N$22,Parámetros!O$22,Parámetros!P$22,Parámetros!Q$22)</f>
        <v>35</v>
      </c>
    </row>
    <row r="100" spans="1:28" x14ac:dyDescent="0.2">
      <c r="A100" s="25">
        <f>Inventario!A100</f>
        <v>129</v>
      </c>
      <c r="B100" s="31" t="str">
        <f>Inventario!B100</f>
        <v>MENSAJERIA BIDIRECCIONAL</v>
      </c>
      <c r="C100" s="38">
        <v>4</v>
      </c>
      <c r="D100" s="38">
        <v>3</v>
      </c>
      <c r="E100" s="38">
        <v>4</v>
      </c>
      <c r="F100" s="38">
        <v>2</v>
      </c>
      <c r="G100" s="38">
        <v>3</v>
      </c>
      <c r="H100" s="38">
        <v>3</v>
      </c>
      <c r="I100" s="38">
        <v>3</v>
      </c>
      <c r="J100" s="38">
        <v>4</v>
      </c>
      <c r="K100" s="38">
        <v>4</v>
      </c>
      <c r="L100" s="38">
        <v>5</v>
      </c>
      <c r="M100" s="38">
        <v>3</v>
      </c>
      <c r="N100" s="38">
        <v>3</v>
      </c>
      <c r="O100" s="38">
        <v>3</v>
      </c>
      <c r="P100" s="38">
        <v>1</v>
      </c>
      <c r="Q100" s="38">
        <v>1</v>
      </c>
      <c r="R100" s="38">
        <v>3</v>
      </c>
      <c r="S100" s="38">
        <v>3</v>
      </c>
      <c r="T100" s="38">
        <v>3</v>
      </c>
      <c r="U100" s="38">
        <v>3</v>
      </c>
      <c r="V100" s="38">
        <v>2</v>
      </c>
      <c r="W100" s="38">
        <v>4</v>
      </c>
      <c r="X100" s="38">
        <v>4</v>
      </c>
      <c r="Y100" s="38">
        <v>2</v>
      </c>
      <c r="Z100" s="39">
        <f>CHOOSE(F100,Parámetros!C$7,Parámetros!D$7,Parámetros!E$7,Parámetros!F$7,Parámetros!G$7)+CHOOSE(G100,Parámetros!C$8,Parámetros!D$8,Parámetros!E$8,Parámetros!F$8,Parámetros!G$8)+CHOOSE(H100,Parámetros!C$9,Parámetros!D$9,Parámetros!E$9,Parámetros!F$9,Parámetros!G$9)+CHOOSE(Q100,Parámetros!C$18,Parámetros!D$18,Parámetros!E$18,Parámetros!F$18,Parámetros!G$18)+CHOOSE(V100,Parámetros!C$23,Parámetros!D$23,Parámetros!E$23,Parámetros!F$23,Parámetros!G$23)</f>
        <v>69</v>
      </c>
      <c r="AA100" s="29">
        <f>CHOOSE(C100,Parámetros!H$4,Parámetros!I$4,Parámetros!J$4,Parámetros!K$4,Parámetros!L$4)+CHOOSE(D100,Parámetros!H$5,Parámetros!I$5,Parámetros!J$5,Parámetros!K$5,Parámetros!L$5)+CHOOSE(E100,Parámetros!H$6,Parámetros!I$6,Parámetros!J$6,Parámetros!K$6,Parámetros!L$6)+CHOOSE(I100,Parámetros!H$10,Parámetros!I$10,Parámetros!J$10,Parámetros!K$10,Parámetros!L$10)+CHOOSE(J100,Parámetros!H$11,Parámetros!I$11,Parámetros!J$11,Parámetros!K$11,Parámetros!L$11)+CHOOSE(M100,Parámetros!H$14,Parámetros!I$14,Parámetros!J$14,Parámetros!K$14,Parámetros!L$14)+CHOOSE(N100,Parámetros!H$15,Parámetros!I$15,Parámetros!J$15,Parámetros!K$15,Parámetros!L$15)+CHOOSE(O100,Parámetros!H$16,Parámetros!I$16,Parámetros!J$16,Parámetros!K$16,Parámetros!L$16)+CHOOSE(P100,Parámetros!H$17,Parámetros!I$17,Parámetros!J$17,Parámetros!K$17,Parámetros!L$17)+CHOOSE(W100,Parámetros!H$24,Parámetros!I$24,Parámetros!J$24,Parámetros!K$24,Parámetros!L$24)+CHOOSE(X100,Parámetros!H$25,Parámetros!I$25,Parámetros!J$25,Parámetros!K$25,Parámetros!L$25)+CHOOSE(Y100,Parámetros!H$26,Parámetros!I$26,Parámetros!J$26,Parámetros!K$26,Parámetros!L$26)</f>
        <v>34</v>
      </c>
      <c r="AB100" s="30">
        <f>CHOOSE(D100,Parámetros!M$5,Parámetros!N$5,Parámetros!O$5,Parámetros!P$5,Parámetros!Q$5)+CHOOSE(E100,Parámetros!M$6,Parámetros!N$6,Parámetros!O$6,Parámetros!P$6,Parámetros!Q$6)+CHOOSE(K100,Parámetros!M$12,Parámetros!N$12,Parámetros!O$12,Parámetros!P$12,Parámetros!Q$12)+CHOOSE(L100,Parámetros!M$13,Parámetros!N$13,Parámetros!O$13,Parámetros!P$13,Parámetros!Q$13)+CHOOSE(M100,Parámetros!M$14,Parámetros!N$14,Parámetros!O$14,Parámetros!P$14,Parámetros!Q$14)+CHOOSE(P100,Parámetros!M$17,Parámetros!N$17,Parámetros!O$17,Parámetros!P$17,Parámetros!Q$17)+CHOOSE(R100,Parámetros!M$19,Parámetros!N$19,Parámetros!O$19,Parámetros!P$19,Parámetros!Q$19)+CHOOSE(S100,Parámetros!M$20,Parámetros!N$20,Parámetros!O$20,Parámetros!P$20,Parámetros!Q$20)+CHOOSE(T100,Parámetros!M$21,Parámetros!N$21,Parámetros!O$21,Parámetros!P$21,Parámetros!Q$21)+CHOOSE(U100,Parámetros!M$22,Parámetros!N$22,Parámetros!O$22,Parámetros!P$22,Parámetros!Q$22)</f>
        <v>17</v>
      </c>
    </row>
    <row r="101" spans="1:28" x14ac:dyDescent="0.2">
      <c r="A101" s="25">
        <f>Inventario!A101</f>
        <v>130</v>
      </c>
      <c r="B101" s="31" t="str">
        <f>Inventario!B101</f>
        <v>GoAnywhere</v>
      </c>
      <c r="C101" s="38">
        <v>4</v>
      </c>
      <c r="D101" s="38">
        <v>3</v>
      </c>
      <c r="E101" s="38">
        <v>4</v>
      </c>
      <c r="F101" s="38">
        <v>1</v>
      </c>
      <c r="G101" s="38">
        <v>2</v>
      </c>
      <c r="H101" s="38">
        <v>2</v>
      </c>
      <c r="I101" s="38">
        <v>4</v>
      </c>
      <c r="J101" s="38">
        <v>2</v>
      </c>
      <c r="K101" s="38">
        <v>4</v>
      </c>
      <c r="L101" s="38">
        <v>5</v>
      </c>
      <c r="M101" s="38">
        <v>4</v>
      </c>
      <c r="N101" s="38">
        <v>4</v>
      </c>
      <c r="O101" s="38">
        <v>4</v>
      </c>
      <c r="P101" s="38">
        <v>1</v>
      </c>
      <c r="Q101" s="38">
        <v>4</v>
      </c>
      <c r="R101" s="38">
        <v>3</v>
      </c>
      <c r="S101" s="38">
        <v>3</v>
      </c>
      <c r="T101" s="38">
        <v>3</v>
      </c>
      <c r="U101" s="38">
        <v>3</v>
      </c>
      <c r="V101" s="38">
        <v>4</v>
      </c>
      <c r="W101" s="38">
        <v>4</v>
      </c>
      <c r="X101" s="38">
        <v>4</v>
      </c>
      <c r="Y101" s="38">
        <v>1</v>
      </c>
      <c r="Z101" s="39">
        <f>CHOOSE(F101,Parámetros!C$7,Parámetros!D$7,Parámetros!E$7,Parámetros!F$7,Parámetros!G$7)+CHOOSE(G101,Parámetros!C$8,Parámetros!D$8,Parámetros!E$8,Parámetros!F$8,Parámetros!G$8)+CHOOSE(H101,Parámetros!C$9,Parámetros!D$9,Parámetros!E$9,Parámetros!F$9,Parámetros!G$9)+CHOOSE(Q101,Parámetros!C$18,Parámetros!D$18,Parámetros!E$18,Parámetros!F$18,Parámetros!G$18)+CHOOSE(V101,Parámetros!C$23,Parámetros!D$23,Parámetros!E$23,Parámetros!F$23,Parámetros!G$23)</f>
        <v>57</v>
      </c>
      <c r="AA101" s="29">
        <f>CHOOSE(C101,Parámetros!H$4,Parámetros!I$4,Parámetros!J$4,Parámetros!K$4,Parámetros!L$4)+CHOOSE(D101,Parámetros!H$5,Parámetros!I$5,Parámetros!J$5,Parámetros!K$5,Parámetros!L$5)+CHOOSE(E101,Parámetros!H$6,Parámetros!I$6,Parámetros!J$6,Parámetros!K$6,Parámetros!L$6)+CHOOSE(I101,Parámetros!H$10,Parámetros!I$10,Parámetros!J$10,Parámetros!K$10,Parámetros!L$10)+CHOOSE(J101,Parámetros!H$11,Parámetros!I$11,Parámetros!J$11,Parámetros!K$11,Parámetros!L$11)+CHOOSE(M101,Parámetros!H$14,Parámetros!I$14,Parámetros!J$14,Parámetros!K$14,Parámetros!L$14)+CHOOSE(N101,Parámetros!H$15,Parámetros!I$15,Parámetros!J$15,Parámetros!K$15,Parámetros!L$15)+CHOOSE(O101,Parámetros!H$16,Parámetros!I$16,Parámetros!J$16,Parámetros!K$16,Parámetros!L$16)+CHOOSE(P101,Parámetros!H$17,Parámetros!I$17,Parámetros!J$17,Parámetros!K$17,Parámetros!L$17)+CHOOSE(W101,Parámetros!H$24,Parámetros!I$24,Parámetros!J$24,Parámetros!K$24,Parámetros!L$24)+CHOOSE(X101,Parámetros!H$25,Parámetros!I$25,Parámetros!J$25,Parámetros!K$25,Parámetros!L$25)+CHOOSE(Y101,Parámetros!H$26,Parámetros!I$26,Parámetros!J$26,Parámetros!K$26,Parámetros!L$26)</f>
        <v>32</v>
      </c>
      <c r="AB101" s="30">
        <f>CHOOSE(D101,Parámetros!M$5,Parámetros!N$5,Parámetros!O$5,Parámetros!P$5,Parámetros!Q$5)+CHOOSE(E101,Parámetros!M$6,Parámetros!N$6,Parámetros!O$6,Parámetros!P$6,Parámetros!Q$6)+CHOOSE(K101,Parámetros!M$12,Parámetros!N$12,Parámetros!O$12,Parámetros!P$12,Parámetros!Q$12)+CHOOSE(L101,Parámetros!M$13,Parámetros!N$13,Parámetros!O$13,Parámetros!P$13,Parámetros!Q$13)+CHOOSE(M101,Parámetros!M$14,Parámetros!N$14,Parámetros!O$14,Parámetros!P$14,Parámetros!Q$14)+CHOOSE(P101,Parámetros!M$17,Parámetros!N$17,Parámetros!O$17,Parámetros!P$17,Parámetros!Q$17)+CHOOSE(R101,Parámetros!M$19,Parámetros!N$19,Parámetros!O$19,Parámetros!P$19,Parámetros!Q$19)+CHOOSE(S101,Parámetros!M$20,Parámetros!N$20,Parámetros!O$20,Parámetros!P$20,Parámetros!Q$20)+CHOOSE(T101,Parámetros!M$21,Parámetros!N$21,Parámetros!O$21,Parámetros!P$21,Parámetros!Q$21)+CHOOSE(U101,Parámetros!M$22,Parámetros!N$22,Parámetros!O$22,Parámetros!P$22,Parámetros!Q$22)</f>
        <v>15</v>
      </c>
    </row>
    <row r="102" spans="1:28" x14ac:dyDescent="0.2">
      <c r="A102" s="25">
        <f>Inventario!A102</f>
        <v>131</v>
      </c>
      <c r="B102" s="31" t="str">
        <f>Inventario!B102</f>
        <v>Opticash</v>
      </c>
      <c r="C102" s="38">
        <v>4</v>
      </c>
      <c r="D102" s="38">
        <v>3</v>
      </c>
      <c r="E102" s="38">
        <v>4</v>
      </c>
      <c r="F102" s="38">
        <v>1</v>
      </c>
      <c r="G102" s="38">
        <v>3</v>
      </c>
      <c r="H102" s="38">
        <v>3</v>
      </c>
      <c r="I102" s="38">
        <v>4</v>
      </c>
      <c r="J102" s="38">
        <v>3</v>
      </c>
      <c r="K102" s="38">
        <v>4</v>
      </c>
      <c r="L102" s="38">
        <v>4</v>
      </c>
      <c r="M102" s="38">
        <v>2</v>
      </c>
      <c r="N102" s="38">
        <v>3</v>
      </c>
      <c r="O102" s="38">
        <v>4</v>
      </c>
      <c r="P102" s="38">
        <v>2</v>
      </c>
      <c r="Q102" s="38">
        <v>1</v>
      </c>
      <c r="R102" s="38">
        <v>3</v>
      </c>
      <c r="S102" s="38">
        <v>3</v>
      </c>
      <c r="T102" s="38">
        <v>3</v>
      </c>
      <c r="U102" s="38">
        <v>3</v>
      </c>
      <c r="V102" s="38">
        <v>4</v>
      </c>
      <c r="W102" s="38">
        <v>4</v>
      </c>
      <c r="X102" s="38">
        <v>1</v>
      </c>
      <c r="Y102" s="38">
        <v>1</v>
      </c>
      <c r="Z102" s="39">
        <f>CHOOSE(F102,Parámetros!C$7,Parámetros!D$7,Parámetros!E$7,Parámetros!F$7,Parámetros!G$7)+CHOOSE(G102,Parámetros!C$8,Parámetros!D$8,Parámetros!E$8,Parámetros!F$8,Parámetros!G$8)+CHOOSE(H102,Parámetros!C$9,Parámetros!D$9,Parámetros!E$9,Parámetros!F$9,Parámetros!G$9)+CHOOSE(Q102,Parámetros!C$18,Parámetros!D$18,Parámetros!E$18,Parámetros!F$18,Parámetros!G$18)+CHOOSE(V102,Parámetros!C$23,Parámetros!D$23,Parámetros!E$23,Parámetros!F$23,Parámetros!G$23)</f>
        <v>61</v>
      </c>
      <c r="AA102" s="29">
        <f>CHOOSE(C102,Parámetros!H$4,Parámetros!I$4,Parámetros!J$4,Parámetros!K$4,Parámetros!L$4)+CHOOSE(D102,Parámetros!H$5,Parámetros!I$5,Parámetros!J$5,Parámetros!K$5,Parámetros!L$5)+CHOOSE(E102,Parámetros!H$6,Parámetros!I$6,Parámetros!J$6,Parámetros!K$6,Parámetros!L$6)+CHOOSE(I102,Parámetros!H$10,Parámetros!I$10,Parámetros!J$10,Parámetros!K$10,Parámetros!L$10)+CHOOSE(J102,Parámetros!H$11,Parámetros!I$11,Parámetros!J$11,Parámetros!K$11,Parámetros!L$11)+CHOOSE(M102,Parámetros!H$14,Parámetros!I$14,Parámetros!J$14,Parámetros!K$14,Parámetros!L$14)+CHOOSE(N102,Parámetros!H$15,Parámetros!I$15,Parámetros!J$15,Parámetros!K$15,Parámetros!L$15)+CHOOSE(O102,Parámetros!H$16,Parámetros!I$16,Parámetros!J$16,Parámetros!K$16,Parámetros!L$16)+CHOOSE(P102,Parámetros!H$17,Parámetros!I$17,Parámetros!J$17,Parámetros!K$17,Parámetros!L$17)+CHOOSE(W102,Parámetros!H$24,Parámetros!I$24,Parámetros!J$24,Parámetros!K$24,Parámetros!L$24)+CHOOSE(X102,Parámetros!H$25,Parámetros!I$25,Parámetros!J$25,Parámetros!K$25,Parámetros!L$25)+CHOOSE(Y102,Parámetros!H$26,Parámetros!I$26,Parámetros!J$26,Parámetros!K$26,Parámetros!L$26)</f>
        <v>37</v>
      </c>
      <c r="AB102" s="30">
        <f>CHOOSE(D102,Parámetros!M$5,Parámetros!N$5,Parámetros!O$5,Parámetros!P$5,Parámetros!Q$5)+CHOOSE(E102,Parámetros!M$6,Parámetros!N$6,Parámetros!O$6,Parámetros!P$6,Parámetros!Q$6)+CHOOSE(K102,Parámetros!M$12,Parámetros!N$12,Parámetros!O$12,Parámetros!P$12,Parámetros!Q$12)+CHOOSE(L102,Parámetros!M$13,Parámetros!N$13,Parámetros!O$13,Parámetros!P$13,Parámetros!Q$13)+CHOOSE(M102,Parámetros!M$14,Parámetros!N$14,Parámetros!O$14,Parámetros!P$14,Parámetros!Q$14)+CHOOSE(P102,Parámetros!M$17,Parámetros!N$17,Parámetros!O$17,Parámetros!P$17,Parámetros!Q$17)+CHOOSE(R102,Parámetros!M$19,Parámetros!N$19,Parámetros!O$19,Parámetros!P$19,Parámetros!Q$19)+CHOOSE(S102,Parámetros!M$20,Parámetros!N$20,Parámetros!O$20,Parámetros!P$20,Parámetros!Q$20)+CHOOSE(T102,Parámetros!M$21,Parámetros!N$21,Parámetros!O$21,Parámetros!P$21,Parámetros!Q$21)+CHOOSE(U102,Parámetros!M$22,Parámetros!N$22,Parámetros!O$22,Parámetros!P$22,Parámetros!Q$22)</f>
        <v>17</v>
      </c>
    </row>
    <row r="103" spans="1:28" x14ac:dyDescent="0.2">
      <c r="A103" s="25">
        <f>Inventario!A103</f>
        <v>132</v>
      </c>
      <c r="B103" s="31" t="str">
        <f>Inventario!B103</f>
        <v>Pilar</v>
      </c>
      <c r="C103" s="38">
        <v>4</v>
      </c>
      <c r="D103" s="38">
        <v>3</v>
      </c>
      <c r="E103" s="38">
        <v>4</v>
      </c>
      <c r="F103" s="38">
        <v>1</v>
      </c>
      <c r="G103" s="38">
        <v>4</v>
      </c>
      <c r="H103" s="38">
        <v>3</v>
      </c>
      <c r="I103" s="38">
        <v>4</v>
      </c>
      <c r="J103" s="38">
        <v>3</v>
      </c>
      <c r="K103" s="38">
        <v>4</v>
      </c>
      <c r="L103" s="38">
        <v>5</v>
      </c>
      <c r="M103" s="38">
        <v>4</v>
      </c>
      <c r="N103" s="38">
        <v>4</v>
      </c>
      <c r="O103" s="38">
        <v>4</v>
      </c>
      <c r="P103" s="38">
        <v>2</v>
      </c>
      <c r="Q103" s="38">
        <v>1</v>
      </c>
      <c r="R103" s="38">
        <v>3</v>
      </c>
      <c r="S103" s="38">
        <v>3</v>
      </c>
      <c r="T103" s="38">
        <v>3</v>
      </c>
      <c r="U103" s="38">
        <v>3</v>
      </c>
      <c r="V103" s="38">
        <v>4</v>
      </c>
      <c r="W103" s="38">
        <v>4</v>
      </c>
      <c r="X103" s="38">
        <v>4</v>
      </c>
      <c r="Y103" s="38">
        <v>3</v>
      </c>
      <c r="Z103" s="39">
        <f>CHOOSE(F103,Parámetros!C$7,Parámetros!D$7,Parámetros!E$7,Parámetros!F$7,Parámetros!G$7)+CHOOSE(G103,Parámetros!C$8,Parámetros!D$8,Parámetros!E$8,Parámetros!F$8,Parámetros!G$8)+CHOOSE(H103,Parámetros!C$9,Parámetros!D$9,Parámetros!E$9,Parámetros!F$9,Parámetros!G$9)+CHOOSE(Q103,Parámetros!C$18,Parámetros!D$18,Parámetros!E$18,Parámetros!F$18,Parámetros!G$18)+CHOOSE(V103,Parámetros!C$23,Parámetros!D$23,Parámetros!E$23,Parámetros!F$23,Parámetros!G$23)</f>
        <v>54</v>
      </c>
      <c r="AA103" s="29">
        <f>CHOOSE(C103,Parámetros!H$4,Parámetros!I$4,Parámetros!J$4,Parámetros!K$4,Parámetros!L$4)+CHOOSE(D103,Parámetros!H$5,Parámetros!I$5,Parámetros!J$5,Parámetros!K$5,Parámetros!L$5)+CHOOSE(E103,Parámetros!H$6,Parámetros!I$6,Parámetros!J$6,Parámetros!K$6,Parámetros!L$6)+CHOOSE(I103,Parámetros!H$10,Parámetros!I$10,Parámetros!J$10,Parámetros!K$10,Parámetros!L$10)+CHOOSE(J103,Parámetros!H$11,Parámetros!I$11,Parámetros!J$11,Parámetros!K$11,Parámetros!L$11)+CHOOSE(M103,Parámetros!H$14,Parámetros!I$14,Parámetros!J$14,Parámetros!K$14,Parámetros!L$14)+CHOOSE(N103,Parámetros!H$15,Parámetros!I$15,Parámetros!J$15,Parámetros!K$15,Parámetros!L$15)+CHOOSE(O103,Parámetros!H$16,Parámetros!I$16,Parámetros!J$16,Parámetros!K$16,Parámetros!L$16)+CHOOSE(P103,Parámetros!H$17,Parámetros!I$17,Parámetros!J$17,Parámetros!K$17,Parámetros!L$17)+CHOOSE(W103,Parámetros!H$24,Parámetros!I$24,Parámetros!J$24,Parámetros!K$24,Parámetros!L$24)+CHOOSE(X103,Parámetros!H$25,Parámetros!I$25,Parámetros!J$25,Parámetros!K$25,Parámetros!L$25)+CHOOSE(Y103,Parámetros!H$26,Parámetros!I$26,Parámetros!J$26,Parámetros!K$26,Parámetros!L$26)</f>
        <v>17</v>
      </c>
      <c r="AB103" s="30">
        <f>CHOOSE(D103,Parámetros!M$5,Parámetros!N$5,Parámetros!O$5,Parámetros!P$5,Parámetros!Q$5)+CHOOSE(E103,Parámetros!M$6,Parámetros!N$6,Parámetros!O$6,Parámetros!P$6,Parámetros!Q$6)+CHOOSE(K103,Parámetros!M$12,Parámetros!N$12,Parámetros!O$12,Parámetros!P$12,Parámetros!Q$12)+CHOOSE(L103,Parámetros!M$13,Parámetros!N$13,Parámetros!O$13,Parámetros!P$13,Parámetros!Q$13)+CHOOSE(M103,Parámetros!M$14,Parámetros!N$14,Parámetros!O$14,Parámetros!P$14,Parámetros!Q$14)+CHOOSE(P103,Parámetros!M$17,Parámetros!N$17,Parámetros!O$17,Parámetros!P$17,Parámetros!Q$17)+CHOOSE(R103,Parámetros!M$19,Parámetros!N$19,Parámetros!O$19,Parámetros!P$19,Parámetros!Q$19)+CHOOSE(S103,Parámetros!M$20,Parámetros!N$20,Parámetros!O$20,Parámetros!P$20,Parámetros!Q$20)+CHOOSE(T103,Parámetros!M$21,Parámetros!N$21,Parámetros!O$21,Parámetros!P$21,Parámetros!Q$21)+CHOOSE(U103,Parámetros!M$22,Parámetros!N$22,Parámetros!O$22,Parámetros!P$22,Parámetros!Q$22)</f>
        <v>10</v>
      </c>
    </row>
    <row r="104" spans="1:28" x14ac:dyDescent="0.2">
      <c r="A104" s="25">
        <f>Inventario!A104</f>
        <v>133</v>
      </c>
      <c r="B104" s="31" t="str">
        <f>Inventario!B104</f>
        <v>Administracion de Seguridad Bancaria</v>
      </c>
      <c r="C104" s="38">
        <v>4</v>
      </c>
      <c r="D104" s="38">
        <v>3</v>
      </c>
      <c r="E104" s="38">
        <v>4</v>
      </c>
      <c r="F104" s="38">
        <v>4</v>
      </c>
      <c r="G104" s="38">
        <v>3</v>
      </c>
      <c r="H104" s="38">
        <v>3</v>
      </c>
      <c r="I104" s="38">
        <v>4</v>
      </c>
      <c r="J104" s="38">
        <v>4</v>
      </c>
      <c r="K104" s="38">
        <v>4</v>
      </c>
      <c r="L104" s="38">
        <v>5</v>
      </c>
      <c r="M104" s="38">
        <v>4</v>
      </c>
      <c r="N104" s="38">
        <v>3</v>
      </c>
      <c r="O104" s="38">
        <v>4</v>
      </c>
      <c r="P104" s="38">
        <v>2</v>
      </c>
      <c r="Q104" s="38">
        <v>1</v>
      </c>
      <c r="R104" s="38">
        <v>3</v>
      </c>
      <c r="S104" s="38">
        <v>3</v>
      </c>
      <c r="T104" s="38">
        <v>3</v>
      </c>
      <c r="U104" s="38">
        <v>3</v>
      </c>
      <c r="V104" s="38">
        <v>4</v>
      </c>
      <c r="W104" s="38">
        <v>4</v>
      </c>
      <c r="X104" s="38">
        <v>4</v>
      </c>
      <c r="Y104" s="38">
        <v>1</v>
      </c>
      <c r="Z104" s="39">
        <f>CHOOSE(F104,Parámetros!C$7,Parámetros!D$7,Parámetros!E$7,Parámetros!F$7,Parámetros!G$7)+CHOOSE(G104,Parámetros!C$8,Parámetros!D$8,Parámetros!E$8,Parámetros!F$8,Parámetros!G$8)+CHOOSE(H104,Parámetros!C$9,Parámetros!D$9,Parámetros!E$9,Parámetros!F$9,Parámetros!G$9)+CHOOSE(Q104,Parámetros!C$18,Parámetros!D$18,Parámetros!E$18,Parámetros!F$18,Parámetros!G$18)+CHOOSE(V104,Parámetros!C$23,Parámetros!D$23,Parámetros!E$23,Parámetros!F$23,Parámetros!G$23)</f>
        <v>42</v>
      </c>
      <c r="AA104" s="29">
        <f>CHOOSE(C104,Parámetros!H$4,Parámetros!I$4,Parámetros!J$4,Parámetros!K$4,Parámetros!L$4)+CHOOSE(D104,Parámetros!H$5,Parámetros!I$5,Parámetros!J$5,Parámetros!K$5,Parámetros!L$5)+CHOOSE(E104,Parámetros!H$6,Parámetros!I$6,Parámetros!J$6,Parámetros!K$6,Parámetros!L$6)+CHOOSE(I104,Parámetros!H$10,Parámetros!I$10,Parámetros!J$10,Parámetros!K$10,Parámetros!L$10)+CHOOSE(J104,Parámetros!H$11,Parámetros!I$11,Parámetros!J$11,Parámetros!K$11,Parámetros!L$11)+CHOOSE(M104,Parámetros!H$14,Parámetros!I$14,Parámetros!J$14,Parámetros!K$14,Parámetros!L$14)+CHOOSE(N104,Parámetros!H$15,Parámetros!I$15,Parámetros!J$15,Parámetros!K$15,Parámetros!L$15)+CHOOSE(O104,Parámetros!H$16,Parámetros!I$16,Parámetros!J$16,Parámetros!K$16,Parámetros!L$16)+CHOOSE(P104,Parámetros!H$17,Parámetros!I$17,Parámetros!J$17,Parámetros!K$17,Parámetros!L$17)+CHOOSE(W104,Parámetros!H$24,Parámetros!I$24,Parámetros!J$24,Parámetros!K$24,Parámetros!L$24)+CHOOSE(X104,Parámetros!H$25,Parámetros!I$25,Parámetros!J$25,Parámetros!K$25,Parámetros!L$25)+CHOOSE(Y104,Parámetros!H$26,Parámetros!I$26,Parámetros!J$26,Parámetros!K$26,Parámetros!L$26)</f>
        <v>22</v>
      </c>
      <c r="AB104" s="30">
        <f>CHOOSE(D104,Parámetros!M$5,Parámetros!N$5,Parámetros!O$5,Parámetros!P$5,Parámetros!Q$5)+CHOOSE(E104,Parámetros!M$6,Parámetros!N$6,Parámetros!O$6,Parámetros!P$6,Parámetros!Q$6)+CHOOSE(K104,Parámetros!M$12,Parámetros!N$12,Parámetros!O$12,Parámetros!P$12,Parámetros!Q$12)+CHOOSE(L104,Parámetros!M$13,Parámetros!N$13,Parámetros!O$13,Parámetros!P$13,Parámetros!Q$13)+CHOOSE(M104,Parámetros!M$14,Parámetros!N$14,Parámetros!O$14,Parámetros!P$14,Parámetros!Q$14)+CHOOSE(P104,Parámetros!M$17,Parámetros!N$17,Parámetros!O$17,Parámetros!P$17,Parámetros!Q$17)+CHOOSE(R104,Parámetros!M$19,Parámetros!N$19,Parámetros!O$19,Parámetros!P$19,Parámetros!Q$19)+CHOOSE(S104,Parámetros!M$20,Parámetros!N$20,Parámetros!O$20,Parámetros!P$20,Parámetros!Q$20)+CHOOSE(T104,Parámetros!M$21,Parámetros!N$21,Parámetros!O$21,Parámetros!P$21,Parámetros!Q$21)+CHOOSE(U104,Parámetros!M$22,Parámetros!N$22,Parámetros!O$22,Parámetros!P$22,Parámetros!Q$22)</f>
        <v>10</v>
      </c>
    </row>
    <row r="105" spans="1:28" x14ac:dyDescent="0.2">
      <c r="A105" s="25">
        <v>134</v>
      </c>
      <c r="B105" s="31" t="s">
        <v>243</v>
      </c>
      <c r="C105" s="38">
        <v>4</v>
      </c>
      <c r="D105" s="38">
        <v>3</v>
      </c>
      <c r="E105" s="38">
        <v>4</v>
      </c>
      <c r="F105" s="38">
        <v>4</v>
      </c>
      <c r="G105" s="38">
        <v>4</v>
      </c>
      <c r="H105" s="38">
        <v>4</v>
      </c>
      <c r="I105" s="38">
        <v>4</v>
      </c>
      <c r="J105" s="38">
        <v>4</v>
      </c>
      <c r="K105" s="38">
        <v>4</v>
      </c>
      <c r="L105" s="38">
        <v>5</v>
      </c>
      <c r="M105" s="38">
        <v>4</v>
      </c>
      <c r="N105" s="38">
        <v>4</v>
      </c>
      <c r="O105" s="38">
        <v>4</v>
      </c>
      <c r="P105" s="38">
        <v>2</v>
      </c>
      <c r="Q105" s="38">
        <v>1</v>
      </c>
      <c r="R105" s="38">
        <v>3</v>
      </c>
      <c r="S105" s="38">
        <v>3</v>
      </c>
      <c r="T105" s="38">
        <v>3</v>
      </c>
      <c r="U105" s="38">
        <v>3</v>
      </c>
      <c r="V105" s="38">
        <v>4</v>
      </c>
      <c r="W105" s="38">
        <v>4</v>
      </c>
      <c r="X105" s="38">
        <v>4</v>
      </c>
      <c r="Y105" s="38">
        <v>1</v>
      </c>
      <c r="Z105" s="39">
        <f>CHOOSE(F105,Parámetros!C$7,Parámetros!D$7,Parámetros!E$7,Parámetros!F$7,Parámetros!G$7)+CHOOSE(G105,Parámetros!C$8,Parámetros!D$8,Parámetros!E$8,Parámetros!F$8,Parámetros!G$8)+CHOOSE(H105,Parámetros!C$9,Parámetros!D$9,Parámetros!E$9,Parámetros!F$9,Parámetros!G$9)+CHOOSE(Q105,Parámetros!C$18,Parámetros!D$18,Parámetros!E$18,Parámetros!F$18,Parámetros!G$18)+CHOOSE(V105,Parámetros!C$23,Parámetros!D$23,Parámetros!E$23,Parámetros!F$23,Parámetros!G$23)</f>
        <v>24</v>
      </c>
      <c r="AA105" s="29">
        <f>CHOOSE(C105,Parámetros!H$4,Parámetros!I$4,Parámetros!J$4,Parámetros!K$4,Parámetros!L$4)+CHOOSE(D105,Parámetros!H$5,Parámetros!I$5,Parámetros!J$5,Parámetros!K$5,Parámetros!L$5)+CHOOSE(E105,Parámetros!H$6,Parámetros!I$6,Parámetros!J$6,Parámetros!K$6,Parámetros!L$6)+CHOOSE(I105,Parámetros!H$10,Parámetros!I$10,Parámetros!J$10,Parámetros!K$10,Parámetros!L$10)+CHOOSE(J105,Parámetros!H$11,Parámetros!I$11,Parámetros!J$11,Parámetros!K$11,Parámetros!L$11)+CHOOSE(M105,Parámetros!H$14,Parámetros!I$14,Parámetros!J$14,Parámetros!K$14,Parámetros!L$14)+CHOOSE(N105,Parámetros!H$15,Parámetros!I$15,Parámetros!J$15,Parámetros!K$15,Parámetros!L$15)+CHOOSE(O105,Parámetros!H$16,Parámetros!I$16,Parámetros!J$16,Parámetros!K$16,Parámetros!L$16)+CHOOSE(P105,Parámetros!H$17,Parámetros!I$17,Parámetros!J$17,Parámetros!K$17,Parámetros!L$17)+CHOOSE(W105,Parámetros!H$24,Parámetros!I$24,Parámetros!J$24,Parámetros!K$24,Parámetros!L$24)+CHOOSE(X105,Parámetros!H$25,Parámetros!I$25,Parámetros!J$25,Parámetros!K$25,Parámetros!L$25)+CHOOSE(Y105,Parámetros!H$26,Parámetros!I$26,Parámetros!J$26,Parámetros!K$26,Parámetros!L$26)</f>
        <v>20</v>
      </c>
      <c r="AB105" s="30">
        <f>CHOOSE(D105,Parámetros!M$5,Parámetros!N$5,Parámetros!O$5,Parámetros!P$5,Parámetros!Q$5)+CHOOSE(E105,Parámetros!M$6,Parámetros!N$6,Parámetros!O$6,Parámetros!P$6,Parámetros!Q$6)+CHOOSE(K105,Parámetros!M$12,Parámetros!N$12,Parámetros!O$12,Parámetros!P$12,Parámetros!Q$12)+CHOOSE(L105,Parámetros!M$13,Parámetros!N$13,Parámetros!O$13,Parámetros!P$13,Parámetros!Q$13)+CHOOSE(M105,Parámetros!M$14,Parámetros!N$14,Parámetros!O$14,Parámetros!P$14,Parámetros!Q$14)+CHOOSE(P105,Parámetros!M$17,Parámetros!N$17,Parámetros!O$17,Parámetros!P$17,Parámetros!Q$17)+CHOOSE(R105,Parámetros!M$19,Parámetros!N$19,Parámetros!O$19,Parámetros!P$19,Parámetros!Q$19)+CHOOSE(S105,Parámetros!M$20,Parámetros!N$20,Parámetros!O$20,Parámetros!P$20,Parámetros!Q$20)+CHOOSE(T105,Parámetros!M$21,Parámetros!N$21,Parámetros!O$21,Parámetros!P$21,Parámetros!Q$21)+CHOOSE(U105,Parámetros!M$22,Parámetros!N$22,Parámetros!O$22,Parámetros!P$22,Parámetros!Q$22)</f>
        <v>10</v>
      </c>
    </row>
    <row r="106" spans="1:28" x14ac:dyDescent="0.2">
      <c r="A106" s="25">
        <f>Inventario!A106</f>
        <v>0</v>
      </c>
      <c r="B106" s="31">
        <f>Inventario!B106</f>
        <v>0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9" t="e">
        <f>CHOOSE(F106,Parámetros!C$7,Parámetros!D$7,Parámetros!E$7,Parámetros!F$7,Parámetros!G$7)+CHOOSE(G106,Parámetros!C$8,Parámetros!D$8,Parámetros!E$8,Parámetros!F$8,Parámetros!G$8)+CHOOSE(H106,Parámetros!C$9,Parámetros!D$9,Parámetros!E$9,Parámetros!F$9,Parámetros!G$9)+CHOOSE(Q106,Parámetros!C$18,Parámetros!D$18,Parámetros!E$18,Parámetros!F$18,Parámetros!G$18)+CHOOSE(V106,Parámetros!C$23,Parámetros!D$23,Parámetros!E$23,Parámetros!F$23,Parámetros!G$23)</f>
        <v>#VALUE!</v>
      </c>
      <c r="AA106" s="29" t="e">
        <f>CHOOSE(C106,Parámetros!H$4,Parámetros!I$4,Parámetros!J$4,Parámetros!K$4,Parámetros!L$4)+CHOOSE(D106,Parámetros!H$5,Parámetros!I$5,Parámetros!J$5,Parámetros!K$5,Parámetros!L$5)+CHOOSE(E106,Parámetros!H$6,Parámetros!I$6,Parámetros!J$6,Parámetros!K$6,Parámetros!L$6)+CHOOSE(I106,Parámetros!H$10,Parámetros!I$10,Parámetros!J$10,Parámetros!K$10,Parámetros!L$10)+CHOOSE(J106,Parámetros!H$11,Parámetros!I$11,Parámetros!J$11,Parámetros!K$11,Parámetros!L$11)+CHOOSE(M106,Parámetros!H$14,Parámetros!I$14,Parámetros!J$14,Parámetros!K$14,Parámetros!L$14)+CHOOSE(N106,Parámetros!H$15,Parámetros!I$15,Parámetros!J$15,Parámetros!K$15,Parámetros!L$15)+CHOOSE(O106,Parámetros!H$16,Parámetros!I$16,Parámetros!J$16,Parámetros!K$16,Parámetros!L$16)+CHOOSE(P106,Parámetros!H$17,Parámetros!I$17,Parámetros!J$17,Parámetros!K$17,Parámetros!L$17)+CHOOSE(W106,Parámetros!H$24,Parámetros!I$24,Parámetros!J$24,Parámetros!K$24,Parámetros!L$24)+CHOOSE(X106,Parámetros!H$25,Parámetros!I$25,Parámetros!J$25,Parámetros!K$25,Parámetros!L$25)+CHOOSE(Y106,Parámetros!H$26,Parámetros!I$26,Parámetros!J$26,Parámetros!K$26,Parámetros!L$26)</f>
        <v>#VALUE!</v>
      </c>
      <c r="AB106" s="30" t="e">
        <f>CHOOSE(D106,Parámetros!M$5,Parámetros!N$5,Parámetros!O$5,Parámetros!P$5,Parámetros!Q$5)+CHOOSE(E106,Parámetros!M$6,Parámetros!N$6,Parámetros!O$6,Parámetros!P$6,Parámetros!Q$6)+CHOOSE(K106,Parámetros!M$12,Parámetros!N$12,Parámetros!O$12,Parámetros!P$12,Parámetros!Q$12)+CHOOSE(L106,Parámetros!M$13,Parámetros!N$13,Parámetros!O$13,Parámetros!P$13,Parámetros!Q$13)+CHOOSE(M106,Parámetros!M$14,Parámetros!N$14,Parámetros!O$14,Parámetros!P$14,Parámetros!Q$14)+CHOOSE(P106,Parámetros!M$17,Parámetros!N$17,Parámetros!O$17,Parámetros!P$17,Parámetros!Q$17)+CHOOSE(R106,Parámetros!M$19,Parámetros!N$19,Parámetros!O$19,Parámetros!P$19,Parámetros!Q$19)+CHOOSE(S106,Parámetros!M$20,Parámetros!N$20,Parámetros!O$20,Parámetros!P$20,Parámetros!Q$20)+CHOOSE(T106,Parámetros!M$21,Parámetros!N$21,Parámetros!O$21,Parámetros!P$21,Parámetros!Q$21)+CHOOSE(U106,Parámetros!M$22,Parámetros!N$22,Parámetros!O$22,Parámetros!P$22,Parámetros!Q$22)</f>
        <v>#VALUE!</v>
      </c>
    </row>
    <row r="107" spans="1:28" x14ac:dyDescent="0.2">
      <c r="A107" s="25">
        <f>Inventario!A107</f>
        <v>0</v>
      </c>
      <c r="B107" s="31">
        <f>Inventario!B107</f>
        <v>0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9" t="e">
        <f>CHOOSE(F107,Parámetros!C$7,Parámetros!D$7,Parámetros!E$7,Parámetros!F$7,Parámetros!G$7)+CHOOSE(G107,Parámetros!C$8,Parámetros!D$8,Parámetros!E$8,Parámetros!F$8,Parámetros!G$8)+CHOOSE(H107,Parámetros!C$9,Parámetros!D$9,Parámetros!E$9,Parámetros!F$9,Parámetros!G$9)+CHOOSE(Q107,Parámetros!C$18,Parámetros!D$18,Parámetros!E$18,Parámetros!F$18,Parámetros!G$18)+CHOOSE(V107,Parámetros!C$23,Parámetros!D$23,Parámetros!E$23,Parámetros!F$23,Parámetros!G$23)</f>
        <v>#VALUE!</v>
      </c>
      <c r="AA107" s="29" t="e">
        <f>CHOOSE(C107,Parámetros!H$4,Parámetros!I$4,Parámetros!J$4,Parámetros!K$4,Parámetros!L$4)+CHOOSE(D107,Parámetros!H$5,Parámetros!I$5,Parámetros!J$5,Parámetros!K$5,Parámetros!L$5)+CHOOSE(E107,Parámetros!H$6,Parámetros!I$6,Parámetros!J$6,Parámetros!K$6,Parámetros!L$6)+CHOOSE(I107,Parámetros!H$10,Parámetros!I$10,Parámetros!J$10,Parámetros!K$10,Parámetros!L$10)+CHOOSE(J107,Parámetros!H$11,Parámetros!I$11,Parámetros!J$11,Parámetros!K$11,Parámetros!L$11)+CHOOSE(M107,Parámetros!H$14,Parámetros!I$14,Parámetros!J$14,Parámetros!K$14,Parámetros!L$14)+CHOOSE(N107,Parámetros!H$15,Parámetros!I$15,Parámetros!J$15,Parámetros!K$15,Parámetros!L$15)+CHOOSE(O107,Parámetros!H$16,Parámetros!I$16,Parámetros!J$16,Parámetros!K$16,Parámetros!L$16)+CHOOSE(P107,Parámetros!H$17,Parámetros!I$17,Parámetros!J$17,Parámetros!K$17,Parámetros!L$17)+CHOOSE(W107,Parámetros!H$24,Parámetros!I$24,Parámetros!J$24,Parámetros!K$24,Parámetros!L$24)+CHOOSE(X107,Parámetros!H$25,Parámetros!I$25,Parámetros!J$25,Parámetros!K$25,Parámetros!L$25)+CHOOSE(Y107,Parámetros!H$26,Parámetros!I$26,Parámetros!J$26,Parámetros!K$26,Parámetros!L$26)</f>
        <v>#VALUE!</v>
      </c>
      <c r="AB107" s="30" t="e">
        <f>CHOOSE(D107,Parámetros!M$5,Parámetros!N$5,Parámetros!O$5,Parámetros!P$5,Parámetros!Q$5)+CHOOSE(E107,Parámetros!M$6,Parámetros!N$6,Parámetros!O$6,Parámetros!P$6,Parámetros!Q$6)+CHOOSE(K107,Parámetros!M$12,Parámetros!N$12,Parámetros!O$12,Parámetros!P$12,Parámetros!Q$12)+CHOOSE(L107,Parámetros!M$13,Parámetros!N$13,Parámetros!O$13,Parámetros!P$13,Parámetros!Q$13)+CHOOSE(M107,Parámetros!M$14,Parámetros!N$14,Parámetros!O$14,Parámetros!P$14,Parámetros!Q$14)+CHOOSE(P107,Parámetros!M$17,Parámetros!N$17,Parámetros!O$17,Parámetros!P$17,Parámetros!Q$17)+CHOOSE(R107,Parámetros!M$19,Parámetros!N$19,Parámetros!O$19,Parámetros!P$19,Parámetros!Q$19)+CHOOSE(S107,Parámetros!M$20,Parámetros!N$20,Parámetros!O$20,Parámetros!P$20,Parámetros!Q$20)+CHOOSE(T107,Parámetros!M$21,Parámetros!N$21,Parámetros!O$21,Parámetros!P$21,Parámetros!Q$21)+CHOOSE(U107,Parámetros!M$22,Parámetros!N$22,Parámetros!O$22,Parámetros!P$22,Parámetros!Q$22)</f>
        <v>#VALUE!</v>
      </c>
    </row>
    <row r="108" spans="1:28" x14ac:dyDescent="0.2">
      <c r="A108" s="25">
        <f>Inventario!A108</f>
        <v>0</v>
      </c>
      <c r="B108" s="31">
        <f>Inventario!B108</f>
        <v>0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9" t="e">
        <f>CHOOSE(F108,Parámetros!C$7,Parámetros!D$7,Parámetros!E$7,Parámetros!F$7,Parámetros!G$7)+CHOOSE(G108,Parámetros!C$8,Parámetros!D$8,Parámetros!E$8,Parámetros!F$8,Parámetros!G$8)+CHOOSE(H108,Parámetros!C$9,Parámetros!D$9,Parámetros!E$9,Parámetros!F$9,Parámetros!G$9)+CHOOSE(Q108,Parámetros!C$18,Parámetros!D$18,Parámetros!E$18,Parámetros!F$18,Parámetros!G$18)+CHOOSE(V108,Parámetros!C$23,Parámetros!D$23,Parámetros!E$23,Parámetros!F$23,Parámetros!G$23)</f>
        <v>#VALUE!</v>
      </c>
      <c r="AA108" s="29" t="e">
        <f>CHOOSE(C108,Parámetros!H$4,Parámetros!I$4,Parámetros!J$4,Parámetros!K$4,Parámetros!L$4)+CHOOSE(D108,Parámetros!H$5,Parámetros!I$5,Parámetros!J$5,Parámetros!K$5,Parámetros!L$5)+CHOOSE(E108,Parámetros!H$6,Parámetros!I$6,Parámetros!J$6,Parámetros!K$6,Parámetros!L$6)+CHOOSE(I108,Parámetros!H$10,Parámetros!I$10,Parámetros!J$10,Parámetros!K$10,Parámetros!L$10)+CHOOSE(J108,Parámetros!H$11,Parámetros!I$11,Parámetros!J$11,Parámetros!K$11,Parámetros!L$11)+CHOOSE(M108,Parámetros!H$14,Parámetros!I$14,Parámetros!J$14,Parámetros!K$14,Parámetros!L$14)+CHOOSE(N108,Parámetros!H$15,Parámetros!I$15,Parámetros!J$15,Parámetros!K$15,Parámetros!L$15)+CHOOSE(O108,Parámetros!H$16,Parámetros!I$16,Parámetros!J$16,Parámetros!K$16,Parámetros!L$16)+CHOOSE(P108,Parámetros!H$17,Parámetros!I$17,Parámetros!J$17,Parámetros!K$17,Parámetros!L$17)+CHOOSE(W108,Parámetros!H$24,Parámetros!I$24,Parámetros!J$24,Parámetros!K$24,Parámetros!L$24)+CHOOSE(X108,Parámetros!H$25,Parámetros!I$25,Parámetros!J$25,Parámetros!K$25,Parámetros!L$25)+CHOOSE(Y108,Parámetros!H$26,Parámetros!I$26,Parámetros!J$26,Parámetros!K$26,Parámetros!L$26)</f>
        <v>#VALUE!</v>
      </c>
      <c r="AB108" s="30" t="e">
        <f>CHOOSE(D108,Parámetros!M$5,Parámetros!N$5,Parámetros!O$5,Parámetros!P$5,Parámetros!Q$5)+CHOOSE(E108,Parámetros!M$6,Parámetros!N$6,Parámetros!O$6,Parámetros!P$6,Parámetros!Q$6)+CHOOSE(K108,Parámetros!M$12,Parámetros!N$12,Parámetros!O$12,Parámetros!P$12,Parámetros!Q$12)+CHOOSE(L108,Parámetros!M$13,Parámetros!N$13,Parámetros!O$13,Parámetros!P$13,Parámetros!Q$13)+CHOOSE(M108,Parámetros!M$14,Parámetros!N$14,Parámetros!O$14,Parámetros!P$14,Parámetros!Q$14)+CHOOSE(P108,Parámetros!M$17,Parámetros!N$17,Parámetros!O$17,Parámetros!P$17,Parámetros!Q$17)+CHOOSE(R108,Parámetros!M$19,Parámetros!N$19,Parámetros!O$19,Parámetros!P$19,Parámetros!Q$19)+CHOOSE(S108,Parámetros!M$20,Parámetros!N$20,Parámetros!O$20,Parámetros!P$20,Parámetros!Q$20)+CHOOSE(T108,Parámetros!M$21,Parámetros!N$21,Parámetros!O$21,Parámetros!P$21,Parámetros!Q$21)+CHOOSE(U108,Parámetros!M$22,Parámetros!N$22,Parámetros!O$22,Parámetros!P$22,Parámetros!Q$22)</f>
        <v>#VALUE!</v>
      </c>
    </row>
    <row r="109" spans="1:28" x14ac:dyDescent="0.2">
      <c r="A109" s="25">
        <f>Inventario!A109</f>
        <v>0</v>
      </c>
      <c r="B109" s="31">
        <f>Inventario!B109</f>
        <v>0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9" t="e">
        <f>CHOOSE(F109,Parámetros!C$7,Parámetros!D$7,Parámetros!E$7,Parámetros!F$7,Parámetros!G$7)+CHOOSE(G109,Parámetros!C$8,Parámetros!D$8,Parámetros!E$8,Parámetros!F$8,Parámetros!G$8)+CHOOSE(H109,Parámetros!C$9,Parámetros!D$9,Parámetros!E$9,Parámetros!F$9,Parámetros!G$9)+CHOOSE(Q109,Parámetros!C$18,Parámetros!D$18,Parámetros!E$18,Parámetros!F$18,Parámetros!G$18)+CHOOSE(V109,Parámetros!C$23,Parámetros!D$23,Parámetros!E$23,Parámetros!F$23,Parámetros!G$23)</f>
        <v>#VALUE!</v>
      </c>
      <c r="AA109" s="29" t="e">
        <f>CHOOSE(C109,Parámetros!H$4,Parámetros!I$4,Parámetros!J$4,Parámetros!K$4,Parámetros!L$4)+CHOOSE(D109,Parámetros!H$5,Parámetros!I$5,Parámetros!J$5,Parámetros!K$5,Parámetros!L$5)+CHOOSE(E109,Parámetros!H$6,Parámetros!I$6,Parámetros!J$6,Parámetros!K$6,Parámetros!L$6)+CHOOSE(I109,Parámetros!H$10,Parámetros!I$10,Parámetros!J$10,Parámetros!K$10,Parámetros!L$10)+CHOOSE(J109,Parámetros!H$11,Parámetros!I$11,Parámetros!J$11,Parámetros!K$11,Parámetros!L$11)+CHOOSE(M109,Parámetros!H$14,Parámetros!I$14,Parámetros!J$14,Parámetros!K$14,Parámetros!L$14)+CHOOSE(N109,Parámetros!H$15,Parámetros!I$15,Parámetros!J$15,Parámetros!K$15,Parámetros!L$15)+CHOOSE(O109,Parámetros!H$16,Parámetros!I$16,Parámetros!J$16,Parámetros!K$16,Parámetros!L$16)+CHOOSE(P109,Parámetros!H$17,Parámetros!I$17,Parámetros!J$17,Parámetros!K$17,Parámetros!L$17)+CHOOSE(W109,Parámetros!H$24,Parámetros!I$24,Parámetros!J$24,Parámetros!K$24,Parámetros!L$24)+CHOOSE(X109,Parámetros!H$25,Parámetros!I$25,Parámetros!J$25,Parámetros!K$25,Parámetros!L$25)+CHOOSE(Y109,Parámetros!H$26,Parámetros!I$26,Parámetros!J$26,Parámetros!K$26,Parámetros!L$26)</f>
        <v>#VALUE!</v>
      </c>
      <c r="AB109" s="30" t="e">
        <f>CHOOSE(D109,Parámetros!M$5,Parámetros!N$5,Parámetros!O$5,Parámetros!P$5,Parámetros!Q$5)+CHOOSE(E109,Parámetros!M$6,Parámetros!N$6,Parámetros!O$6,Parámetros!P$6,Parámetros!Q$6)+CHOOSE(K109,Parámetros!M$12,Parámetros!N$12,Parámetros!O$12,Parámetros!P$12,Parámetros!Q$12)+CHOOSE(L109,Parámetros!M$13,Parámetros!N$13,Parámetros!O$13,Parámetros!P$13,Parámetros!Q$13)+CHOOSE(M109,Parámetros!M$14,Parámetros!N$14,Parámetros!O$14,Parámetros!P$14,Parámetros!Q$14)+CHOOSE(P109,Parámetros!M$17,Parámetros!N$17,Parámetros!O$17,Parámetros!P$17,Parámetros!Q$17)+CHOOSE(R109,Parámetros!M$19,Parámetros!N$19,Parámetros!O$19,Parámetros!P$19,Parámetros!Q$19)+CHOOSE(S109,Parámetros!M$20,Parámetros!N$20,Parámetros!O$20,Parámetros!P$20,Parámetros!Q$20)+CHOOSE(T109,Parámetros!M$21,Parámetros!N$21,Parámetros!O$21,Parámetros!P$21,Parámetros!Q$21)+CHOOSE(U109,Parámetros!M$22,Parámetros!N$22,Parámetros!O$22,Parámetros!P$22,Parámetros!Q$22)</f>
        <v>#VALUE!</v>
      </c>
    </row>
    <row r="110" spans="1:28" x14ac:dyDescent="0.2">
      <c r="A110" s="25">
        <f>Inventario!A110</f>
        <v>0</v>
      </c>
      <c r="B110" s="31">
        <f>Inventario!B110</f>
        <v>0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9" t="e">
        <f>CHOOSE(F110,Parámetros!C$7,Parámetros!D$7,Parámetros!E$7,Parámetros!F$7,Parámetros!G$7)+CHOOSE(G110,Parámetros!C$8,Parámetros!D$8,Parámetros!E$8,Parámetros!F$8,Parámetros!G$8)+CHOOSE(H110,Parámetros!C$9,Parámetros!D$9,Parámetros!E$9,Parámetros!F$9,Parámetros!G$9)+CHOOSE(Q110,Parámetros!C$18,Parámetros!D$18,Parámetros!E$18,Parámetros!F$18,Parámetros!G$18)+CHOOSE(V110,Parámetros!C$23,Parámetros!D$23,Parámetros!E$23,Parámetros!F$23,Parámetros!G$23)</f>
        <v>#VALUE!</v>
      </c>
      <c r="AA110" s="29" t="e">
        <f>CHOOSE(C110,Parámetros!H$4,Parámetros!I$4,Parámetros!J$4,Parámetros!K$4,Parámetros!L$4)+CHOOSE(D110,Parámetros!H$5,Parámetros!I$5,Parámetros!J$5,Parámetros!K$5,Parámetros!L$5)+CHOOSE(E110,Parámetros!H$6,Parámetros!I$6,Parámetros!J$6,Parámetros!K$6,Parámetros!L$6)+CHOOSE(I110,Parámetros!H$10,Parámetros!I$10,Parámetros!J$10,Parámetros!K$10,Parámetros!L$10)+CHOOSE(J110,Parámetros!H$11,Parámetros!I$11,Parámetros!J$11,Parámetros!K$11,Parámetros!L$11)+CHOOSE(M110,Parámetros!H$14,Parámetros!I$14,Parámetros!J$14,Parámetros!K$14,Parámetros!L$14)+CHOOSE(N110,Parámetros!H$15,Parámetros!I$15,Parámetros!J$15,Parámetros!K$15,Parámetros!L$15)+CHOOSE(O110,Parámetros!H$16,Parámetros!I$16,Parámetros!J$16,Parámetros!K$16,Parámetros!L$16)+CHOOSE(P110,Parámetros!H$17,Parámetros!I$17,Parámetros!J$17,Parámetros!K$17,Parámetros!L$17)+CHOOSE(W110,Parámetros!H$24,Parámetros!I$24,Parámetros!J$24,Parámetros!K$24,Parámetros!L$24)+CHOOSE(X110,Parámetros!H$25,Parámetros!I$25,Parámetros!J$25,Parámetros!K$25,Parámetros!L$25)+CHOOSE(Y110,Parámetros!H$26,Parámetros!I$26,Parámetros!J$26,Parámetros!K$26,Parámetros!L$26)</f>
        <v>#VALUE!</v>
      </c>
      <c r="AB110" s="30" t="e">
        <f>CHOOSE(D110,Parámetros!M$5,Parámetros!N$5,Parámetros!O$5,Parámetros!P$5,Parámetros!Q$5)+CHOOSE(E110,Parámetros!M$6,Parámetros!N$6,Parámetros!O$6,Parámetros!P$6,Parámetros!Q$6)+CHOOSE(K110,Parámetros!M$12,Parámetros!N$12,Parámetros!O$12,Parámetros!P$12,Parámetros!Q$12)+CHOOSE(L110,Parámetros!M$13,Parámetros!N$13,Parámetros!O$13,Parámetros!P$13,Parámetros!Q$13)+CHOOSE(M110,Parámetros!M$14,Parámetros!N$14,Parámetros!O$14,Parámetros!P$14,Parámetros!Q$14)+CHOOSE(P110,Parámetros!M$17,Parámetros!N$17,Parámetros!O$17,Parámetros!P$17,Parámetros!Q$17)+CHOOSE(R110,Parámetros!M$19,Parámetros!N$19,Parámetros!O$19,Parámetros!P$19,Parámetros!Q$19)+CHOOSE(S110,Parámetros!M$20,Parámetros!N$20,Parámetros!O$20,Parámetros!P$20,Parámetros!Q$20)+CHOOSE(T110,Parámetros!M$21,Parámetros!N$21,Parámetros!O$21,Parámetros!P$21,Parámetros!Q$21)+CHOOSE(U110,Parámetros!M$22,Parámetros!N$22,Parámetros!O$22,Parámetros!P$22,Parámetros!Q$22)</f>
        <v>#VALUE!</v>
      </c>
    </row>
    <row r="111" spans="1:28" x14ac:dyDescent="0.2">
      <c r="A111" s="25">
        <f>Inventario!A111</f>
        <v>0</v>
      </c>
      <c r="B111" s="31">
        <f>Inventario!B111</f>
        <v>0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9" t="e">
        <f>CHOOSE(F111,Parámetros!C$7,Parámetros!D$7,Parámetros!E$7,Parámetros!F$7,Parámetros!G$7)+CHOOSE(G111,Parámetros!C$8,Parámetros!D$8,Parámetros!E$8,Parámetros!F$8,Parámetros!G$8)+CHOOSE(H111,Parámetros!C$9,Parámetros!D$9,Parámetros!E$9,Parámetros!F$9,Parámetros!G$9)+CHOOSE(Q111,Parámetros!C$18,Parámetros!D$18,Parámetros!E$18,Parámetros!F$18,Parámetros!G$18)+CHOOSE(V111,Parámetros!C$23,Parámetros!D$23,Parámetros!E$23,Parámetros!F$23,Parámetros!G$23)</f>
        <v>#VALUE!</v>
      </c>
      <c r="AA111" s="29" t="e">
        <f>CHOOSE(C111,Parámetros!H$4,Parámetros!I$4,Parámetros!J$4,Parámetros!K$4,Parámetros!L$4)+CHOOSE(D111,Parámetros!H$5,Parámetros!I$5,Parámetros!J$5,Parámetros!K$5,Parámetros!L$5)+CHOOSE(E111,Parámetros!H$6,Parámetros!I$6,Parámetros!J$6,Parámetros!K$6,Parámetros!L$6)+CHOOSE(I111,Parámetros!H$10,Parámetros!I$10,Parámetros!J$10,Parámetros!K$10,Parámetros!L$10)+CHOOSE(J111,Parámetros!H$11,Parámetros!I$11,Parámetros!J$11,Parámetros!K$11,Parámetros!L$11)+CHOOSE(M111,Parámetros!H$14,Parámetros!I$14,Parámetros!J$14,Parámetros!K$14,Parámetros!L$14)+CHOOSE(N111,Parámetros!H$15,Parámetros!I$15,Parámetros!J$15,Parámetros!K$15,Parámetros!L$15)+CHOOSE(O111,Parámetros!H$16,Parámetros!I$16,Parámetros!J$16,Parámetros!K$16,Parámetros!L$16)+CHOOSE(P111,Parámetros!H$17,Parámetros!I$17,Parámetros!J$17,Parámetros!K$17,Parámetros!L$17)+CHOOSE(W111,Parámetros!H$24,Parámetros!I$24,Parámetros!J$24,Parámetros!K$24,Parámetros!L$24)+CHOOSE(X111,Parámetros!H$25,Parámetros!I$25,Parámetros!J$25,Parámetros!K$25,Parámetros!L$25)+CHOOSE(Y111,Parámetros!H$26,Parámetros!I$26,Parámetros!J$26,Parámetros!K$26,Parámetros!L$26)</f>
        <v>#VALUE!</v>
      </c>
      <c r="AB111" s="30" t="e">
        <f>CHOOSE(D111,Parámetros!M$5,Parámetros!N$5,Parámetros!O$5,Parámetros!P$5,Parámetros!Q$5)+CHOOSE(E111,Parámetros!M$6,Parámetros!N$6,Parámetros!O$6,Parámetros!P$6,Parámetros!Q$6)+CHOOSE(K111,Parámetros!M$12,Parámetros!N$12,Parámetros!O$12,Parámetros!P$12,Parámetros!Q$12)+CHOOSE(L111,Parámetros!M$13,Parámetros!N$13,Parámetros!O$13,Parámetros!P$13,Parámetros!Q$13)+CHOOSE(M111,Parámetros!M$14,Parámetros!N$14,Parámetros!O$14,Parámetros!P$14,Parámetros!Q$14)+CHOOSE(P111,Parámetros!M$17,Parámetros!N$17,Parámetros!O$17,Parámetros!P$17,Parámetros!Q$17)+CHOOSE(R111,Parámetros!M$19,Parámetros!N$19,Parámetros!O$19,Parámetros!P$19,Parámetros!Q$19)+CHOOSE(S111,Parámetros!M$20,Parámetros!N$20,Parámetros!O$20,Parámetros!P$20,Parámetros!Q$20)+CHOOSE(T111,Parámetros!M$21,Parámetros!N$21,Parámetros!O$21,Parámetros!P$21,Parámetros!Q$21)+CHOOSE(U111,Parámetros!M$22,Parámetros!N$22,Parámetros!O$22,Parámetros!P$22,Parámetros!Q$22)</f>
        <v>#VALUE!</v>
      </c>
    </row>
    <row r="112" spans="1:28" x14ac:dyDescent="0.2">
      <c r="C112" s="40">
        <v>1</v>
      </c>
      <c r="D112" s="40">
        <v>2</v>
      </c>
      <c r="E112" s="40">
        <v>3</v>
      </c>
      <c r="F112" s="40">
        <v>4</v>
      </c>
      <c r="G112" s="40">
        <v>5</v>
      </c>
      <c r="H112" s="40">
        <v>6</v>
      </c>
      <c r="I112" s="40">
        <v>7</v>
      </c>
      <c r="J112" s="40">
        <v>8</v>
      </c>
      <c r="K112" s="40">
        <v>9</v>
      </c>
      <c r="L112" s="40">
        <v>10</v>
      </c>
      <c r="M112" s="40">
        <v>11</v>
      </c>
      <c r="N112" s="40">
        <v>12</v>
      </c>
      <c r="O112" s="40">
        <v>13</v>
      </c>
      <c r="P112" s="40">
        <v>14</v>
      </c>
      <c r="Q112" s="40">
        <v>15</v>
      </c>
      <c r="R112" s="40">
        <v>16</v>
      </c>
      <c r="S112" s="40">
        <v>17</v>
      </c>
      <c r="T112" s="40">
        <v>18</v>
      </c>
      <c r="U112" s="40">
        <v>19</v>
      </c>
      <c r="V112" s="40">
        <v>20</v>
      </c>
      <c r="W112" s="40">
        <v>21</v>
      </c>
      <c r="X112" s="40">
        <v>22</v>
      </c>
      <c r="Y112" s="40">
        <v>23</v>
      </c>
    </row>
  </sheetData>
  <autoFilter ref="A1:AB112"/>
  <pageMargins left="0.15763888888888899" right="0.15763888888888899" top="0.196527777777778" bottom="0.196527777777778" header="0.51180555555555496" footer="0.51180555555555496"/>
  <pageSetup paperSize="9" firstPageNumber="0" fitToHeight="7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/>
  </sheetViews>
  <sheetFormatPr baseColWidth="10" defaultColWidth="9.140625" defaultRowHeight="12.75" x14ac:dyDescent="0.2"/>
  <cols>
    <col min="1" max="1025" width="10.5703125" style="4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topLeftCell="A84" zoomScaleNormal="100" workbookViewId="0">
      <selection activeCell="A105" sqref="A105"/>
    </sheetView>
  </sheetViews>
  <sheetFormatPr baseColWidth="10" defaultColWidth="9.140625" defaultRowHeight="12.75" x14ac:dyDescent="0.2"/>
  <cols>
    <col min="1" max="1" width="9.140625" customWidth="1"/>
    <col min="2" max="2" width="38.140625" customWidth="1"/>
    <col min="3" max="3" width="39.85546875" customWidth="1"/>
    <col min="4" max="4" width="20.5703125" customWidth="1"/>
    <col min="5" max="5" width="17.5703125" customWidth="1"/>
    <col min="6" max="6" width="9.140625" customWidth="1"/>
    <col min="7" max="7" width="31.7109375" customWidth="1"/>
    <col min="8" max="8" width="31" customWidth="1"/>
    <col min="9" max="1025" width="9.140625" customWidth="1"/>
  </cols>
  <sheetData>
    <row r="1" spans="1:8" x14ac:dyDescent="0.2">
      <c r="A1" s="18" t="s">
        <v>0</v>
      </c>
      <c r="B1" s="18" t="s">
        <v>1</v>
      </c>
      <c r="C1" s="42" t="s">
        <v>186</v>
      </c>
      <c r="D1" s="42" t="s">
        <v>187</v>
      </c>
      <c r="E1" s="42" t="s">
        <v>188</v>
      </c>
      <c r="F1" s="42" t="s">
        <v>189</v>
      </c>
      <c r="G1" s="42" t="s">
        <v>190</v>
      </c>
      <c r="H1" s="42" t="s">
        <v>191</v>
      </c>
    </row>
    <row r="2" spans="1:8" x14ac:dyDescent="0.2">
      <c r="A2" s="43">
        <f>Inventario!A2</f>
        <v>1</v>
      </c>
      <c r="B2" s="44" t="str">
        <f>Inventario!B2</f>
        <v>ACL (auditoria Interna)</v>
      </c>
      <c r="C2" s="45" t="str">
        <f>IF(Preguntas!Z2&gt;80,"5-Muy Crítico",IF(Preguntas!Z2&gt;60,"4-Crítico",IF(Preguntas!Z2&gt;40,"3-Moderado",IF(Preguntas!Z2&gt;20,"2-Poco Crítico","1-No Sensible"))))</f>
        <v>3-Moderado</v>
      </c>
      <c r="D2" s="45" t="str">
        <f>IF(Preguntas!AA2&gt;80,"5-Muy Crítico",IF(Preguntas!AA2&gt;60,"4-Crítico",IF(Preguntas!AA2&gt;40,"3-Moderado",IF(Preguntas!AA2&gt;20,"2-Poco Crítico","1-No Sensible"))))</f>
        <v>2-Poco Crítico</v>
      </c>
      <c r="E2" s="45" t="str">
        <f>IF(Preguntas!AB2&gt;80,"5-Muy Crítico",IF(Preguntas!AB2&gt;60,"4-Crítico",IF(Preguntas!AB2&gt;40,"3-Moderado",IF(Preguntas!AB2&gt;20,"2-Poco Crítico","1-No Sensible"))))</f>
        <v>1-No Sensible</v>
      </c>
      <c r="F2" s="45">
        <f>Preguntas!Z2+Preguntas!AA2+Preguntas!AB2</f>
        <v>84</v>
      </c>
      <c r="G2" s="45" t="str">
        <f t="shared" ref="G2:G33" si="0">IF(F2&gt;240,"5-Muy Alta",IF(F2&gt;180,"4-Alta",IF(F2&gt;120,"3-Moderada",IF(F2&gt;60,"2-Baja","1-Muy Baja"))))</f>
        <v>2-Baja</v>
      </c>
      <c r="H2" s="46" t="str">
        <f>Inventario!C2</f>
        <v>AUDITORIA INTERNA</v>
      </c>
    </row>
    <row r="3" spans="1:8" x14ac:dyDescent="0.2">
      <c r="A3" s="43">
        <f>Inventario!A3</f>
        <v>6</v>
      </c>
      <c r="B3" s="44" t="str">
        <f>Inventario!B3</f>
        <v>BASE24</v>
      </c>
      <c r="C3" s="45" t="str">
        <f>IF(Preguntas!Z3&gt;80,"5-Muy Crítico",IF(Preguntas!Z3&gt;60,"4-Crítico",IF(Preguntas!Z3&gt;40,"3-Moderado",IF(Preguntas!Z3&gt;20,"2-Poco Crítico","1-No Sensible"))))</f>
        <v>3-Moderado</v>
      </c>
      <c r="D3" s="45" t="str">
        <f>IF(Preguntas!AA3&gt;80,"5-Muy Crítico",IF(Preguntas!AA3&gt;60,"4-Crítico",IF(Preguntas!AA3&gt;40,"3-Moderado",IF(Preguntas!AA3&gt;20,"2-Poco Crítico","1-No Sensible"))))</f>
        <v>2-Poco Crítico</v>
      </c>
      <c r="E3" s="45" t="str">
        <f>IF(Preguntas!AB3&gt;80,"5-Muy Crítico",IF(Preguntas!AB3&gt;60,"4-Crítico",IF(Preguntas!AB3&gt;40,"3-Moderado",IF(Preguntas!AB3&gt;20,"2-Poco Crítico","1-No Sensible"))))</f>
        <v>1-No Sensible</v>
      </c>
      <c r="F3" s="45">
        <f>Preguntas!Z3+Preguntas!AA3+Preguntas!AB3</f>
        <v>83</v>
      </c>
      <c r="G3" s="45" t="str">
        <f t="shared" si="0"/>
        <v>2-Baja</v>
      </c>
      <c r="H3" s="46" t="str">
        <f>Inventario!C3</f>
        <v xml:space="preserve">OPERACIONES </v>
      </c>
    </row>
    <row r="4" spans="1:8" x14ac:dyDescent="0.2">
      <c r="A4" s="43">
        <f>Inventario!A4</f>
        <v>7</v>
      </c>
      <c r="B4" s="44" t="str">
        <f>Inventario!B4</f>
        <v>BI - BUSSINES INTELIGENT OBJETS</v>
      </c>
      <c r="C4" s="45" t="str">
        <f>IF(Preguntas!Z4&gt;80,"5-Muy Crítico",IF(Preguntas!Z4&gt;60,"4-Crítico",IF(Preguntas!Z4&gt;40,"3-Moderado",IF(Preguntas!Z4&gt;20,"2-Poco Crítico","1-No Sensible"))))</f>
        <v>5-Muy Crítico</v>
      </c>
      <c r="D4" s="45" t="str">
        <f>IF(Preguntas!AA4&gt;80,"5-Muy Crítico",IF(Preguntas!AA4&gt;60,"4-Crítico",IF(Preguntas!AA4&gt;40,"3-Moderado",IF(Preguntas!AA4&gt;20,"2-Poco Crítico","1-No Sensible"))))</f>
        <v>3-Moderado</v>
      </c>
      <c r="E4" s="45" t="str">
        <f>IF(Preguntas!AB4&gt;80,"5-Muy Crítico",IF(Preguntas!AB4&gt;60,"4-Crítico",IF(Preguntas!AB4&gt;40,"3-Moderado",IF(Preguntas!AB4&gt;20,"2-Poco Crítico","1-No Sensible"))))</f>
        <v>2-Poco Crítico</v>
      </c>
      <c r="F4" s="45">
        <f>Preguntas!Z4+Preguntas!AA4+Preguntas!AB4</f>
        <v>172</v>
      </c>
      <c r="G4" s="45" t="str">
        <f t="shared" si="0"/>
        <v>3-Moderada</v>
      </c>
      <c r="H4" s="46" t="str">
        <f>Inventario!C4</f>
        <v>CONTROL DE GESTION</v>
      </c>
    </row>
    <row r="5" spans="1:8" x14ac:dyDescent="0.2">
      <c r="A5" s="43">
        <f>Inventario!A5</f>
        <v>8</v>
      </c>
      <c r="B5" s="44" t="str">
        <f>Inventario!B5</f>
        <v>C.A.C. (Adm. De clering bancario y gestion de valores)</v>
      </c>
      <c r="C5" s="45" t="str">
        <f>IF(Preguntas!Z5&gt;80,"5-Muy Crítico",IF(Preguntas!Z5&gt;60,"4-Crítico",IF(Preguntas!Z5&gt;40,"3-Moderado",IF(Preguntas!Z5&gt;20,"2-Poco Crítico","1-No Sensible"))))</f>
        <v>5-Muy Crítico</v>
      </c>
      <c r="D5" s="45" t="str">
        <f>IF(Preguntas!AA5&gt;80,"5-Muy Crítico",IF(Preguntas!AA5&gt;60,"4-Crítico",IF(Preguntas!AA5&gt;40,"3-Moderado",IF(Preguntas!AA5&gt;20,"2-Poco Crítico","1-No Sensible"))))</f>
        <v>3-Moderado</v>
      </c>
      <c r="E5" s="45" t="str">
        <f>IF(Preguntas!AB5&gt;80,"5-Muy Crítico",IF(Preguntas!AB5&gt;60,"4-Crítico",IF(Preguntas!AB5&gt;40,"3-Moderado",IF(Preguntas!AB5&gt;20,"2-Poco Crítico","1-No Sensible"))))</f>
        <v>2-Poco Crítico</v>
      </c>
      <c r="F5" s="45">
        <f>Preguntas!Z5+Preguntas!AA5+Preguntas!AB5</f>
        <v>175</v>
      </c>
      <c r="G5" s="45" t="str">
        <f t="shared" si="0"/>
        <v>3-Moderada</v>
      </c>
      <c r="H5" s="46" t="str">
        <f>Inventario!C5</f>
        <v xml:space="preserve">OPERACIONES </v>
      </c>
    </row>
    <row r="6" spans="1:8" ht="12" customHeight="1" x14ac:dyDescent="0.2">
      <c r="A6" s="43">
        <f>Inventario!A6</f>
        <v>9</v>
      </c>
      <c r="B6" s="44" t="str">
        <f>Inventario!B6</f>
        <v>CODES WEB (Codigos de descuentos de Haberes)</v>
      </c>
      <c r="C6" s="45" t="str">
        <f>IF(Preguntas!Z6&gt;80,"5-Muy Crítico",IF(Preguntas!Z6&gt;60,"4-Crítico",IF(Preguntas!Z6&gt;40,"3-Moderado",IF(Preguntas!Z6&gt;20,"2-Poco Crítico","1-No Sensible"))))</f>
        <v>3-Moderado</v>
      </c>
      <c r="D6" s="45" t="str">
        <f>IF(Preguntas!AA6&gt;80,"5-Muy Crítico",IF(Preguntas!AA6&gt;60,"4-Crítico",IF(Preguntas!AA6&gt;40,"3-Moderado",IF(Preguntas!AA6&gt;20,"2-Poco Crítico","1-No Sensible"))))</f>
        <v>3-Moderado</v>
      </c>
      <c r="E6" s="45" t="str">
        <f>IF(Preguntas!AB6&gt;80,"5-Muy Crítico",IF(Preguntas!AB6&gt;60,"4-Crítico",IF(Preguntas!AB6&gt;40,"3-Moderado",IF(Preguntas!AB6&gt;20,"2-Poco Crítico","1-No Sensible"))))</f>
        <v>2-Poco Crítico</v>
      </c>
      <c r="F6" s="45">
        <f>Preguntas!Z6+Preguntas!AA6+Preguntas!AB6</f>
        <v>148</v>
      </c>
      <c r="G6" s="45" t="str">
        <f t="shared" si="0"/>
        <v>3-Moderada</v>
      </c>
      <c r="H6" s="46" t="str">
        <f>Inventario!C6</f>
        <v xml:space="preserve">OPERACIONES </v>
      </c>
    </row>
    <row r="7" spans="1:8" ht="10.5" customHeight="1" x14ac:dyDescent="0.2">
      <c r="A7" s="43">
        <f>Inventario!A7</f>
        <v>10</v>
      </c>
      <c r="B7" s="44" t="str">
        <f>Inventario!B7</f>
        <v>CREDENCIAL (Administ. De tarjetas de créditos)</v>
      </c>
      <c r="C7" s="45" t="str">
        <f>IF(Preguntas!Z7&gt;80,"5-Muy Crítico",IF(Preguntas!Z7&gt;60,"4-Crítico",IF(Preguntas!Z7&gt;40,"3-Moderado",IF(Preguntas!Z7&gt;20,"2-Poco Crítico","1-No Sensible"))))</f>
        <v>5-Muy Crítico</v>
      </c>
      <c r="D7" s="45" t="str">
        <f>IF(Preguntas!AA7&gt;80,"5-Muy Crítico",IF(Preguntas!AA7&gt;60,"4-Crítico",IF(Preguntas!AA7&gt;40,"3-Moderado",IF(Preguntas!AA7&gt;20,"2-Poco Crítico","1-No Sensible"))))</f>
        <v>3-Moderado</v>
      </c>
      <c r="E7" s="45" t="str">
        <f>IF(Preguntas!AB7&gt;80,"5-Muy Crítico",IF(Preguntas!AB7&gt;60,"4-Crítico",IF(Preguntas!AB7&gt;40,"3-Moderado",IF(Preguntas!AB7&gt;20,"2-Poco Crítico","1-No Sensible"))))</f>
        <v>2-Poco Crítico</v>
      </c>
      <c r="F7" s="45">
        <f>Preguntas!Z7+Preguntas!AA7+Preguntas!AB7</f>
        <v>174</v>
      </c>
      <c r="G7" s="45" t="str">
        <f t="shared" si="0"/>
        <v>3-Moderada</v>
      </c>
      <c r="H7" s="46" t="str">
        <f>Inventario!C7</f>
        <v xml:space="preserve">OPERACIONES </v>
      </c>
    </row>
    <row r="8" spans="1:8" x14ac:dyDescent="0.2">
      <c r="A8" s="43">
        <f>Inventario!A8</f>
        <v>11</v>
      </c>
      <c r="B8" s="44" t="str">
        <f>Inventario!B8</f>
        <v>CWA</v>
      </c>
      <c r="C8" s="45" t="str">
        <f>IF(Preguntas!Z8&gt;80,"5-Muy Crítico",IF(Preguntas!Z8&gt;60,"4-Crítico",IF(Preguntas!Z8&gt;40,"3-Moderado",IF(Preguntas!Z8&gt;20,"2-Poco Crítico","1-No Sensible"))))</f>
        <v>3-Moderado</v>
      </c>
      <c r="D8" s="45" t="str">
        <f>IF(Preguntas!AA8&gt;80,"5-Muy Crítico",IF(Preguntas!AA8&gt;60,"4-Crítico",IF(Preguntas!AA8&gt;40,"3-Moderado",IF(Preguntas!AA8&gt;20,"2-Poco Crítico","1-No Sensible"))))</f>
        <v>2-Poco Crítico</v>
      </c>
      <c r="E8" s="45" t="str">
        <f>IF(Preguntas!AB8&gt;80,"5-Muy Crítico",IF(Preguntas!AB8&gt;60,"4-Crítico",IF(Preguntas!AB8&gt;40,"3-Moderado",IF(Preguntas!AB8&gt;20,"2-Poco Crítico","1-No Sensible"))))</f>
        <v>2-Poco Crítico</v>
      </c>
      <c r="F8" s="45">
        <f>Preguntas!Z8+Preguntas!AA8+Preguntas!AB8</f>
        <v>104</v>
      </c>
      <c r="G8" s="45" t="str">
        <f t="shared" si="0"/>
        <v>2-Baja</v>
      </c>
      <c r="H8" s="46" t="str">
        <f>Inventario!C8</f>
        <v>RECURSOS MATERIALES</v>
      </c>
    </row>
    <row r="9" spans="1:8" x14ac:dyDescent="0.2">
      <c r="A9" s="43">
        <f>Inventario!A9</f>
        <v>12</v>
      </c>
      <c r="B9" s="44" t="str">
        <f>Inventario!B9</f>
        <v>E-SETTELMENT (Sistema de transf de Interbanking)</v>
      </c>
      <c r="C9" s="45" t="str">
        <f>IF(Preguntas!Z9&gt;80,"5-Muy Crítico",IF(Preguntas!Z9&gt;60,"4-Crítico",IF(Preguntas!Z9&gt;40,"3-Moderado",IF(Preguntas!Z9&gt;20,"2-Poco Crítico","1-No Sensible"))))</f>
        <v>4-Crítico</v>
      </c>
      <c r="D9" s="45" t="str">
        <f>IF(Preguntas!AA9&gt;80,"5-Muy Crítico",IF(Preguntas!AA9&gt;60,"4-Crítico",IF(Preguntas!AA9&gt;40,"3-Moderado",IF(Preguntas!AA9&gt;20,"2-Poco Crítico","1-No Sensible"))))</f>
        <v>4-Crítico</v>
      </c>
      <c r="E9" s="45" t="str">
        <f>IF(Preguntas!AB9&gt;80,"5-Muy Crítico",IF(Preguntas!AB9&gt;60,"4-Crítico",IF(Preguntas!AB9&gt;40,"3-Moderado",IF(Preguntas!AB9&gt;20,"2-Poco Crítico","1-No Sensible"))))</f>
        <v>2-Poco Crítico</v>
      </c>
      <c r="F9" s="45">
        <f>Preguntas!Z9+Preguntas!AA9+Preguntas!AB9</f>
        <v>179</v>
      </c>
      <c r="G9" s="45" t="str">
        <f t="shared" si="0"/>
        <v>3-Moderada</v>
      </c>
      <c r="H9" s="46" t="str">
        <f>Inventario!C9</f>
        <v xml:space="preserve">OPERACIONES </v>
      </c>
    </row>
    <row r="10" spans="1:8" x14ac:dyDescent="0.2">
      <c r="A10" s="43">
        <f>Inventario!A10</f>
        <v>14</v>
      </c>
      <c r="B10" s="44" t="str">
        <f>Inventario!B10</f>
        <v>FINESSE</v>
      </c>
      <c r="C10" s="45" t="str">
        <f>IF(Preguntas!Z10&gt;80,"5-Muy Crítico",IF(Preguntas!Z10&gt;60,"4-Crítico",IF(Preguntas!Z10&gt;40,"3-Moderado",IF(Preguntas!Z10&gt;20,"2-Poco Crítico","1-No Sensible"))))</f>
        <v>4-Crítico</v>
      </c>
      <c r="D10" s="45" t="str">
        <f>IF(Preguntas!AA10&gt;80,"5-Muy Crítico",IF(Preguntas!AA10&gt;60,"4-Crítico",IF(Preguntas!AA10&gt;40,"3-Moderado",IF(Preguntas!AA10&gt;20,"2-Poco Crítico","1-No Sensible"))))</f>
        <v>4-Crítico</v>
      </c>
      <c r="E10" s="45" t="str">
        <f>IF(Preguntas!AB10&gt;80,"5-Muy Crítico",IF(Preguntas!AB10&gt;60,"4-Crítico",IF(Preguntas!AB10&gt;40,"3-Moderado",IF(Preguntas!AB10&gt;20,"2-Poco Crítico","1-No Sensible"))))</f>
        <v>3-Moderado</v>
      </c>
      <c r="F10" s="45">
        <f>Preguntas!Z10+Preguntas!AA10+Preguntas!AB10</f>
        <v>194</v>
      </c>
      <c r="G10" s="45" t="str">
        <f t="shared" si="0"/>
        <v>4-Alta</v>
      </c>
      <c r="H10" s="46" t="str">
        <f>Inventario!C10</f>
        <v xml:space="preserve">OPERACIONES </v>
      </c>
    </row>
    <row r="11" spans="1:8" x14ac:dyDescent="0.2">
      <c r="A11" s="43">
        <f>Inventario!A11</f>
        <v>15</v>
      </c>
      <c r="B11" s="44" t="str">
        <f>Inventario!B11</f>
        <v>FIRMAS</v>
      </c>
      <c r="C11" s="45" t="str">
        <f>IF(Preguntas!Z11&gt;80,"5-Muy Crítico",IF(Preguntas!Z11&gt;60,"4-Crítico",IF(Preguntas!Z11&gt;40,"3-Moderado",IF(Preguntas!Z11&gt;20,"2-Poco Crítico","1-No Sensible"))))</f>
        <v>4-Crítico</v>
      </c>
      <c r="D11" s="45" t="str">
        <f>IF(Preguntas!AA11&gt;80,"5-Muy Crítico",IF(Preguntas!AA11&gt;60,"4-Crítico",IF(Preguntas!AA11&gt;40,"3-Moderado",IF(Preguntas!AA11&gt;20,"2-Poco Crítico","1-No Sensible"))))</f>
        <v>4-Crítico</v>
      </c>
      <c r="E11" s="45" t="str">
        <f>IF(Preguntas!AB11&gt;80,"5-Muy Crítico",IF(Preguntas!AB11&gt;60,"4-Crítico",IF(Preguntas!AB11&gt;40,"3-Moderado",IF(Preguntas!AB11&gt;20,"2-Poco Crítico","1-No Sensible"))))</f>
        <v>2-Poco Crítico</v>
      </c>
      <c r="F11" s="45">
        <f>Preguntas!Z11+Preguntas!AA11+Preguntas!AB11</f>
        <v>181</v>
      </c>
      <c r="G11" s="45" t="str">
        <f t="shared" si="0"/>
        <v>4-Alta</v>
      </c>
      <c r="H11" s="46" t="str">
        <f>Inventario!C11</f>
        <v xml:space="preserve">OPERACIONES </v>
      </c>
    </row>
    <row r="12" spans="1:8" x14ac:dyDescent="0.2">
      <c r="A12" s="43">
        <f>Inventario!A12</f>
        <v>17</v>
      </c>
      <c r="B12" s="44" t="str">
        <f>Inventario!B12</f>
        <v xml:space="preserve">HOME BANKING </v>
      </c>
      <c r="C12" s="45" t="str">
        <f>IF(Preguntas!Z12&gt;80,"5-Muy Crítico",IF(Preguntas!Z12&gt;60,"4-Crítico",IF(Preguntas!Z12&gt;40,"3-Moderado",IF(Preguntas!Z12&gt;20,"2-Poco Crítico","1-No Sensible"))))</f>
        <v>4-Crítico</v>
      </c>
      <c r="D12" s="45" t="str">
        <f>IF(Preguntas!AA12&gt;80,"5-Muy Crítico",IF(Preguntas!AA12&gt;60,"4-Crítico",IF(Preguntas!AA12&gt;40,"3-Moderado",IF(Preguntas!AA12&gt;20,"2-Poco Crítico","1-No Sensible"))))</f>
        <v>4-Crítico</v>
      </c>
      <c r="E12" s="45" t="str">
        <f>IF(Preguntas!AB12&gt;80,"5-Muy Crítico",IF(Preguntas!AB12&gt;60,"4-Crítico",IF(Preguntas!AB12&gt;40,"3-Moderado",IF(Preguntas!AB12&gt;20,"2-Poco Crítico","1-No Sensible"))))</f>
        <v>4-Crítico</v>
      </c>
      <c r="F12" s="45">
        <f>Preguntas!Z12+Preguntas!AA12+Preguntas!AB12</f>
        <v>221</v>
      </c>
      <c r="G12" s="45" t="str">
        <f t="shared" si="0"/>
        <v>4-Alta</v>
      </c>
      <c r="H12" s="46" t="s">
        <v>36</v>
      </c>
    </row>
    <row r="13" spans="1:8" x14ac:dyDescent="0.2">
      <c r="A13" s="43">
        <f>Inventario!A13</f>
        <v>18</v>
      </c>
      <c r="B13" s="44" t="str">
        <f>Inventario!B13</f>
        <v>INFOADMIN (Muestra de los listados de los procesos)</v>
      </c>
      <c r="C13" s="45" t="str">
        <f>IF(Preguntas!Z13&gt;80,"5-Muy Crítico",IF(Preguntas!Z13&gt;60,"4-Crítico",IF(Preguntas!Z13&gt;40,"3-Moderado",IF(Preguntas!Z13&gt;20,"2-Poco Crítico","1-No Sensible"))))</f>
        <v>3-Moderado</v>
      </c>
      <c r="D13" s="45" t="str">
        <f>IF(Preguntas!AA13&gt;80,"5-Muy Crítico",IF(Preguntas!AA13&gt;60,"4-Crítico",IF(Preguntas!AA13&gt;40,"3-Moderado",IF(Preguntas!AA13&gt;20,"2-Poco Crítico","1-No Sensible"))))</f>
        <v>3-Moderado</v>
      </c>
      <c r="E13" s="45" t="str">
        <f>IF(Preguntas!AB13&gt;80,"5-Muy Crítico",IF(Preguntas!AB13&gt;60,"4-Crítico",IF(Preguntas!AB13&gt;40,"3-Moderado",IF(Preguntas!AB13&gt;20,"2-Poco Crítico","1-No Sensible"))))</f>
        <v>2-Poco Crítico</v>
      </c>
      <c r="F13" s="45">
        <f>Preguntas!Z13+Preguntas!AA13+Preguntas!AB13</f>
        <v>104</v>
      </c>
      <c r="G13" s="45" t="str">
        <f t="shared" si="0"/>
        <v>2-Baja</v>
      </c>
      <c r="H13" s="46" t="str">
        <f>Inventario!C13</f>
        <v xml:space="preserve">OPERACIONES </v>
      </c>
    </row>
    <row r="14" spans="1:8" x14ac:dyDescent="0.2">
      <c r="A14" s="43">
        <f>Inventario!A14</f>
        <v>19</v>
      </c>
      <c r="B14" s="44" t="str">
        <f>Inventario!B14</f>
        <v>INFOCORE (Regimen Informatival BCRA)</v>
      </c>
      <c r="C14" s="45" t="str">
        <f>IF(Preguntas!Z14&gt;80,"5-Muy Crítico",IF(Preguntas!Z14&gt;60,"4-Crítico",IF(Preguntas!Z14&gt;40,"3-Moderado",IF(Preguntas!Z14&gt;20,"2-Poco Crítico","1-No Sensible"))))</f>
        <v>4-Crítico</v>
      </c>
      <c r="D14" s="45" t="str">
        <f>IF(Preguntas!AA14&gt;80,"5-Muy Crítico",IF(Preguntas!AA14&gt;60,"4-Crítico",IF(Preguntas!AA14&gt;40,"3-Moderado",IF(Preguntas!AA14&gt;20,"2-Poco Crítico","1-No Sensible"))))</f>
        <v>3-Moderado</v>
      </c>
      <c r="E14" s="45" t="str">
        <f>IF(Preguntas!AB14&gt;80,"5-Muy Crítico",IF(Preguntas!AB14&gt;60,"4-Crítico",IF(Preguntas!AB14&gt;40,"3-Moderado",IF(Preguntas!AB14&gt;20,"2-Poco Crítico","1-No Sensible"))))</f>
        <v>2-Poco Crítico</v>
      </c>
      <c r="F14" s="45">
        <f>Preguntas!Z14+Preguntas!AA14+Preguntas!AB14</f>
        <v>166</v>
      </c>
      <c r="G14" s="45" t="str">
        <f t="shared" si="0"/>
        <v>3-Moderada</v>
      </c>
      <c r="H14" s="46" t="str">
        <f>Inventario!C14</f>
        <v xml:space="preserve">OPERACIONES </v>
      </c>
    </row>
    <row r="15" spans="1:8" x14ac:dyDescent="0.2">
      <c r="A15" s="43">
        <f>Inventario!A15</f>
        <v>20</v>
      </c>
      <c r="B15" s="44" t="str">
        <f>Inventario!B15</f>
        <v>INFODIARIO (Proceso diario de prestamos)</v>
      </c>
      <c r="C15" s="45" t="str">
        <f>IF(Preguntas!Z15&gt;80,"5-Muy Crítico",IF(Preguntas!Z15&gt;60,"4-Crítico",IF(Preguntas!Z15&gt;40,"3-Moderado",IF(Preguntas!Z15&gt;20,"2-Poco Crítico","1-No Sensible"))))</f>
        <v>4-Crítico</v>
      </c>
      <c r="D15" s="45" t="str">
        <f>IF(Preguntas!AA15&gt;80,"5-Muy Crítico",IF(Preguntas!AA15&gt;60,"4-Crítico",IF(Preguntas!AA15&gt;40,"3-Moderado",IF(Preguntas!AA15&gt;20,"2-Poco Crítico","1-No Sensible"))))</f>
        <v>2-Poco Crítico</v>
      </c>
      <c r="E15" s="45" t="str">
        <f>IF(Preguntas!AB15&gt;80,"5-Muy Crítico",IF(Preguntas!AB15&gt;60,"4-Crítico",IF(Preguntas!AB15&gt;40,"3-Moderado",IF(Preguntas!AB15&gt;20,"2-Poco Crítico","1-No Sensible"))))</f>
        <v>3-Moderado</v>
      </c>
      <c r="F15" s="45">
        <f>Preguntas!Z15+Preguntas!AA15+Preguntas!AB15</f>
        <v>147</v>
      </c>
      <c r="G15" s="45" t="str">
        <f t="shared" si="0"/>
        <v>3-Moderada</v>
      </c>
      <c r="H15" s="46" t="str">
        <f>Inventario!C15</f>
        <v xml:space="preserve">OPERACIONES </v>
      </c>
    </row>
    <row r="16" spans="1:8" x14ac:dyDescent="0.2">
      <c r="A16" s="43">
        <f>Inventario!A16</f>
        <v>21</v>
      </c>
      <c r="B16" s="44" t="str">
        <f>Inventario!B16</f>
        <v>INTERBANKING NIW</v>
      </c>
      <c r="C16" s="45" t="str">
        <f>IF(Preguntas!Z16&gt;80,"5-Muy Crítico",IF(Preguntas!Z16&gt;60,"4-Crítico",IF(Preguntas!Z16&gt;40,"3-Moderado",IF(Preguntas!Z16&gt;20,"2-Poco Crítico","1-No Sensible"))))</f>
        <v>4-Crítico</v>
      </c>
      <c r="D16" s="45" t="str">
        <f>IF(Preguntas!AA16&gt;80,"5-Muy Crítico",IF(Preguntas!AA16&gt;60,"4-Crítico",IF(Preguntas!AA16&gt;40,"3-Moderado",IF(Preguntas!AA16&gt;20,"2-Poco Crítico","1-No Sensible"))))</f>
        <v>4-Crítico</v>
      </c>
      <c r="E16" s="45" t="str">
        <f>IF(Preguntas!AB16&gt;80,"5-Muy Crítico",IF(Preguntas!AB16&gt;60,"4-Crítico",IF(Preguntas!AB16&gt;40,"3-Moderado",IF(Preguntas!AB16&gt;20,"2-Poco Crítico","1-No Sensible"))))</f>
        <v>3-Moderado</v>
      </c>
      <c r="F16" s="45">
        <f>Preguntas!Z16+Preguntas!AA16+Preguntas!AB16</f>
        <v>187</v>
      </c>
      <c r="G16" s="45" t="str">
        <f t="shared" si="0"/>
        <v>4-Alta</v>
      </c>
      <c r="H16" s="46" t="str">
        <f>Inventario!C16</f>
        <v xml:space="preserve">OPERACIONES </v>
      </c>
    </row>
    <row r="17" spans="1:8" x14ac:dyDescent="0.2">
      <c r="A17" s="43">
        <f>Inventario!A17</f>
        <v>23</v>
      </c>
      <c r="B17" s="44" t="str">
        <f>Inventario!B17</f>
        <v>LEXDOCTOR</v>
      </c>
      <c r="C17" s="45" t="str">
        <f>IF(Preguntas!Z17&gt;80,"5-Muy Crítico",IF(Preguntas!Z17&gt;60,"4-Crítico",IF(Preguntas!Z17&gt;40,"3-Moderado",IF(Preguntas!Z17&gt;20,"2-Poco Crítico","1-No Sensible"))))</f>
        <v>4-Crítico</v>
      </c>
      <c r="D17" s="45" t="str">
        <f>IF(Preguntas!AA17&gt;80,"5-Muy Crítico",IF(Preguntas!AA17&gt;60,"4-Crítico",IF(Preguntas!AA17&gt;40,"3-Moderado",IF(Preguntas!AA17&gt;20,"2-Poco Crítico","1-No Sensible"))))</f>
        <v>2-Poco Crítico</v>
      </c>
      <c r="E17" s="45" t="str">
        <f>IF(Preguntas!AB17&gt;80,"5-Muy Crítico",IF(Preguntas!AB17&gt;60,"4-Crítico",IF(Preguntas!AB17&gt;40,"3-Moderado",IF(Preguntas!AB17&gt;20,"2-Poco Crítico","1-No Sensible"))))</f>
        <v>1-No Sensible</v>
      </c>
      <c r="F17" s="45">
        <f>Preguntas!Z17+Preguntas!AA17+Preguntas!AB17</f>
        <v>119</v>
      </c>
      <c r="G17" s="45" t="str">
        <f t="shared" si="0"/>
        <v>2-Baja</v>
      </c>
      <c r="H17" s="46" t="str">
        <f>Inventario!C17</f>
        <v>ASUNTOS LEGALES</v>
      </c>
    </row>
    <row r="18" spans="1:8" x14ac:dyDescent="0.2">
      <c r="A18" s="43">
        <f>Inventario!A18</f>
        <v>24</v>
      </c>
      <c r="B18" s="44" t="str">
        <f>Inventario!B18</f>
        <v>LOTUS NOTES DESKTOP</v>
      </c>
      <c r="C18" s="45" t="str">
        <f>IF(Preguntas!Z18&gt;80,"5-Muy Crítico",IF(Preguntas!Z18&gt;60,"4-Crítico",IF(Preguntas!Z18&gt;40,"3-Moderado",IF(Preguntas!Z18&gt;20,"2-Poco Crítico","1-No Sensible"))))</f>
        <v>3-Moderado</v>
      </c>
      <c r="D18" s="45" t="str">
        <f>IF(Preguntas!AA18&gt;80,"5-Muy Crítico",IF(Preguntas!AA18&gt;60,"4-Crítico",IF(Preguntas!AA18&gt;40,"3-Moderado",IF(Preguntas!AA18&gt;20,"2-Poco Crítico","1-No Sensible"))))</f>
        <v>3-Moderado</v>
      </c>
      <c r="E18" s="45" t="str">
        <f>IF(Preguntas!AB18&gt;80,"5-Muy Crítico",IF(Preguntas!AB18&gt;60,"4-Crítico",IF(Preguntas!AB18&gt;40,"3-Moderado",IF(Preguntas!AB18&gt;20,"2-Poco Crítico","1-No Sensible"))))</f>
        <v>2-Poco Crítico</v>
      </c>
      <c r="F18" s="45">
        <f>Preguntas!Z18+Preguntas!AA18+Preguntas!AB18</f>
        <v>147</v>
      </c>
      <c r="G18" s="45" t="str">
        <f t="shared" si="0"/>
        <v>3-Moderada</v>
      </c>
      <c r="H18" s="46" t="str">
        <f>Inventario!C18</f>
        <v xml:space="preserve">OPERACIONES </v>
      </c>
    </row>
    <row r="19" spans="1:8" x14ac:dyDescent="0.2">
      <c r="A19" s="43">
        <f>Inventario!A19</f>
        <v>26</v>
      </c>
      <c r="B19" s="44" t="str">
        <f>Inventario!B19</f>
        <v>BCRA CRIPTOGRAFIA (EX MCT)</v>
      </c>
      <c r="C19" s="45" t="str">
        <f>IF(Preguntas!Z19&gt;80,"5-Muy Crítico",IF(Preguntas!Z19&gt;60,"4-Crítico",IF(Preguntas!Z19&gt;40,"3-Moderado",IF(Preguntas!Z19&gt;20,"2-Poco Crítico","1-No Sensible"))))</f>
        <v>5-Muy Crítico</v>
      </c>
      <c r="D19" s="45" t="str">
        <f>IF(Preguntas!AA19&gt;80,"5-Muy Crítico",IF(Preguntas!AA19&gt;60,"4-Crítico",IF(Preguntas!AA19&gt;40,"3-Moderado",IF(Preguntas!AA19&gt;20,"2-Poco Crítico","1-No Sensible"))))</f>
        <v>4-Crítico</v>
      </c>
      <c r="E19" s="45" t="str">
        <f>IF(Preguntas!AB19&gt;80,"5-Muy Crítico",IF(Preguntas!AB19&gt;60,"4-Crítico",IF(Preguntas!AB19&gt;40,"3-Moderado",IF(Preguntas!AB19&gt;20,"2-Poco Crítico","1-No Sensible"))))</f>
        <v>3-Moderado</v>
      </c>
      <c r="F19" s="45">
        <f>Preguntas!Z19+Preguntas!AA19+Preguntas!AB19</f>
        <v>213</v>
      </c>
      <c r="G19" s="45" t="str">
        <f t="shared" si="0"/>
        <v>4-Alta</v>
      </c>
      <c r="H19" s="46" t="str">
        <f>Inventario!C19</f>
        <v>CONTABILIDAD</v>
      </c>
    </row>
    <row r="20" spans="1:8" x14ac:dyDescent="0.2">
      <c r="A20" s="43">
        <f>Inventario!A20</f>
        <v>27</v>
      </c>
      <c r="B20" s="44" t="str">
        <f>Inventario!B20</f>
        <v>MEP - (Transf. De fondos  atraves del BCRA)</v>
      </c>
      <c r="C20" s="45" t="str">
        <f>IF(Preguntas!Z20&gt;80,"5-Muy Crítico",IF(Preguntas!Z20&gt;60,"4-Crítico",IF(Preguntas!Z20&gt;40,"3-Moderado",IF(Preguntas!Z20&gt;20,"2-Poco Crítico","1-No Sensible"))))</f>
        <v>5-Muy Crítico</v>
      </c>
      <c r="D20" s="45" t="str">
        <f>IF(Preguntas!AA20&gt;80,"5-Muy Crítico",IF(Preguntas!AA20&gt;60,"4-Crítico",IF(Preguntas!AA20&gt;40,"3-Moderado",IF(Preguntas!AA20&gt;20,"2-Poco Crítico","1-No Sensible"))))</f>
        <v>4-Crítico</v>
      </c>
      <c r="E20" s="45" t="str">
        <f>IF(Preguntas!AB20&gt;80,"5-Muy Crítico",IF(Preguntas!AB20&gt;60,"4-Crítico",IF(Preguntas!AB20&gt;40,"3-Moderado",IF(Preguntas!AB20&gt;20,"2-Poco Crítico","1-No Sensible"))))</f>
        <v>4-Crítico</v>
      </c>
      <c r="F20" s="45">
        <f>Preguntas!Z20+Preguntas!AA20+Preguntas!AB20</f>
        <v>244</v>
      </c>
      <c r="G20" s="45" t="str">
        <f t="shared" si="0"/>
        <v>5-Muy Alta</v>
      </c>
      <c r="H20" s="46" t="str">
        <f>Inventario!C20</f>
        <v>FINANZAS</v>
      </c>
    </row>
    <row r="21" spans="1:8" x14ac:dyDescent="0.2">
      <c r="A21" s="43">
        <f>Inventario!A21</f>
        <v>28</v>
      </c>
      <c r="B21" s="44" t="str">
        <f>Inventario!B21</f>
        <v>MESA DE ENTRADAS</v>
      </c>
      <c r="C21" s="45" t="str">
        <f>IF(Preguntas!Z21&gt;80,"5-Muy Crítico",IF(Preguntas!Z21&gt;60,"4-Crítico",IF(Preguntas!Z21&gt;40,"3-Moderado",IF(Preguntas!Z21&gt;20,"2-Poco Crítico","1-No Sensible"))))</f>
        <v>3-Moderado</v>
      </c>
      <c r="D21" s="45" t="str">
        <f>IF(Preguntas!AA21&gt;80,"5-Muy Crítico",IF(Preguntas!AA21&gt;60,"4-Crítico",IF(Preguntas!AA21&gt;40,"3-Moderado",IF(Preguntas!AA21&gt;20,"2-Poco Crítico","1-No Sensible"))))</f>
        <v>3-Moderado</v>
      </c>
      <c r="E21" s="45" t="str">
        <f>IF(Preguntas!AB21&gt;80,"5-Muy Crítico",IF(Preguntas!AB21&gt;60,"4-Crítico",IF(Preguntas!AB21&gt;40,"3-Moderado",IF(Preguntas!AB21&gt;20,"2-Poco Crítico","1-No Sensible"))))</f>
        <v>3-Moderado</v>
      </c>
      <c r="F21" s="45">
        <f>Preguntas!Z21+Preguntas!AA21+Preguntas!AB21</f>
        <v>139</v>
      </c>
      <c r="G21" s="45" t="str">
        <f t="shared" si="0"/>
        <v>3-Moderada</v>
      </c>
      <c r="H21" s="46" t="str">
        <f>Inventario!C21</f>
        <v>BANCA CONSUMO</v>
      </c>
    </row>
    <row r="22" spans="1:8" x14ac:dyDescent="0.2">
      <c r="A22" s="43">
        <f>Inventario!A22</f>
        <v>32</v>
      </c>
      <c r="B22" s="44" t="str">
        <f>Inventario!B22</f>
        <v>SAV  (Administracion de valores no dinerarios)</v>
      </c>
      <c r="C22" s="45" t="str">
        <f>IF(Preguntas!Z22&gt;80,"5-Muy Crítico",IF(Preguntas!Z22&gt;60,"4-Crítico",IF(Preguntas!Z22&gt;40,"3-Moderado",IF(Preguntas!Z22&gt;20,"2-Poco Crítico","1-No Sensible"))))</f>
        <v>3-Moderado</v>
      </c>
      <c r="D22" s="45" t="str">
        <f>IF(Preguntas!AA22&gt;80,"5-Muy Crítico",IF(Preguntas!AA22&gt;60,"4-Crítico",IF(Preguntas!AA22&gt;40,"3-Moderado",IF(Preguntas!AA22&gt;20,"2-Poco Crítico","1-No Sensible"))))</f>
        <v>2-Poco Crítico</v>
      </c>
      <c r="E22" s="45" t="str">
        <f>IF(Preguntas!AB22&gt;80,"5-Muy Crítico",IF(Preguntas!AB22&gt;60,"4-Crítico",IF(Preguntas!AB22&gt;40,"3-Moderado",IF(Preguntas!AB22&gt;20,"2-Poco Crítico","1-No Sensible"))))</f>
        <v>1-No Sensible</v>
      </c>
      <c r="F22" s="45">
        <f>Preguntas!Z22+Preguntas!AA22+Preguntas!AB22</f>
        <v>98</v>
      </c>
      <c r="G22" s="45" t="str">
        <f t="shared" si="0"/>
        <v>2-Baja</v>
      </c>
      <c r="H22" s="46" t="str">
        <f>Inventario!C22</f>
        <v xml:space="preserve">OPERACIONES </v>
      </c>
    </row>
    <row r="23" spans="1:8" x14ac:dyDescent="0.2">
      <c r="A23" s="43">
        <f>Inventario!A23</f>
        <v>33</v>
      </c>
      <c r="B23" s="44" t="str">
        <f>Inventario!B23</f>
        <v>SCB (SISTEMA CONTABLE BANCARIO)</v>
      </c>
      <c r="C23" s="45" t="str">
        <f>IF(Preguntas!Z23&gt;80,"5-Muy Crítico",IF(Preguntas!Z23&gt;60,"4-Crítico",IF(Preguntas!Z23&gt;40,"3-Moderado",IF(Preguntas!Z23&gt;20,"2-Poco Crítico","1-No Sensible"))))</f>
        <v>4-Crítico</v>
      </c>
      <c r="D23" s="45" t="str">
        <f>IF(Preguntas!AA23&gt;80,"5-Muy Crítico",IF(Preguntas!AA23&gt;60,"4-Crítico",IF(Preguntas!AA23&gt;40,"3-Moderado",IF(Preguntas!AA23&gt;20,"2-Poco Crítico","1-No Sensible"))))</f>
        <v>4-Crítico</v>
      </c>
      <c r="E23" s="45" t="str">
        <f>IF(Preguntas!AB23&gt;80,"5-Muy Crítico",IF(Preguntas!AB23&gt;60,"4-Crítico",IF(Preguntas!AB23&gt;40,"3-Moderado",IF(Preguntas!AB23&gt;20,"2-Poco Crítico","1-No Sensible"))))</f>
        <v>2-Poco Crítico</v>
      </c>
      <c r="F23" s="45">
        <f>Preguntas!Z23+Preguntas!AA23+Preguntas!AB23</f>
        <v>164</v>
      </c>
      <c r="G23" s="45" t="str">
        <f t="shared" si="0"/>
        <v>3-Moderada</v>
      </c>
      <c r="H23" s="46" t="str">
        <f>Inventario!C23</f>
        <v>CONTABILIDAD</v>
      </c>
    </row>
    <row r="24" spans="1:8" x14ac:dyDescent="0.2">
      <c r="A24" s="43">
        <f>Inventario!A24</f>
        <v>34</v>
      </c>
      <c r="B24" s="44" t="str">
        <f>Inventario!B24</f>
        <v>SDI (Sistema de datos institucionales)</v>
      </c>
      <c r="C24" s="45" t="str">
        <f>IF(Preguntas!Z24&gt;80,"5-Muy Crítico",IF(Preguntas!Z24&gt;60,"4-Crítico",IF(Preguntas!Z24&gt;40,"3-Moderado",IF(Preguntas!Z24&gt;20,"2-Poco Crítico","1-No Sensible"))))</f>
        <v>3-Moderado</v>
      </c>
      <c r="D24" s="45" t="str">
        <f>IF(Preguntas!AA24&gt;80,"5-Muy Crítico",IF(Preguntas!AA24&gt;60,"4-Crítico",IF(Preguntas!AA24&gt;40,"3-Moderado",IF(Preguntas!AA24&gt;20,"2-Poco Crítico","1-No Sensible"))))</f>
        <v>3-Moderado</v>
      </c>
      <c r="E24" s="45" t="str">
        <f>IF(Preguntas!AB24&gt;80,"5-Muy Crítico",IF(Preguntas!AB24&gt;60,"4-Crítico",IF(Preguntas!AB24&gt;40,"3-Moderado",IF(Preguntas!AB24&gt;20,"2-Poco Crítico","1-No Sensible"))))</f>
        <v>4-Crítico</v>
      </c>
      <c r="F24" s="45">
        <f>Preguntas!Z24+Preguntas!AA24+Preguntas!AB24</f>
        <v>151</v>
      </c>
      <c r="G24" s="45" t="str">
        <f t="shared" si="0"/>
        <v>3-Moderada</v>
      </c>
      <c r="H24" s="46" t="str">
        <f>Inventario!C24</f>
        <v>SECRETARIA DE DIRECTORIO</v>
      </c>
    </row>
    <row r="25" spans="1:8" x14ac:dyDescent="0.2">
      <c r="A25" s="43">
        <f>Inventario!A25</f>
        <v>35</v>
      </c>
      <c r="B25" s="44" t="str">
        <f>Inventario!B25</f>
        <v>SFB (SISTEMA FINANCIERO BANCARIO)</v>
      </c>
      <c r="C25" s="45" t="str">
        <f>IF(Preguntas!Z25&gt;80,"5-Muy Crítico",IF(Preguntas!Z25&gt;60,"4-Crítico",IF(Preguntas!Z25&gt;40,"3-Moderado",IF(Preguntas!Z25&gt;20,"2-Poco Crítico","1-No Sensible"))))</f>
        <v>5-Muy Crítico</v>
      </c>
      <c r="D25" s="45" t="str">
        <f>IF(Preguntas!AA25&gt;80,"5-Muy Crítico",IF(Preguntas!AA25&gt;60,"4-Crítico",IF(Preguntas!AA25&gt;40,"3-Moderado",IF(Preguntas!AA25&gt;20,"2-Poco Crítico","1-No Sensible"))))</f>
        <v>5-Muy Crítico</v>
      </c>
      <c r="E25" s="45" t="str">
        <f>IF(Preguntas!AB25&gt;80,"5-Muy Crítico",IF(Preguntas!AB25&gt;60,"4-Crítico",IF(Preguntas!AB25&gt;40,"3-Moderado",IF(Preguntas!AB25&gt;20,"2-Poco Crítico","1-No Sensible"))))</f>
        <v>5-Muy Crítico</v>
      </c>
      <c r="F25" s="45">
        <f>Preguntas!Z25+Preguntas!AA25+Preguntas!AB25</f>
        <v>259</v>
      </c>
      <c r="G25" s="45" t="str">
        <f t="shared" si="0"/>
        <v>5-Muy Alta</v>
      </c>
      <c r="H25" s="46" t="str">
        <f>Inventario!C25</f>
        <v xml:space="preserve">OPERACIONES </v>
      </c>
    </row>
    <row r="26" spans="1:8" x14ac:dyDescent="0.2">
      <c r="A26" s="43">
        <f>Inventario!A26</f>
        <v>37</v>
      </c>
      <c r="B26" s="44" t="str">
        <f>Inventario!B26</f>
        <v>SMART OPEN</v>
      </c>
      <c r="C26" s="45" t="str">
        <f>IF(Preguntas!Z26&gt;80,"5-Muy Crítico",IF(Preguntas!Z26&gt;60,"4-Crítico",IF(Preguntas!Z26&gt;40,"3-Moderado",IF(Preguntas!Z26&gt;20,"2-Poco Crítico","1-No Sensible"))))</f>
        <v>4-Crítico</v>
      </c>
      <c r="D26" s="45" t="str">
        <f>IF(Preguntas!AA26&gt;80,"5-Muy Crítico",IF(Preguntas!AA26&gt;60,"4-Crítico",IF(Preguntas!AA26&gt;40,"3-Moderado",IF(Preguntas!AA26&gt;20,"2-Poco Crítico","1-No Sensible"))))</f>
        <v>4-Crítico</v>
      </c>
      <c r="E26" s="45" t="str">
        <f>IF(Preguntas!AB26&gt;80,"5-Muy Crítico",IF(Preguntas!AB26&gt;60,"4-Crítico",IF(Preguntas!AB26&gt;40,"3-Moderado",IF(Preguntas!AB26&gt;20,"2-Poco Crítico","1-No Sensible"))))</f>
        <v>2-Poco Crítico</v>
      </c>
      <c r="F26" s="45">
        <f>Preguntas!Z26+Preguntas!AA26+Preguntas!AB26</f>
        <v>177</v>
      </c>
      <c r="G26" s="45" t="str">
        <f t="shared" si="0"/>
        <v>3-Moderada</v>
      </c>
      <c r="H26" s="46" t="str">
        <f>Inventario!C26</f>
        <v xml:space="preserve">OPERACIONES </v>
      </c>
    </row>
    <row r="27" spans="1:8" x14ac:dyDescent="0.2">
      <c r="A27" s="43">
        <f>Inventario!A27</f>
        <v>38</v>
      </c>
      <c r="B27" s="44" t="str">
        <f>Inventario!B27</f>
        <v>SOAT (Administ. De plasticos con Link)</v>
      </c>
      <c r="C27" s="45" t="str">
        <f>IF(Preguntas!Z27&gt;80,"5-Muy Crítico",IF(Preguntas!Z27&gt;60,"4-Crítico",IF(Preguntas!Z27&gt;40,"3-Moderado",IF(Preguntas!Z27&gt;20,"2-Poco Crítico","1-No Sensible"))))</f>
        <v>4-Crítico</v>
      </c>
      <c r="D27" s="45" t="str">
        <f>IF(Preguntas!AA27&gt;80,"5-Muy Crítico",IF(Preguntas!AA27&gt;60,"4-Crítico",IF(Preguntas!AA27&gt;40,"3-Moderado",IF(Preguntas!AA27&gt;20,"2-Poco Crítico","1-No Sensible"))))</f>
        <v>3-Moderado</v>
      </c>
      <c r="E27" s="45" t="str">
        <f>IF(Preguntas!AB27&gt;80,"5-Muy Crítico",IF(Preguntas!AB27&gt;60,"4-Crítico",IF(Preguntas!AB27&gt;40,"3-Moderado",IF(Preguntas!AB27&gt;20,"2-Poco Crítico","1-No Sensible"))))</f>
        <v>2-Poco Crítico</v>
      </c>
      <c r="F27" s="45">
        <f>Preguntas!Z27+Preguntas!AA27+Preguntas!AB27</f>
        <v>175</v>
      </c>
      <c r="G27" s="45" t="str">
        <f t="shared" si="0"/>
        <v>3-Moderada</v>
      </c>
      <c r="H27" s="46" t="str">
        <f>Inventario!C27</f>
        <v xml:space="preserve">OPERACIONES </v>
      </c>
    </row>
    <row r="28" spans="1:8" x14ac:dyDescent="0.2">
      <c r="A28" s="43">
        <f>Inventario!A28</f>
        <v>39</v>
      </c>
      <c r="B28" s="44" t="str">
        <f>Inventario!B28</f>
        <v>SOS (Aleratas para prevencion de lavado de dinero)</v>
      </c>
      <c r="C28" s="45" t="str">
        <f>IF(Preguntas!Z28&gt;80,"5-Muy Crítico",IF(Preguntas!Z28&gt;60,"4-Crítico",IF(Preguntas!Z28&gt;40,"3-Moderado",IF(Preguntas!Z28&gt;20,"2-Poco Crítico","1-No Sensible"))))</f>
        <v>4-Crítico</v>
      </c>
      <c r="D28" s="45" t="str">
        <f>IF(Preguntas!AA28&gt;80,"5-Muy Crítico",IF(Preguntas!AA28&gt;60,"4-Crítico",IF(Preguntas!AA28&gt;40,"3-Moderado",IF(Preguntas!AA28&gt;20,"2-Poco Crítico","1-No Sensible"))))</f>
        <v>4-Crítico</v>
      </c>
      <c r="E28" s="45" t="str">
        <f>IF(Preguntas!AB28&gt;80,"5-Muy Crítico",IF(Preguntas!AB28&gt;60,"4-Crítico",IF(Preguntas!AB28&gt;40,"3-Moderado",IF(Preguntas!AB28&gt;20,"2-Poco Crítico","1-No Sensible"))))</f>
        <v>2-Poco Crítico</v>
      </c>
      <c r="F28" s="45">
        <f>Preguntas!Z28+Preguntas!AA28+Preguntas!AB28</f>
        <v>190</v>
      </c>
      <c r="G28" s="45" t="str">
        <f t="shared" si="0"/>
        <v>4-Alta</v>
      </c>
      <c r="H28" s="46" t="str">
        <f>Inventario!C28</f>
        <v>PLA Y FT</v>
      </c>
    </row>
    <row r="29" spans="1:8" x14ac:dyDescent="0.2">
      <c r="A29" s="43">
        <f>Inventario!A29</f>
        <v>40</v>
      </c>
      <c r="B29" s="44" t="str">
        <f>Inventario!B29</f>
        <v>SOJAFIP (Información de referencia de oficios judiciales)</v>
      </c>
      <c r="C29" s="45" t="str">
        <f>IF(Preguntas!Z29&gt;80,"5-Muy Crítico",IF(Preguntas!Z29&gt;60,"4-Crítico",IF(Preguntas!Z29&gt;40,"3-Moderado",IF(Preguntas!Z29&gt;20,"2-Poco Crítico","1-No Sensible"))))</f>
        <v>4-Crítico</v>
      </c>
      <c r="D29" s="45" t="str">
        <f>IF(Preguntas!AA29&gt;80,"5-Muy Crítico",IF(Preguntas!AA29&gt;60,"4-Crítico",IF(Preguntas!AA29&gt;40,"3-Moderado",IF(Preguntas!AA29&gt;20,"2-Poco Crítico","1-No Sensible"))))</f>
        <v>3-Moderado</v>
      </c>
      <c r="E29" s="45" t="str">
        <f>IF(Preguntas!AB29&gt;80,"5-Muy Crítico",IF(Preguntas!AB29&gt;60,"4-Crítico",IF(Preguntas!AB29&gt;40,"3-Moderado",IF(Preguntas!AB29&gt;20,"2-Poco Crítico","1-No Sensible"))))</f>
        <v>3-Moderado</v>
      </c>
      <c r="F29" s="45">
        <f>Preguntas!Z29+Preguntas!AA29+Preguntas!AB29</f>
        <v>170</v>
      </c>
      <c r="G29" s="45" t="str">
        <f t="shared" si="0"/>
        <v>3-Moderada</v>
      </c>
      <c r="H29" s="46" t="str">
        <f>Inventario!C29</f>
        <v>ASUNTOS LEGALES</v>
      </c>
    </row>
    <row r="30" spans="1:8" x14ac:dyDescent="0.2">
      <c r="A30" s="43">
        <f>Inventario!A30</f>
        <v>41</v>
      </c>
      <c r="B30" s="44" t="str">
        <f>Inventario!B30</f>
        <v>UNIDATO</v>
      </c>
      <c r="C30" s="45" t="str">
        <f>IF(Preguntas!Z30&gt;80,"5-Muy Crítico",IF(Preguntas!Z30&gt;60,"4-Crítico",IF(Preguntas!Z30&gt;40,"3-Moderado",IF(Preguntas!Z30&gt;20,"2-Poco Crítico","1-No Sensible"))))</f>
        <v>4-Crítico</v>
      </c>
      <c r="D30" s="45" t="str">
        <f>IF(Preguntas!AA30&gt;80,"5-Muy Crítico",IF(Preguntas!AA30&gt;60,"4-Crítico",IF(Preguntas!AA30&gt;40,"3-Moderado",IF(Preguntas!AA30&gt;20,"2-Poco Crítico","1-No Sensible"))))</f>
        <v>2-Poco Crítico</v>
      </c>
      <c r="E30" s="45" t="str">
        <f>IF(Preguntas!AB30&gt;80,"5-Muy Crítico",IF(Preguntas!AB30&gt;60,"4-Crítico",IF(Preguntas!AB30&gt;40,"3-Moderado",IF(Preguntas!AB30&gt;20,"2-Poco Crítico","1-No Sensible"))))</f>
        <v>2-Poco Crítico</v>
      </c>
      <c r="F30" s="45">
        <f>Preguntas!Z30+Preguntas!AA30+Preguntas!AB30</f>
        <v>136</v>
      </c>
      <c r="G30" s="45" t="str">
        <f t="shared" si="0"/>
        <v>3-Moderada</v>
      </c>
      <c r="H30" s="46" t="str">
        <f>Inventario!C30</f>
        <v>CONTABILIDAD</v>
      </c>
    </row>
    <row r="31" spans="1:8" x14ac:dyDescent="0.2">
      <c r="A31" s="43">
        <f>Inventario!A31</f>
        <v>42</v>
      </c>
      <c r="B31" s="44" t="str">
        <f>Inventario!B31</f>
        <v>VIPRINT (Listados de Visa)</v>
      </c>
      <c r="C31" s="45" t="str">
        <f>IF(Preguntas!Z31&gt;80,"5-Muy Crítico",IF(Preguntas!Z31&gt;60,"4-Crítico",IF(Preguntas!Z31&gt;40,"3-Moderado",IF(Preguntas!Z31&gt;20,"2-Poco Crítico","1-No Sensible"))))</f>
        <v>4-Crítico</v>
      </c>
      <c r="D31" s="45" t="str">
        <f>IF(Preguntas!AA31&gt;80,"5-Muy Crítico",IF(Preguntas!AA31&gt;60,"4-Crítico",IF(Preguntas!AA31&gt;40,"3-Moderado",IF(Preguntas!AA31&gt;20,"2-Poco Crítico","1-No Sensible"))))</f>
        <v>3-Moderado</v>
      </c>
      <c r="E31" s="45" t="str">
        <f>IF(Preguntas!AB31&gt;80,"5-Muy Crítico",IF(Preguntas!AB31&gt;60,"4-Crítico",IF(Preguntas!AB31&gt;40,"3-Moderado",IF(Preguntas!AB31&gt;20,"2-Poco Crítico","1-No Sensible"))))</f>
        <v>3-Moderado</v>
      </c>
      <c r="F31" s="45">
        <f>Preguntas!Z31+Preguntas!AA31+Preguntas!AB31</f>
        <v>172</v>
      </c>
      <c r="G31" s="45" t="str">
        <f t="shared" si="0"/>
        <v>3-Moderada</v>
      </c>
      <c r="H31" s="46" t="str">
        <f>Inventario!C31</f>
        <v xml:space="preserve">OPERACIONES </v>
      </c>
    </row>
    <row r="32" spans="1:8" x14ac:dyDescent="0.2">
      <c r="A32" s="43">
        <f>Inventario!A32</f>
        <v>43</v>
      </c>
      <c r="B32" s="44" t="str">
        <f>Inventario!B32</f>
        <v>VISA ON LINE (Administ. De tarjetas de créditos)</v>
      </c>
      <c r="C32" s="45" t="str">
        <f>IF(Preguntas!Z32&gt;80,"5-Muy Crítico",IF(Preguntas!Z32&gt;60,"4-Crítico",IF(Preguntas!Z32&gt;40,"3-Moderado",IF(Preguntas!Z32&gt;20,"2-Poco Crítico","1-No Sensible"))))</f>
        <v>3-Moderado</v>
      </c>
      <c r="D32" s="45" t="str">
        <f>IF(Preguntas!AA32&gt;80,"5-Muy Crítico",IF(Preguntas!AA32&gt;60,"4-Crítico",IF(Preguntas!AA32&gt;40,"3-Moderado",IF(Preguntas!AA32&gt;20,"2-Poco Crítico","1-No Sensible"))))</f>
        <v>3-Moderado</v>
      </c>
      <c r="E32" s="45" t="str">
        <f>IF(Preguntas!AB32&gt;80,"5-Muy Crítico",IF(Preguntas!AB32&gt;60,"4-Crítico",IF(Preguntas!AB32&gt;40,"3-Moderado",IF(Preguntas!AB32&gt;20,"2-Poco Crítico","1-No Sensible"))))</f>
        <v>3-Moderado</v>
      </c>
      <c r="F32" s="45">
        <f>Preguntas!Z32+Preguntas!AA32+Preguntas!AB32</f>
        <v>159</v>
      </c>
      <c r="G32" s="45" t="str">
        <f t="shared" si="0"/>
        <v>3-Moderada</v>
      </c>
      <c r="H32" s="46" t="str">
        <f>Inventario!C32</f>
        <v xml:space="preserve">OPERACIONES </v>
      </c>
    </row>
    <row r="33" spans="1:8" x14ac:dyDescent="0.2">
      <c r="A33" s="43">
        <f>Inventario!A33</f>
        <v>44</v>
      </c>
      <c r="B33" s="44" t="str">
        <f>Inventario!B33</f>
        <v>VISANET</v>
      </c>
      <c r="C33" s="45" t="str">
        <f>IF(Preguntas!Z33&gt;80,"5-Muy Crítico",IF(Preguntas!Z33&gt;60,"4-Crítico",IF(Preguntas!Z33&gt;40,"3-Moderado",IF(Preguntas!Z33&gt;20,"2-Poco Crítico","1-No Sensible"))))</f>
        <v>3-Moderado</v>
      </c>
      <c r="D33" s="45" t="str">
        <f>IF(Preguntas!AA33&gt;80,"5-Muy Crítico",IF(Preguntas!AA33&gt;60,"4-Crítico",IF(Preguntas!AA33&gt;40,"3-Moderado",IF(Preguntas!AA33&gt;20,"2-Poco Crítico","1-No Sensible"))))</f>
        <v>3-Moderado</v>
      </c>
      <c r="E33" s="45" t="str">
        <f>IF(Preguntas!AB33&gt;80,"5-Muy Crítico",IF(Preguntas!AB33&gt;60,"4-Crítico",IF(Preguntas!AB33&gt;40,"3-Moderado",IF(Preguntas!AB33&gt;20,"2-Poco Crítico","1-No Sensible"))))</f>
        <v>2-Poco Crítico</v>
      </c>
      <c r="F33" s="45">
        <f>Preguntas!Z33+Preguntas!AA33+Preguntas!AB33</f>
        <v>132</v>
      </c>
      <c r="G33" s="45" t="str">
        <f t="shared" si="0"/>
        <v>3-Moderada</v>
      </c>
      <c r="H33" s="46" t="str">
        <f>Inventario!C33</f>
        <v xml:space="preserve">OPERACIONES </v>
      </c>
    </row>
    <row r="34" spans="1:8" x14ac:dyDescent="0.2">
      <c r="A34" s="43">
        <f>Inventario!A34</f>
        <v>45</v>
      </c>
      <c r="B34" s="44" t="str">
        <f>Inventario!B34</f>
        <v>WORKFLOW</v>
      </c>
      <c r="C34" s="45" t="str">
        <f>IF(Preguntas!Z34&gt;80,"5-Muy Crítico",IF(Preguntas!Z34&gt;60,"4-Crítico",IF(Preguntas!Z34&gt;40,"3-Moderado",IF(Preguntas!Z34&gt;20,"2-Poco Crítico","1-No Sensible"))))</f>
        <v>4-Crítico</v>
      </c>
      <c r="D34" s="45" t="str">
        <f>IF(Preguntas!AA34&gt;80,"5-Muy Crítico",IF(Preguntas!AA34&gt;60,"4-Crítico",IF(Preguntas!AA34&gt;40,"3-Moderado",IF(Preguntas!AA34&gt;20,"2-Poco Crítico","1-No Sensible"))))</f>
        <v>3-Moderado</v>
      </c>
      <c r="E34" s="45" t="str">
        <f>IF(Preguntas!AB34&gt;80,"5-Muy Crítico",IF(Preguntas!AB34&gt;60,"4-Crítico",IF(Preguntas!AB34&gt;40,"3-Moderado",IF(Preguntas!AB34&gt;20,"2-Poco Crítico","1-No Sensible"))))</f>
        <v>3-Moderado</v>
      </c>
      <c r="F34" s="45">
        <f>Preguntas!Z34+Preguntas!AA34+Preguntas!AB34</f>
        <v>172</v>
      </c>
      <c r="G34" s="45" t="str">
        <f t="shared" ref="G34:G65" si="1">IF(F34&gt;240,"5-Muy Alta",IF(F34&gt;180,"4-Alta",IF(F34&gt;120,"3-Moderada",IF(F34&gt;60,"2-Baja","1-Muy Baja"))))</f>
        <v>3-Moderada</v>
      </c>
      <c r="H34" s="46" t="str">
        <f>Inventario!C34</f>
        <v>BANCA CONSUMO</v>
      </c>
    </row>
    <row r="35" spans="1:8" x14ac:dyDescent="0.2">
      <c r="A35" s="43">
        <f>Inventario!A35</f>
        <v>46</v>
      </c>
      <c r="B35" s="44" t="str">
        <f>Inventario!B35</f>
        <v>TITULOS</v>
      </c>
      <c r="C35" s="45" t="str">
        <f>IF(Preguntas!Z35&gt;80,"5-Muy Crítico",IF(Preguntas!Z35&gt;60,"4-Crítico",IF(Preguntas!Z35&gt;40,"3-Moderado",IF(Preguntas!Z35&gt;20,"2-Poco Crítico","1-No Sensible"))))</f>
        <v>4-Crítico</v>
      </c>
      <c r="D35" s="45" t="str">
        <f>IF(Preguntas!AA35&gt;80,"5-Muy Crítico",IF(Preguntas!AA35&gt;60,"4-Crítico",IF(Preguntas!AA35&gt;40,"3-Moderado",IF(Preguntas!AA35&gt;20,"2-Poco Crítico","1-No Sensible"))))</f>
        <v>3-Moderado</v>
      </c>
      <c r="E35" s="45" t="str">
        <f>IF(Preguntas!AB35&gt;80,"5-Muy Crítico",IF(Preguntas!AB35&gt;60,"4-Crítico",IF(Preguntas!AB35&gt;40,"3-Moderado",IF(Preguntas!AB35&gt;20,"2-Poco Crítico","1-No Sensible"))))</f>
        <v>1-No Sensible</v>
      </c>
      <c r="F35" s="45">
        <f>Preguntas!Z35+Preguntas!AA35+Preguntas!AB35</f>
        <v>141</v>
      </c>
      <c r="G35" s="45" t="str">
        <f t="shared" si="1"/>
        <v>3-Moderada</v>
      </c>
      <c r="H35" s="46" t="str">
        <f>Inventario!C35</f>
        <v>FINANZAS</v>
      </c>
    </row>
    <row r="36" spans="1:8" x14ac:dyDescent="0.2">
      <c r="A36" s="43">
        <f>Inventario!A36</f>
        <v>47</v>
      </c>
      <c r="B36" s="44" t="str">
        <f>Inventario!B36</f>
        <v>SANTACRUZ EMPRESAS</v>
      </c>
      <c r="C36" s="45" t="str">
        <f>IF(Preguntas!Z36&gt;80,"5-Muy Crítico",IF(Preguntas!Z36&gt;60,"4-Crítico",IF(Preguntas!Z36&gt;40,"3-Moderado",IF(Preguntas!Z36&gt;20,"2-Poco Crítico","1-No Sensible"))))</f>
        <v>4-Crítico</v>
      </c>
      <c r="D36" s="45" t="str">
        <f>IF(Preguntas!AA36&gt;80,"5-Muy Crítico",IF(Preguntas!AA36&gt;60,"4-Crítico",IF(Preguntas!AA36&gt;40,"3-Moderado",IF(Preguntas!AA36&gt;20,"2-Poco Crítico","1-No Sensible"))))</f>
        <v>4-Crítico</v>
      </c>
      <c r="E36" s="45" t="str">
        <f>IF(Preguntas!AB36&gt;80,"5-Muy Crítico",IF(Preguntas!AB36&gt;60,"4-Crítico",IF(Preguntas!AB36&gt;40,"3-Moderado",IF(Preguntas!AB36&gt;20,"2-Poco Crítico","1-No Sensible"))))</f>
        <v>3-Moderado</v>
      </c>
      <c r="F36" s="45">
        <f>Preguntas!Z36+Preguntas!AA36+Preguntas!AB36</f>
        <v>196</v>
      </c>
      <c r="G36" s="45" t="str">
        <f t="shared" si="1"/>
        <v>4-Alta</v>
      </c>
      <c r="H36" s="46" t="str">
        <f>Inventario!C36</f>
        <v xml:space="preserve">OPERACIONES </v>
      </c>
    </row>
    <row r="37" spans="1:8" x14ac:dyDescent="0.2">
      <c r="A37" s="43">
        <f>Inventario!A37</f>
        <v>48</v>
      </c>
      <c r="B37" s="44" t="str">
        <f>Inventario!B37</f>
        <v>TESIN</v>
      </c>
      <c r="C37" s="45" t="str">
        <f>IF(Preguntas!Z37&gt;80,"5-Muy Crítico",IF(Preguntas!Z37&gt;60,"4-Crítico",IF(Preguntas!Z37&gt;40,"3-Moderado",IF(Preguntas!Z37&gt;20,"2-Poco Crítico","1-No Sensible"))))</f>
        <v>5-Muy Crítico</v>
      </c>
      <c r="D37" s="45" t="str">
        <f>IF(Preguntas!AA37&gt;80,"5-Muy Crítico",IF(Preguntas!AA37&gt;60,"4-Crítico",IF(Preguntas!AA37&gt;40,"3-Moderado",IF(Preguntas!AA37&gt;20,"2-Poco Crítico","1-No Sensible"))))</f>
        <v>4-Crítico</v>
      </c>
      <c r="E37" s="45" t="str">
        <f>IF(Preguntas!AB37&gt;80,"5-Muy Crítico",IF(Preguntas!AB37&gt;60,"4-Crítico",IF(Preguntas!AB37&gt;40,"3-Moderado",IF(Preguntas!AB37&gt;20,"2-Poco Crítico","1-No Sensible"))))</f>
        <v>3-Moderado</v>
      </c>
      <c r="F37" s="45">
        <f>Preguntas!Z37+Preguntas!AA37+Preguntas!AB37</f>
        <v>196</v>
      </c>
      <c r="G37" s="45" t="str">
        <f t="shared" si="1"/>
        <v>4-Alta</v>
      </c>
      <c r="H37" s="46" t="str">
        <f>Inventario!C37</f>
        <v xml:space="preserve">OPERACIONES </v>
      </c>
    </row>
    <row r="38" spans="1:8" x14ac:dyDescent="0.2">
      <c r="A38" s="43">
        <f>Inventario!A38</f>
        <v>51</v>
      </c>
      <c r="B38" s="44" t="str">
        <f>Inventario!B38</f>
        <v>OWA (Envio info BCRA) - X400</v>
      </c>
      <c r="C38" s="45" t="str">
        <f>IF(Preguntas!Z38&gt;80,"5-Muy Crítico",IF(Preguntas!Z38&gt;60,"4-Crítico",IF(Preguntas!Z38&gt;40,"3-Moderado",IF(Preguntas!Z38&gt;20,"2-Poco Crítico","1-No Sensible"))))</f>
        <v>3-Moderado</v>
      </c>
      <c r="D38" s="45" t="str">
        <f>IF(Preguntas!AA38&gt;80,"5-Muy Crítico",IF(Preguntas!AA38&gt;60,"4-Crítico",IF(Preguntas!AA38&gt;40,"3-Moderado",IF(Preguntas!AA38&gt;20,"2-Poco Crítico","1-No Sensible"))))</f>
        <v>3-Moderado</v>
      </c>
      <c r="E38" s="45" t="str">
        <f>IF(Preguntas!AB38&gt;80,"5-Muy Crítico",IF(Preguntas!AB38&gt;60,"4-Crítico",IF(Preguntas!AB38&gt;40,"3-Moderado",IF(Preguntas!AB38&gt;20,"2-Poco Crítico","1-No Sensible"))))</f>
        <v>2-Poco Crítico</v>
      </c>
      <c r="F38" s="45">
        <f>Preguntas!Z38+Preguntas!AA38+Preguntas!AB38</f>
        <v>134</v>
      </c>
      <c r="G38" s="45" t="str">
        <f t="shared" si="1"/>
        <v>3-Moderada</v>
      </c>
      <c r="H38" s="46" t="str">
        <f>Inventario!C38</f>
        <v>CONTABILIDAD</v>
      </c>
    </row>
    <row r="39" spans="1:8" x14ac:dyDescent="0.2">
      <c r="A39" s="43">
        <f>Inventario!A39</f>
        <v>52</v>
      </c>
      <c r="B39" s="44" t="str">
        <f>Inventario!B39</f>
        <v>LISTA DE INFORMADOS</v>
      </c>
      <c r="C39" s="45" t="str">
        <f>IF(Preguntas!Z39&gt;80,"5-Muy Crítico",IF(Preguntas!Z39&gt;60,"4-Crítico",IF(Preguntas!Z39&gt;40,"3-Moderado",IF(Preguntas!Z39&gt;20,"2-Poco Crítico","1-No Sensible"))))</f>
        <v>4-Crítico</v>
      </c>
      <c r="D39" s="45" t="str">
        <f>IF(Preguntas!AA39&gt;80,"5-Muy Crítico",IF(Preguntas!AA39&gt;60,"4-Crítico",IF(Preguntas!AA39&gt;40,"3-Moderado",IF(Preguntas!AA39&gt;20,"2-Poco Crítico","1-No Sensible"))))</f>
        <v>3-Moderado</v>
      </c>
      <c r="E39" s="45" t="str">
        <f>IF(Preguntas!AB39&gt;80,"5-Muy Crítico",IF(Preguntas!AB39&gt;60,"4-Crítico",IF(Preguntas!AB39&gt;40,"3-Moderado",IF(Preguntas!AB39&gt;20,"2-Poco Crítico","1-No Sensible"))))</f>
        <v>3-Moderado</v>
      </c>
      <c r="F39" s="45">
        <f>Preguntas!Z39+Preguntas!AA39+Preguntas!AB39</f>
        <v>153</v>
      </c>
      <c r="G39" s="45" t="str">
        <f t="shared" si="1"/>
        <v>3-Moderada</v>
      </c>
      <c r="H39" s="46" t="str">
        <f>Inventario!C39</f>
        <v>PLA Y FT</v>
      </c>
    </row>
    <row r="40" spans="1:8" x14ac:dyDescent="0.2">
      <c r="A40" s="43">
        <f>Inventario!A40</f>
        <v>53</v>
      </c>
      <c r="B40" s="44" t="str">
        <f>Inventario!B40</f>
        <v>EXCHANGE</v>
      </c>
      <c r="C40" s="45" t="str">
        <f>IF(Preguntas!Z40&gt;80,"5-Muy Crítico",IF(Preguntas!Z40&gt;60,"4-Crítico",IF(Preguntas!Z40&gt;40,"3-Moderado",IF(Preguntas!Z40&gt;20,"2-Poco Crítico","1-No Sensible"))))</f>
        <v>4-Crítico</v>
      </c>
      <c r="D40" s="45" t="str">
        <f>IF(Preguntas!AA40&gt;80,"5-Muy Crítico",IF(Preguntas!AA40&gt;60,"4-Crítico",IF(Preguntas!AA40&gt;40,"3-Moderado",IF(Preguntas!AA40&gt;20,"2-Poco Crítico","1-No Sensible"))))</f>
        <v>3-Moderado</v>
      </c>
      <c r="E40" s="45" t="str">
        <f>IF(Preguntas!AB40&gt;80,"5-Muy Crítico",IF(Preguntas!AB40&gt;60,"4-Crítico",IF(Preguntas!AB40&gt;40,"3-Moderado",IF(Preguntas!AB40&gt;20,"2-Poco Crítico","1-No Sensible"))))</f>
        <v>2-Poco Crítico</v>
      </c>
      <c r="F40" s="45">
        <f>Preguntas!Z40+Preguntas!AA40+Preguntas!AB40</f>
        <v>155</v>
      </c>
      <c r="G40" s="45" t="str">
        <f t="shared" si="1"/>
        <v>3-Moderada</v>
      </c>
      <c r="H40" s="46" t="str">
        <f>Inventario!C40</f>
        <v>PAI</v>
      </c>
    </row>
    <row r="41" spans="1:8" x14ac:dyDescent="0.2">
      <c r="A41" s="43">
        <f>Inventario!A41</f>
        <v>55</v>
      </c>
      <c r="B41" s="44" t="str">
        <f>Inventario!B41</f>
        <v>Risk Control Center</v>
      </c>
      <c r="C41" s="45" t="str">
        <f>IF(Preguntas!Z41&gt;80,"5-Muy Crítico",IF(Preguntas!Z41&gt;60,"4-Crítico",IF(Preguntas!Z41&gt;40,"3-Moderado",IF(Preguntas!Z41&gt;20,"2-Poco Crítico","1-No Sensible"))))</f>
        <v>3-Moderado</v>
      </c>
      <c r="D41" s="45" t="str">
        <f>IF(Preguntas!AA41&gt;80,"5-Muy Crítico",IF(Preguntas!AA41&gt;60,"4-Crítico",IF(Preguntas!AA41&gt;40,"3-Moderado",IF(Preguntas!AA41&gt;20,"2-Poco Crítico","1-No Sensible"))))</f>
        <v>1-No Sensible</v>
      </c>
      <c r="E41" s="45" t="str">
        <f>IF(Preguntas!AB41&gt;80,"5-Muy Crítico",IF(Preguntas!AB41&gt;60,"4-Crítico",IF(Preguntas!AB41&gt;40,"3-Moderado",IF(Preguntas!AB41&gt;20,"2-Poco Crítico","1-No Sensible"))))</f>
        <v>1-No Sensible</v>
      </c>
      <c r="F41" s="45">
        <f>Preguntas!Z41+Preguntas!AA41+Preguntas!AB41</f>
        <v>76</v>
      </c>
      <c r="G41" s="45" t="str">
        <f t="shared" si="1"/>
        <v>2-Baja</v>
      </c>
      <c r="H41" s="46" t="str">
        <f>Inventario!C41</f>
        <v>PAI</v>
      </c>
    </row>
    <row r="42" spans="1:8" x14ac:dyDescent="0.2">
      <c r="A42" s="43">
        <f>Inventario!A42</f>
        <v>56</v>
      </c>
      <c r="B42" s="44" t="str">
        <f>Inventario!B42</f>
        <v>PKI</v>
      </c>
      <c r="C42" s="45" t="str">
        <f>IF(Preguntas!Z42&gt;80,"5-Muy Crítico",IF(Preguntas!Z42&gt;60,"4-Crítico",IF(Preguntas!Z42&gt;40,"3-Moderado",IF(Preguntas!Z42&gt;20,"2-Poco Crítico","1-No Sensible"))))</f>
        <v>2-Poco Crítico</v>
      </c>
      <c r="D42" s="45" t="str">
        <f>IF(Preguntas!AA42&gt;80,"5-Muy Crítico",IF(Preguntas!AA42&gt;60,"4-Crítico",IF(Preguntas!AA42&gt;40,"3-Moderado",IF(Preguntas!AA42&gt;20,"2-Poco Crítico","1-No Sensible"))))</f>
        <v>2-Poco Crítico</v>
      </c>
      <c r="E42" s="45" t="str">
        <f>IF(Preguntas!AB42&gt;80,"5-Muy Crítico",IF(Preguntas!AB42&gt;60,"4-Crítico",IF(Preguntas!AB42&gt;40,"3-Moderado",IF(Preguntas!AB42&gt;20,"2-Poco Crítico","1-No Sensible"))))</f>
        <v>1-No Sensible</v>
      </c>
      <c r="F42" s="45">
        <f>Preguntas!Z42+Preguntas!AA42+Preguntas!AB42</f>
        <v>67</v>
      </c>
      <c r="G42" s="45" t="str">
        <f t="shared" si="1"/>
        <v>2-Baja</v>
      </c>
      <c r="H42" s="46" t="str">
        <f>Inventario!C42</f>
        <v>PAI</v>
      </c>
    </row>
    <row r="43" spans="1:8" x14ac:dyDescent="0.2">
      <c r="A43" s="43">
        <f>Inventario!A43</f>
        <v>57</v>
      </c>
      <c r="B43" s="44" t="str">
        <f>Inventario!B43</f>
        <v>ANTIVIRUS (TREND)</v>
      </c>
      <c r="C43" s="45" t="str">
        <f>IF(Preguntas!Z43&gt;80,"5-Muy Crítico",IF(Preguntas!Z43&gt;60,"4-Crítico",IF(Preguntas!Z43&gt;40,"3-Moderado",IF(Preguntas!Z43&gt;20,"2-Poco Crítico","1-No Sensible"))))</f>
        <v>3-Moderado</v>
      </c>
      <c r="D43" s="45" t="str">
        <f>IF(Preguntas!AA43&gt;80,"5-Muy Crítico",IF(Preguntas!AA43&gt;60,"4-Crítico",IF(Preguntas!AA43&gt;40,"3-Moderado",IF(Preguntas!AA43&gt;20,"2-Poco Crítico","1-No Sensible"))))</f>
        <v>3-Moderado</v>
      </c>
      <c r="E43" s="45" t="str">
        <f>IF(Preguntas!AB43&gt;80,"5-Muy Crítico",IF(Preguntas!AB43&gt;60,"4-Crítico",IF(Preguntas!AB43&gt;40,"3-Moderado",IF(Preguntas!AB43&gt;20,"2-Poco Crítico","1-No Sensible"))))</f>
        <v>3-Moderado</v>
      </c>
      <c r="F43" s="45">
        <f>Preguntas!Z43+Preguntas!AA43+Preguntas!AB43</f>
        <v>160</v>
      </c>
      <c r="G43" s="45" t="str">
        <f t="shared" si="1"/>
        <v>3-Moderada</v>
      </c>
      <c r="H43" s="46" t="str">
        <f>Inventario!C43</f>
        <v>PAI</v>
      </c>
    </row>
    <row r="44" spans="1:8" x14ac:dyDescent="0.2">
      <c r="A44" s="43">
        <f>Inventario!A44</f>
        <v>58</v>
      </c>
      <c r="B44" s="44" t="str">
        <f>Inventario!B44</f>
        <v>INTRANET GRAL DEL BANCO</v>
      </c>
      <c r="C44" s="45" t="str">
        <f>IF(Preguntas!Z44&gt;80,"5-Muy Crítico",IF(Preguntas!Z44&gt;60,"4-Crítico",IF(Preguntas!Z44&gt;40,"3-Moderado",IF(Preguntas!Z44&gt;20,"2-Poco Crítico","1-No Sensible"))))</f>
        <v>2-Poco Crítico</v>
      </c>
      <c r="D44" s="45" t="str">
        <f>IF(Preguntas!AA44&gt;80,"5-Muy Crítico",IF(Preguntas!AA44&gt;60,"4-Crítico",IF(Preguntas!AA44&gt;40,"3-Moderado",IF(Preguntas!AA44&gt;20,"2-Poco Crítico","1-No Sensible"))))</f>
        <v>2-Poco Crítico</v>
      </c>
      <c r="E44" s="45" t="str">
        <f>IF(Preguntas!AB44&gt;80,"5-Muy Crítico",IF(Preguntas!AB44&gt;60,"4-Crítico",IF(Preguntas!AB44&gt;40,"3-Moderado",IF(Preguntas!AB44&gt;20,"2-Poco Crítico","1-No Sensible"))))</f>
        <v>2-Poco Crítico</v>
      </c>
      <c r="F44" s="45">
        <f>Preguntas!Z44+Preguntas!AA44+Preguntas!AB44</f>
        <v>97</v>
      </c>
      <c r="G44" s="45" t="str">
        <f t="shared" si="1"/>
        <v>2-Baja</v>
      </c>
      <c r="H44" s="46" t="str">
        <f>Inventario!C44</f>
        <v>RRHH</v>
      </c>
    </row>
    <row r="45" spans="1:8" x14ac:dyDescent="0.2">
      <c r="A45" s="43">
        <f>Inventario!A45</f>
        <v>60</v>
      </c>
      <c r="B45" s="44" t="str">
        <f>Inventario!B45</f>
        <v>FIREWALL PRINCIPAL/SUCURSALES (FORTINET)</v>
      </c>
      <c r="C45" s="45" t="str">
        <f>IF(Preguntas!Z45&gt;80,"5-Muy Crítico",IF(Preguntas!Z45&gt;60,"4-Crítico",IF(Preguntas!Z45&gt;40,"3-Moderado",IF(Preguntas!Z45&gt;20,"2-Poco Crítico","1-No Sensible"))))</f>
        <v>3-Moderado</v>
      </c>
      <c r="D45" s="45" t="str">
        <f>IF(Preguntas!AA45&gt;80,"5-Muy Crítico",IF(Preguntas!AA45&gt;60,"4-Crítico",IF(Preguntas!AA45&gt;40,"3-Moderado",IF(Preguntas!AA45&gt;20,"2-Poco Crítico","1-No Sensible"))))</f>
        <v>4-Crítico</v>
      </c>
      <c r="E45" s="45" t="str">
        <f>IF(Preguntas!AB45&gt;80,"5-Muy Crítico",IF(Preguntas!AB45&gt;60,"4-Crítico",IF(Preguntas!AB45&gt;40,"3-Moderado",IF(Preguntas!AB45&gt;20,"2-Poco Crítico","1-No Sensible"))))</f>
        <v>4-Crítico</v>
      </c>
      <c r="F45" s="45">
        <f>Preguntas!Z45+Preguntas!AA45+Preguntas!AB45</f>
        <v>188</v>
      </c>
      <c r="G45" s="45" t="str">
        <f t="shared" si="1"/>
        <v>4-Alta</v>
      </c>
      <c r="H45" s="46" t="str">
        <f>Inventario!C45</f>
        <v>PAI</v>
      </c>
    </row>
    <row r="46" spans="1:8" x14ac:dyDescent="0.2">
      <c r="A46" s="43">
        <f>Inventario!A46</f>
        <v>62</v>
      </c>
      <c r="B46" s="44" t="str">
        <f>Inventario!B46</f>
        <v>SWIFT</v>
      </c>
      <c r="C46" s="45" t="str">
        <f>IF(Preguntas!Z46&gt;80,"5-Muy Crítico",IF(Preguntas!Z46&gt;60,"4-Crítico",IF(Preguntas!Z46&gt;40,"3-Moderado",IF(Preguntas!Z46&gt;20,"2-Poco Crítico","1-No Sensible"))))</f>
        <v>5-Muy Crítico</v>
      </c>
      <c r="D46" s="45" t="str">
        <f>IF(Preguntas!AA46&gt;80,"5-Muy Crítico",IF(Preguntas!AA46&gt;60,"4-Crítico",IF(Preguntas!AA46&gt;40,"3-Moderado",IF(Preguntas!AA46&gt;20,"2-Poco Crítico","1-No Sensible"))))</f>
        <v>4-Crítico</v>
      </c>
      <c r="E46" s="45" t="str">
        <f>IF(Preguntas!AB46&gt;80,"5-Muy Crítico",IF(Preguntas!AB46&gt;60,"4-Crítico",IF(Preguntas!AB46&gt;40,"3-Moderado",IF(Preguntas!AB46&gt;20,"2-Poco Crítico","1-No Sensible"))))</f>
        <v>4-Crítico</v>
      </c>
      <c r="F46" s="45">
        <f>Preguntas!Z46+Preguntas!AA46+Preguntas!AB46</f>
        <v>226</v>
      </c>
      <c r="G46" s="45" t="str">
        <f t="shared" si="1"/>
        <v>4-Alta</v>
      </c>
      <c r="H46" s="46" t="str">
        <f>Inventario!C46</f>
        <v xml:space="preserve">OPERACIONES </v>
      </c>
    </row>
    <row r="47" spans="1:8" x14ac:dyDescent="0.2">
      <c r="A47" s="43">
        <f>Inventario!A47</f>
        <v>64</v>
      </c>
      <c r="B47" s="44" t="str">
        <f>Inventario!B47</f>
        <v>INVGATE</v>
      </c>
      <c r="C47" s="45" t="str">
        <f>IF(Preguntas!Z47&gt;80,"5-Muy Crítico",IF(Preguntas!Z47&gt;60,"4-Crítico",IF(Preguntas!Z47&gt;40,"3-Moderado",IF(Preguntas!Z47&gt;20,"2-Poco Crítico","1-No Sensible"))))</f>
        <v>3-Moderado</v>
      </c>
      <c r="D47" s="45" t="str">
        <f>IF(Preguntas!AA47&gt;80,"5-Muy Crítico",IF(Preguntas!AA47&gt;60,"4-Crítico",IF(Preguntas!AA47&gt;40,"3-Moderado",IF(Preguntas!AA47&gt;20,"2-Poco Crítico","1-No Sensible"))))</f>
        <v>1-No Sensible</v>
      </c>
      <c r="E47" s="45" t="str">
        <f>IF(Preguntas!AB47&gt;80,"5-Muy Crítico",IF(Preguntas!AB47&gt;60,"4-Crítico",IF(Preguntas!AB47&gt;40,"3-Moderado",IF(Preguntas!AB47&gt;20,"2-Poco Crítico","1-No Sensible"))))</f>
        <v>1-No Sensible</v>
      </c>
      <c r="F47" s="45">
        <f>Preguntas!Z47+Preguntas!AA47+Preguntas!AB47</f>
        <v>79</v>
      </c>
      <c r="G47" s="45" t="str">
        <f t="shared" si="1"/>
        <v>2-Baja</v>
      </c>
      <c r="H47" s="46" t="str">
        <f>Inventario!C47</f>
        <v>SISTEMAS</v>
      </c>
    </row>
    <row r="48" spans="1:8" x14ac:dyDescent="0.2">
      <c r="A48" s="43">
        <f>Inventario!A48</f>
        <v>67</v>
      </c>
      <c r="B48" s="44" t="str">
        <f>Inventario!B48</f>
        <v xml:space="preserve">IDEAR </v>
      </c>
      <c r="C48" s="45" t="str">
        <f>IF(Preguntas!Z48&gt;80,"5-Muy Crítico",IF(Preguntas!Z48&gt;60,"4-Crítico",IF(Preguntas!Z48&gt;40,"3-Moderado",IF(Preguntas!Z48&gt;20,"2-Poco Crítico","1-No Sensible"))))</f>
        <v>5-Muy Crítico</v>
      </c>
      <c r="D48" s="45" t="str">
        <f>IF(Preguntas!AA48&gt;80,"5-Muy Crítico",IF(Preguntas!AA48&gt;60,"4-Crítico",IF(Preguntas!AA48&gt;40,"3-Moderado",IF(Preguntas!AA48&gt;20,"2-Poco Crítico","1-No Sensible"))))</f>
        <v>4-Crítico</v>
      </c>
      <c r="E48" s="45" t="str">
        <f>IF(Preguntas!AB48&gt;80,"5-Muy Crítico",IF(Preguntas!AB48&gt;60,"4-Crítico",IF(Preguntas!AB48&gt;40,"3-Moderado",IF(Preguntas!AB48&gt;20,"2-Poco Crítico","1-No Sensible"))))</f>
        <v>3-Moderado</v>
      </c>
      <c r="F48" s="45">
        <f>Preguntas!Z48+Preguntas!AA48+Preguntas!AB48</f>
        <v>216</v>
      </c>
      <c r="G48" s="45" t="str">
        <f t="shared" si="1"/>
        <v>4-Alta</v>
      </c>
      <c r="H48" s="46" t="str">
        <f>Inventario!C48</f>
        <v>CONTABILIDAD</v>
      </c>
    </row>
    <row r="49" spans="1:8" x14ac:dyDescent="0.2">
      <c r="A49" s="43">
        <f>Inventario!A49</f>
        <v>68</v>
      </c>
      <c r="B49" s="44" t="str">
        <f>Inventario!B49</f>
        <v>ATE</v>
      </c>
      <c r="C49" s="45" t="str">
        <f>IF(Preguntas!Z49&gt;80,"5-Muy Crítico",IF(Preguntas!Z49&gt;60,"4-Crítico",IF(Preguntas!Z49&gt;40,"3-Moderado",IF(Preguntas!Z49&gt;20,"2-Poco Crítico","1-No Sensible"))))</f>
        <v>4-Crítico</v>
      </c>
      <c r="D49" s="45" t="str">
        <f>IF(Preguntas!AA49&gt;80,"5-Muy Crítico",IF(Preguntas!AA49&gt;60,"4-Crítico",IF(Preguntas!AA49&gt;40,"3-Moderado",IF(Preguntas!AA49&gt;20,"2-Poco Crítico","1-No Sensible"))))</f>
        <v>4-Crítico</v>
      </c>
      <c r="E49" s="45" t="str">
        <f>IF(Preguntas!AB49&gt;80,"5-Muy Crítico",IF(Preguntas!AB49&gt;60,"4-Crítico",IF(Preguntas!AB49&gt;40,"3-Moderado",IF(Preguntas!AB49&gt;20,"2-Poco Crítico","1-No Sensible"))))</f>
        <v>2-Poco Crítico</v>
      </c>
      <c r="F49" s="45">
        <f>Preguntas!Z49+Preguntas!AA49+Preguntas!AB49</f>
        <v>171</v>
      </c>
      <c r="G49" s="45" t="str">
        <f t="shared" si="1"/>
        <v>3-Moderada</v>
      </c>
      <c r="H49" s="46" t="str">
        <f>Inventario!C49</f>
        <v xml:space="preserve">OPERACIONES </v>
      </c>
    </row>
    <row r="50" spans="1:8" ht="12" customHeight="1" x14ac:dyDescent="0.2">
      <c r="A50" s="43">
        <f>Inventario!A50</f>
        <v>69</v>
      </c>
      <c r="B50" s="44" t="str">
        <f>Inventario!B50</f>
        <v>SOAS</v>
      </c>
      <c r="C50" s="45" t="str">
        <f>IF(Preguntas!Z50&gt;80,"5-Muy Crítico",IF(Preguntas!Z50&gt;60,"4-Crítico",IF(Preguntas!Z50&gt;40,"3-Moderado",IF(Preguntas!Z50&gt;20,"2-Poco Crítico","1-No Sensible"))))</f>
        <v>4-Crítico</v>
      </c>
      <c r="D50" s="45" t="str">
        <f>IF(Preguntas!AA50&gt;80,"5-Muy Crítico",IF(Preguntas!AA50&gt;60,"4-Crítico",IF(Preguntas!AA50&gt;40,"3-Moderado",IF(Preguntas!AA50&gt;20,"2-Poco Crítico","1-No Sensible"))))</f>
        <v>3-Moderado</v>
      </c>
      <c r="E50" s="45" t="str">
        <f>IF(Preguntas!AB50&gt;80,"5-Muy Crítico",IF(Preguntas!AB50&gt;60,"4-Crítico",IF(Preguntas!AB50&gt;40,"3-Moderado",IF(Preguntas!AB50&gt;20,"2-Poco Crítico","1-No Sensible"))))</f>
        <v>3-Moderado</v>
      </c>
      <c r="F50" s="45">
        <f>Preguntas!Z50+Preguntas!AA50+Preguntas!AB50</f>
        <v>169</v>
      </c>
      <c r="G50" s="45" t="str">
        <f t="shared" si="1"/>
        <v>3-Moderada</v>
      </c>
      <c r="H50" s="46" t="str">
        <f>Inventario!C50</f>
        <v xml:space="preserve">OPERACIONES </v>
      </c>
    </row>
    <row r="51" spans="1:8" x14ac:dyDescent="0.2">
      <c r="A51" s="43">
        <f>Inventario!A51</f>
        <v>70</v>
      </c>
      <c r="B51" s="44" t="str">
        <f>Inventario!B51</f>
        <v>ADMINANSES</v>
      </c>
      <c r="C51" s="45" t="str">
        <f>IF(Preguntas!Z51&gt;80,"5-Muy Crítico",IF(Preguntas!Z51&gt;60,"4-Crítico",IF(Preguntas!Z51&gt;40,"3-Moderado",IF(Preguntas!Z51&gt;20,"2-Poco Crítico","1-No Sensible"))))</f>
        <v>4-Crítico</v>
      </c>
      <c r="D51" s="45" t="str">
        <f>IF(Preguntas!AA51&gt;80,"5-Muy Crítico",IF(Preguntas!AA51&gt;60,"4-Crítico",IF(Preguntas!AA51&gt;40,"3-Moderado",IF(Preguntas!AA51&gt;20,"2-Poco Crítico","1-No Sensible"))))</f>
        <v>3-Moderado</v>
      </c>
      <c r="E51" s="45" t="str">
        <f>IF(Preguntas!AB51&gt;80,"5-Muy Crítico",IF(Preguntas!AB51&gt;60,"4-Crítico",IF(Preguntas!AB51&gt;40,"3-Moderado",IF(Preguntas!AB51&gt;20,"2-Poco Crítico","1-No Sensible"))))</f>
        <v>2-Poco Crítico</v>
      </c>
      <c r="F51" s="45">
        <f>Preguntas!Z51+Preguntas!AA51+Preguntas!AB51</f>
        <v>168</v>
      </c>
      <c r="G51" s="45" t="str">
        <f t="shared" si="1"/>
        <v>3-Moderada</v>
      </c>
      <c r="H51" s="46" t="str">
        <f>Inventario!C51</f>
        <v xml:space="preserve">OPERACIONES </v>
      </c>
    </row>
    <row r="52" spans="1:8" x14ac:dyDescent="0.2">
      <c r="A52" s="43">
        <f>Inventario!A52</f>
        <v>71</v>
      </c>
      <c r="B52" s="44" t="str">
        <f>Inventario!B52</f>
        <v>INTERBANKING CCI</v>
      </c>
      <c r="C52" s="45" t="str">
        <f>IF(Preguntas!Z52&gt;80,"5-Muy Crítico",IF(Preguntas!Z52&gt;60,"4-Crítico",IF(Preguntas!Z52&gt;40,"3-Moderado",IF(Preguntas!Z52&gt;20,"2-Poco Crítico","1-No Sensible"))))</f>
        <v>4-Crítico</v>
      </c>
      <c r="D52" s="45" t="str">
        <f>IF(Preguntas!AA52&gt;80,"5-Muy Crítico",IF(Preguntas!AA52&gt;60,"4-Crítico",IF(Preguntas!AA52&gt;40,"3-Moderado",IF(Preguntas!AA52&gt;20,"2-Poco Crítico","1-No Sensible"))))</f>
        <v>3-Moderado</v>
      </c>
      <c r="E52" s="45" t="str">
        <f>IF(Preguntas!AB52&gt;80,"5-Muy Crítico",IF(Preguntas!AB52&gt;60,"4-Crítico",IF(Preguntas!AB52&gt;40,"3-Moderado",IF(Preguntas!AB52&gt;20,"2-Poco Crítico","1-No Sensible"))))</f>
        <v>2-Poco Crítico</v>
      </c>
      <c r="F52" s="45">
        <f>Preguntas!Z52+Preguntas!AA52+Preguntas!AB52</f>
        <v>155</v>
      </c>
      <c r="G52" s="45" t="str">
        <f t="shared" si="1"/>
        <v>3-Moderada</v>
      </c>
      <c r="H52" s="46" t="str">
        <f>Inventario!C52</f>
        <v xml:space="preserve">OPERACIONES </v>
      </c>
    </row>
    <row r="53" spans="1:8" x14ac:dyDescent="0.2">
      <c r="A53" s="43">
        <f>Inventario!A53</f>
        <v>74</v>
      </c>
      <c r="B53" s="44" t="str">
        <f>Inventario!B53</f>
        <v>ARE</v>
      </c>
      <c r="C53" s="45" t="str">
        <f>IF(Preguntas!Z53&gt;80,"5-Muy Crítico",IF(Preguntas!Z53&gt;60,"4-Crítico",IF(Preguntas!Z53&gt;40,"3-Moderado",IF(Preguntas!Z53&gt;20,"2-Poco Crítico","1-No Sensible"))))</f>
        <v>4-Crítico</v>
      </c>
      <c r="D53" s="45" t="str">
        <f>IF(Preguntas!AA53&gt;80,"5-Muy Crítico",IF(Preguntas!AA53&gt;60,"4-Crítico",IF(Preguntas!AA53&gt;40,"3-Moderado",IF(Preguntas!AA53&gt;20,"2-Poco Crítico","1-No Sensible"))))</f>
        <v>3-Moderado</v>
      </c>
      <c r="E53" s="45" t="str">
        <f>IF(Preguntas!AB53&gt;80,"5-Muy Crítico",IF(Preguntas!AB53&gt;60,"4-Crítico",IF(Preguntas!AB53&gt;40,"3-Moderado",IF(Preguntas!AB53&gt;20,"2-Poco Crítico","1-No Sensible"))))</f>
        <v>2-Poco Crítico</v>
      </c>
      <c r="F53" s="45">
        <f>Preguntas!Z53+Preguntas!AA53+Preguntas!AB53</f>
        <v>137</v>
      </c>
      <c r="G53" s="45" t="str">
        <f t="shared" si="1"/>
        <v>3-Moderada</v>
      </c>
      <c r="H53" s="46" t="str">
        <f>Inventario!C53</f>
        <v xml:space="preserve">OPERACIONES </v>
      </c>
    </row>
    <row r="54" spans="1:8" x14ac:dyDescent="0.2">
      <c r="A54" s="43">
        <f>Inventario!A54</f>
        <v>75</v>
      </c>
      <c r="B54" s="44" t="str">
        <f>Inventario!B54</f>
        <v>TURNERO</v>
      </c>
      <c r="C54" s="45" t="str">
        <f>IF(Preguntas!Z54&gt;80,"5-Muy Crítico",IF(Preguntas!Z54&gt;60,"4-Crítico",IF(Preguntas!Z54&gt;40,"3-Moderado",IF(Preguntas!Z54&gt;20,"2-Poco Crítico","1-No Sensible"))))</f>
        <v>2-Poco Crítico</v>
      </c>
      <c r="D54" s="45" t="str">
        <f>IF(Preguntas!AA54&gt;80,"5-Muy Crítico",IF(Preguntas!AA54&gt;60,"4-Crítico",IF(Preguntas!AA54&gt;40,"3-Moderado",IF(Preguntas!AA54&gt;20,"2-Poco Crítico","1-No Sensible"))))</f>
        <v>2-Poco Crítico</v>
      </c>
      <c r="E54" s="45" t="str">
        <f>IF(Preguntas!AB54&gt;80,"5-Muy Crítico",IF(Preguntas!AB54&gt;60,"4-Crítico",IF(Preguntas!AB54&gt;40,"3-Moderado",IF(Preguntas!AB54&gt;20,"2-Poco Crítico","1-No Sensible"))))</f>
        <v>2-Poco Crítico</v>
      </c>
      <c r="F54" s="45">
        <f>Preguntas!Z54+Preguntas!AA54+Preguntas!AB54</f>
        <v>112</v>
      </c>
      <c r="G54" s="45" t="str">
        <f t="shared" si="1"/>
        <v>2-Baja</v>
      </c>
      <c r="H54" s="46" t="str">
        <f>Inventario!C54</f>
        <v xml:space="preserve">OPERACIONES </v>
      </c>
    </row>
    <row r="55" spans="1:8" x14ac:dyDescent="0.2">
      <c r="A55" s="43">
        <f>Inventario!A55</f>
        <v>76</v>
      </c>
      <c r="B55" s="44" t="str">
        <f>Inventario!B55</f>
        <v>CONSULTA HISTORICA DE MOVIMIENTOS</v>
      </c>
      <c r="C55" s="45" t="str">
        <f>IF(Preguntas!Z55&gt;80,"5-Muy Crítico",IF(Preguntas!Z55&gt;60,"4-Crítico",IF(Preguntas!Z55&gt;40,"3-Moderado",IF(Preguntas!Z55&gt;20,"2-Poco Crítico","1-No Sensible"))))</f>
        <v>4-Crítico</v>
      </c>
      <c r="D55" s="45" t="str">
        <f>IF(Preguntas!AA55&gt;80,"5-Muy Crítico",IF(Preguntas!AA55&gt;60,"4-Crítico",IF(Preguntas!AA55&gt;40,"3-Moderado",IF(Preguntas!AA55&gt;20,"2-Poco Crítico","1-No Sensible"))))</f>
        <v>3-Moderado</v>
      </c>
      <c r="E55" s="45" t="str">
        <f>IF(Preguntas!AB55&gt;80,"5-Muy Crítico",IF(Preguntas!AB55&gt;60,"4-Crítico",IF(Preguntas!AB55&gt;40,"3-Moderado",IF(Preguntas!AB55&gt;20,"2-Poco Crítico","1-No Sensible"))))</f>
        <v>2-Poco Crítico</v>
      </c>
      <c r="F55" s="45">
        <f>Preguntas!Z55+Preguntas!AA55+Preguntas!AB55</f>
        <v>137</v>
      </c>
      <c r="G55" s="45" t="str">
        <f t="shared" si="1"/>
        <v>3-Moderada</v>
      </c>
      <c r="H55" s="46" t="str">
        <f>Inventario!C55</f>
        <v xml:space="preserve">OPERACIONES </v>
      </c>
    </row>
    <row r="56" spans="1:8" x14ac:dyDescent="0.2">
      <c r="A56" s="43">
        <f>Inventario!A56</f>
        <v>77</v>
      </c>
      <c r="B56" s="44" t="str">
        <f>Inventario!B56</f>
        <v>ENGAGE</v>
      </c>
      <c r="C56" s="45" t="str">
        <f>IF(Preguntas!Z56&gt;80,"5-Muy Crítico",IF(Preguntas!Z56&gt;60,"4-Crítico",IF(Preguntas!Z56&gt;40,"3-Moderado",IF(Preguntas!Z56&gt;20,"2-Poco Crítico","1-No Sensible"))))</f>
        <v>4-Crítico</v>
      </c>
      <c r="D56" s="45" t="str">
        <f>IF(Preguntas!AA56&gt;80,"5-Muy Crítico",IF(Preguntas!AA56&gt;60,"4-Crítico",IF(Preguntas!AA56&gt;40,"3-Moderado",IF(Preguntas!AA56&gt;20,"2-Poco Crítico","1-No Sensible"))))</f>
        <v>3-Moderado</v>
      </c>
      <c r="E56" s="45" t="str">
        <f>IF(Preguntas!AB56&gt;80,"5-Muy Crítico",IF(Preguntas!AB56&gt;60,"4-Crítico",IF(Preguntas!AB56&gt;40,"3-Moderado",IF(Preguntas!AB56&gt;20,"2-Poco Crítico","1-No Sensible"))))</f>
        <v>3-Moderado</v>
      </c>
      <c r="F56" s="45">
        <f>Preguntas!Z56+Preguntas!AA56+Preguntas!AB56</f>
        <v>177</v>
      </c>
      <c r="G56" s="45" t="str">
        <f t="shared" si="1"/>
        <v>3-Moderada</v>
      </c>
      <c r="H56" s="46" t="str">
        <f>Inventario!C56</f>
        <v>RECUPERACION CREDITICIA</v>
      </c>
    </row>
    <row r="57" spans="1:8" x14ac:dyDescent="0.2">
      <c r="A57" s="43">
        <f>Inventario!A57</f>
        <v>78</v>
      </c>
      <c r="B57" s="44" t="str">
        <f>Inventario!B57</f>
        <v>UAS</v>
      </c>
      <c r="C57" s="45" t="str">
        <f>IF(Preguntas!Z57&gt;80,"5-Muy Crítico",IF(Preguntas!Z57&gt;60,"4-Crítico",IF(Preguntas!Z57&gt;40,"3-Moderado",IF(Preguntas!Z57&gt;20,"2-Poco Crítico","1-No Sensible"))))</f>
        <v>3-Moderado</v>
      </c>
      <c r="D57" s="45" t="str">
        <f>IF(Preguntas!AA57&gt;80,"5-Muy Crítico",IF(Preguntas!AA57&gt;60,"4-Crítico",IF(Preguntas!AA57&gt;40,"3-Moderado",IF(Preguntas!AA57&gt;20,"2-Poco Crítico","1-No Sensible"))))</f>
        <v>2-Poco Crítico</v>
      </c>
      <c r="E57" s="45" t="str">
        <f>IF(Preguntas!AB57&gt;80,"5-Muy Crítico",IF(Preguntas!AB57&gt;60,"4-Crítico",IF(Preguntas!AB57&gt;40,"3-Moderado",IF(Preguntas!AB57&gt;20,"2-Poco Crítico","1-No Sensible"))))</f>
        <v>1-No Sensible</v>
      </c>
      <c r="F57" s="45">
        <f>Preguntas!Z57+Preguntas!AA57+Preguntas!AB57</f>
        <v>91</v>
      </c>
      <c r="G57" s="45" t="str">
        <f t="shared" si="1"/>
        <v>2-Baja</v>
      </c>
      <c r="H57" s="46" t="str">
        <f>Inventario!C57</f>
        <v>PAI</v>
      </c>
    </row>
    <row r="58" spans="1:8" x14ac:dyDescent="0.2">
      <c r="A58" s="43">
        <f>Inventario!A58</f>
        <v>79</v>
      </c>
      <c r="B58" s="44" t="str">
        <f>Inventario!B58</f>
        <v>HABERES LINK BSC</v>
      </c>
      <c r="C58" s="45" t="str">
        <f>IF(Preguntas!Z58&gt;80,"5-Muy Crítico",IF(Preguntas!Z58&gt;60,"4-Crítico",IF(Preguntas!Z58&gt;40,"3-Moderado",IF(Preguntas!Z58&gt;20,"2-Poco Crítico","1-No Sensible"))))</f>
        <v>4-Crítico</v>
      </c>
      <c r="D58" s="45" t="str">
        <f>IF(Preguntas!AA58&gt;80,"5-Muy Crítico",IF(Preguntas!AA58&gt;60,"4-Crítico",IF(Preguntas!AA58&gt;40,"3-Moderado",IF(Preguntas!AA58&gt;20,"2-Poco Crítico","1-No Sensible"))))</f>
        <v>3-Moderado</v>
      </c>
      <c r="E58" s="45" t="str">
        <f>IF(Preguntas!AB58&gt;80,"5-Muy Crítico",IF(Preguntas!AB58&gt;60,"4-Crítico",IF(Preguntas!AB58&gt;40,"3-Moderado",IF(Preguntas!AB58&gt;20,"2-Poco Crítico","1-No Sensible"))))</f>
        <v>2-Poco Crítico</v>
      </c>
      <c r="F58" s="45">
        <f>Preguntas!Z58+Preguntas!AA58+Preguntas!AB58</f>
        <v>164</v>
      </c>
      <c r="G58" s="45" t="str">
        <f t="shared" si="1"/>
        <v>3-Moderada</v>
      </c>
      <c r="H58" s="46" t="str">
        <f>Inventario!C58</f>
        <v xml:space="preserve">OPERACIONES </v>
      </c>
    </row>
    <row r="59" spans="1:8" x14ac:dyDescent="0.2">
      <c r="A59" s="43">
        <f>Inventario!A59</f>
        <v>80</v>
      </c>
      <c r="B59" s="44" t="str">
        <f>Inventario!B59</f>
        <v>DIGITALIZACION DE LEGAJOS</v>
      </c>
      <c r="C59" s="45" t="str">
        <f>IF(Preguntas!Z59&gt;80,"5-Muy Crítico",IF(Preguntas!Z59&gt;60,"4-Crítico",IF(Preguntas!Z59&gt;40,"3-Moderado",IF(Preguntas!Z59&gt;20,"2-Poco Crítico","1-No Sensible"))))</f>
        <v>5-Muy Crítico</v>
      </c>
      <c r="D59" s="45" t="str">
        <f>IF(Preguntas!AA59&gt;80,"5-Muy Crítico",IF(Preguntas!AA59&gt;60,"4-Crítico",IF(Preguntas!AA59&gt;40,"3-Moderado",IF(Preguntas!AA59&gt;20,"2-Poco Crítico","1-No Sensible"))))</f>
        <v>2-Poco Crítico</v>
      </c>
      <c r="E59" s="45" t="str">
        <f>IF(Preguntas!AB59&gt;80,"5-Muy Crítico",IF(Preguntas!AB59&gt;60,"4-Crítico",IF(Preguntas!AB59&gt;40,"3-Moderado",IF(Preguntas!AB59&gt;20,"2-Poco Crítico","1-No Sensible"))))</f>
        <v>2-Poco Crítico</v>
      </c>
      <c r="F59" s="45">
        <f>Preguntas!Z59+Preguntas!AA59+Preguntas!AB59</f>
        <v>142</v>
      </c>
      <c r="G59" s="45" t="str">
        <f t="shared" si="1"/>
        <v>3-Moderada</v>
      </c>
      <c r="H59" s="46" t="str">
        <f>Inventario!C59</f>
        <v xml:space="preserve">OPERACIONES </v>
      </c>
    </row>
    <row r="60" spans="1:8" x14ac:dyDescent="0.2">
      <c r="A60" s="43">
        <f>Inventario!A60</f>
        <v>81</v>
      </c>
      <c r="B60" s="44" t="str">
        <f>Inventario!B60</f>
        <v>PROCESO BATCH RGL</v>
      </c>
      <c r="C60" s="45" t="str">
        <f>IF(Preguntas!Z60&gt;80,"5-Muy Crítico",IF(Preguntas!Z60&gt;60,"4-Crítico",IF(Preguntas!Z60&gt;40,"3-Moderado",IF(Preguntas!Z60&gt;20,"2-Poco Crítico","1-No Sensible"))))</f>
        <v>5-Muy Crítico</v>
      </c>
      <c r="D60" s="45" t="str">
        <f>IF(Preguntas!AA60&gt;80,"5-Muy Crítico",IF(Preguntas!AA60&gt;60,"4-Crítico",IF(Preguntas!AA60&gt;40,"3-Moderado",IF(Preguntas!AA60&gt;20,"2-Poco Crítico","1-No Sensible"))))</f>
        <v>5-Muy Crítico</v>
      </c>
      <c r="E60" s="45" t="str">
        <f>IF(Preguntas!AB60&gt;80,"5-Muy Crítico",IF(Preguntas!AB60&gt;60,"4-Crítico",IF(Preguntas!AB60&gt;40,"3-Moderado",IF(Preguntas!AB60&gt;20,"2-Poco Crítico","1-No Sensible"))))</f>
        <v>5-Muy Crítico</v>
      </c>
      <c r="F60" s="45">
        <f>Preguntas!Z60+Preguntas!AA60+Preguntas!AB60</f>
        <v>258</v>
      </c>
      <c r="G60" s="45" t="str">
        <f t="shared" si="1"/>
        <v>5-Muy Alta</v>
      </c>
      <c r="H60" s="46" t="str">
        <f>Inventario!C60</f>
        <v>SISTEMAS</v>
      </c>
    </row>
    <row r="61" spans="1:8" x14ac:dyDescent="0.2">
      <c r="A61" s="43">
        <f>Inventario!A61</f>
        <v>82</v>
      </c>
      <c r="B61" s="44" t="str">
        <f>Inventario!B61</f>
        <v>PROCESO BATCH BSJ-BERSA</v>
      </c>
      <c r="C61" s="45" t="str">
        <f>IF(Preguntas!Z61&gt;80,"5-Muy Crítico",IF(Preguntas!Z61&gt;60,"4-Crítico",IF(Preguntas!Z61&gt;40,"3-Moderado",IF(Preguntas!Z61&gt;20,"2-Poco Crítico","1-No Sensible"))))</f>
        <v>5-Muy Crítico</v>
      </c>
      <c r="D61" s="45" t="str">
        <f>IF(Preguntas!AA61&gt;80,"5-Muy Crítico",IF(Preguntas!AA61&gt;60,"4-Crítico",IF(Preguntas!AA61&gt;40,"3-Moderado",IF(Preguntas!AA61&gt;20,"2-Poco Crítico","1-No Sensible"))))</f>
        <v>5-Muy Crítico</v>
      </c>
      <c r="E61" s="45" t="str">
        <f>IF(Preguntas!AB61&gt;80,"5-Muy Crítico",IF(Preguntas!AB61&gt;60,"4-Crítico",IF(Preguntas!AB61&gt;40,"3-Moderado",IF(Preguntas!AB61&gt;20,"2-Poco Crítico","1-No Sensible"))))</f>
        <v>5-Muy Crítico</v>
      </c>
      <c r="F61" s="45">
        <f>Preguntas!Z61+Preguntas!AA61+Preguntas!AB61</f>
        <v>258</v>
      </c>
      <c r="G61" s="45" t="str">
        <f t="shared" si="1"/>
        <v>5-Muy Alta</v>
      </c>
      <c r="H61" s="46" t="str">
        <f>Inventario!C61</f>
        <v>SISTEMAS</v>
      </c>
    </row>
    <row r="62" spans="1:8" x14ac:dyDescent="0.2">
      <c r="A62" s="43">
        <f>Inventario!A62</f>
        <v>83</v>
      </c>
      <c r="B62" s="44" t="str">
        <f>Inventario!B62</f>
        <v>HOST TO HOST</v>
      </c>
      <c r="C62" s="45" t="str">
        <f>IF(Preguntas!Z62&gt;80,"5-Muy Crítico",IF(Preguntas!Z62&gt;60,"4-Crítico",IF(Preguntas!Z62&gt;40,"3-Moderado",IF(Preguntas!Z62&gt;20,"2-Poco Crítico","1-No Sensible"))))</f>
        <v>4-Crítico</v>
      </c>
      <c r="D62" s="45" t="str">
        <f>IF(Preguntas!AA62&gt;80,"5-Muy Crítico",IF(Preguntas!AA62&gt;60,"4-Crítico",IF(Preguntas!AA62&gt;40,"3-Moderado",IF(Preguntas!AA62&gt;20,"2-Poco Crítico","1-No Sensible"))))</f>
        <v>3-Moderado</v>
      </c>
      <c r="E62" s="45" t="str">
        <f>IF(Preguntas!AB62&gt;80,"5-Muy Crítico",IF(Preguntas!AB62&gt;60,"4-Crítico",IF(Preguntas!AB62&gt;40,"3-Moderado",IF(Preguntas!AB62&gt;20,"2-Poco Crítico","1-No Sensible"))))</f>
        <v>3-Moderado</v>
      </c>
      <c r="F62" s="45">
        <f>Preguntas!Z62+Preguntas!AA62+Preguntas!AB62</f>
        <v>170</v>
      </c>
      <c r="G62" s="45" t="str">
        <f t="shared" si="1"/>
        <v>3-Moderada</v>
      </c>
      <c r="H62" s="46" t="str">
        <f>Inventario!C62</f>
        <v>SISTEMAS</v>
      </c>
    </row>
    <row r="63" spans="1:8" x14ac:dyDescent="0.2">
      <c r="A63" s="43">
        <f>Inventario!A63</f>
        <v>84</v>
      </c>
      <c r="B63" s="44" t="str">
        <f>Inventario!B63</f>
        <v>WHATS UP</v>
      </c>
      <c r="C63" s="45" t="str">
        <f>IF(Preguntas!Z63&gt;80,"5-Muy Crítico",IF(Preguntas!Z63&gt;60,"4-Crítico",IF(Preguntas!Z63&gt;40,"3-Moderado",IF(Preguntas!Z63&gt;20,"2-Poco Crítico","1-No Sensible"))))</f>
        <v>3-Moderado</v>
      </c>
      <c r="D63" s="45" t="str">
        <f>IF(Preguntas!AA63&gt;80,"5-Muy Crítico",IF(Preguntas!AA63&gt;60,"4-Crítico",IF(Preguntas!AA63&gt;40,"3-Moderado",IF(Preguntas!AA63&gt;20,"2-Poco Crítico","1-No Sensible"))))</f>
        <v>2-Poco Crítico</v>
      </c>
      <c r="E63" s="45" t="str">
        <f>IF(Preguntas!AB63&gt;80,"5-Muy Crítico",IF(Preguntas!AB63&gt;60,"4-Crítico",IF(Preguntas!AB63&gt;40,"3-Moderado",IF(Preguntas!AB63&gt;20,"2-Poco Crítico","1-No Sensible"))))</f>
        <v>1-No Sensible</v>
      </c>
      <c r="F63" s="45">
        <f>Preguntas!Z63+Preguntas!AA63+Preguntas!AB63</f>
        <v>80</v>
      </c>
      <c r="G63" s="45" t="str">
        <f t="shared" si="1"/>
        <v>2-Baja</v>
      </c>
      <c r="H63" s="46" t="str">
        <f>Inventario!C63</f>
        <v>SISTEMAS</v>
      </c>
    </row>
    <row r="64" spans="1:8" x14ac:dyDescent="0.2">
      <c r="A64" s="43">
        <f>Inventario!A64</f>
        <v>85</v>
      </c>
      <c r="B64" s="44" t="str">
        <f>Inventario!B64</f>
        <v>AD-DNS</v>
      </c>
      <c r="C64" s="45" t="str">
        <f>IF(Preguntas!Z64&gt;80,"5-Muy Crítico",IF(Preguntas!Z64&gt;60,"4-Crítico",IF(Preguntas!Z64&gt;40,"3-Moderado",IF(Preguntas!Z64&gt;20,"2-Poco Crítico","1-No Sensible"))))</f>
        <v>4-Crítico</v>
      </c>
      <c r="D64" s="45" t="str">
        <f>IF(Preguntas!AA64&gt;80,"5-Muy Crítico",IF(Preguntas!AA64&gt;60,"4-Crítico",IF(Preguntas!AA64&gt;40,"3-Moderado",IF(Preguntas!AA64&gt;20,"2-Poco Crítico","1-No Sensible"))))</f>
        <v>4-Crítico</v>
      </c>
      <c r="E64" s="45" t="str">
        <f>IF(Preguntas!AB64&gt;80,"5-Muy Crítico",IF(Preguntas!AB64&gt;60,"4-Crítico",IF(Preguntas!AB64&gt;40,"3-Moderado",IF(Preguntas!AB64&gt;20,"2-Poco Crítico","1-No Sensible"))))</f>
        <v>4-Crítico</v>
      </c>
      <c r="F64" s="45">
        <f>Preguntas!Z64+Preguntas!AA64+Preguntas!AB64</f>
        <v>211</v>
      </c>
      <c r="G64" s="45" t="str">
        <f t="shared" si="1"/>
        <v>4-Alta</v>
      </c>
      <c r="H64" s="46" t="str">
        <f>Inventario!C64</f>
        <v>SISTEMAS</v>
      </c>
    </row>
    <row r="65" spans="1:8" x14ac:dyDescent="0.2">
      <c r="A65" s="43">
        <f>Inventario!A65</f>
        <v>86</v>
      </c>
      <c r="B65" s="44" t="str">
        <f>Inventario!B65</f>
        <v>ACL (LINK)</v>
      </c>
      <c r="C65" s="45" t="str">
        <f>IF(Preguntas!Z65&gt;80,"5-Muy Crítico",IF(Preguntas!Z65&gt;60,"4-Crítico",IF(Preguntas!Z65&gt;40,"3-Moderado",IF(Preguntas!Z65&gt;20,"2-Poco Crítico","1-No Sensible"))))</f>
        <v>3-Moderado</v>
      </c>
      <c r="D65" s="45" t="str">
        <f>IF(Preguntas!AA65&gt;80,"5-Muy Crítico",IF(Preguntas!AA65&gt;60,"4-Crítico",IF(Preguntas!AA65&gt;40,"3-Moderado",IF(Preguntas!AA65&gt;20,"2-Poco Crítico","1-No Sensible"))))</f>
        <v>2-Poco Crítico</v>
      </c>
      <c r="E65" s="45" t="str">
        <f>IF(Preguntas!AB65&gt;80,"5-Muy Crítico",IF(Preguntas!AB65&gt;60,"4-Crítico",IF(Preguntas!AB65&gt;40,"3-Moderado",IF(Preguntas!AB65&gt;20,"2-Poco Crítico","1-No Sensible"))))</f>
        <v>1-No Sensible</v>
      </c>
      <c r="F65" s="45">
        <f>Preguntas!Z65+Preguntas!AA65+Preguntas!AB65</f>
        <v>90</v>
      </c>
      <c r="G65" s="45" t="str">
        <f t="shared" si="1"/>
        <v>2-Baja</v>
      </c>
      <c r="H65" s="46" t="str">
        <f>Inventario!C65</f>
        <v xml:space="preserve">OPERACIONES </v>
      </c>
    </row>
    <row r="66" spans="1:8" x14ac:dyDescent="0.2">
      <c r="A66" s="43">
        <f>Inventario!A66</f>
        <v>87</v>
      </c>
      <c r="B66" s="44" t="str">
        <f>Inventario!B66</f>
        <v>SISCARD (CREDENCIAL)</v>
      </c>
      <c r="C66" s="45" t="str">
        <f>IF(Preguntas!Z66&gt;80,"5-Muy Crítico",IF(Preguntas!Z66&gt;60,"4-Crítico",IF(Preguntas!Z66&gt;40,"3-Moderado",IF(Preguntas!Z66&gt;20,"2-Poco Crítico","1-No Sensible"))))</f>
        <v>4-Crítico</v>
      </c>
      <c r="D66" s="45" t="str">
        <f>IF(Preguntas!AA66&gt;80,"5-Muy Crítico",IF(Preguntas!AA66&gt;60,"4-Crítico",IF(Preguntas!AA66&gt;40,"3-Moderado",IF(Preguntas!AA66&gt;20,"2-Poco Crítico","1-No Sensible"))))</f>
        <v>4-Crítico</v>
      </c>
      <c r="E66" s="45" t="str">
        <f>IF(Preguntas!AB66&gt;80,"5-Muy Crítico",IF(Preguntas!AB66&gt;60,"4-Crítico",IF(Preguntas!AB66&gt;40,"3-Moderado",IF(Preguntas!AB66&gt;20,"2-Poco Crítico","1-No Sensible"))))</f>
        <v>2-Poco Crítico</v>
      </c>
      <c r="F66" s="45">
        <f>Preguntas!Z66+Preguntas!AA66+Preguntas!AB66</f>
        <v>156</v>
      </c>
      <c r="G66" s="45" t="str">
        <f t="shared" ref="G66:G97" si="2">IF(F66&gt;240,"5-Muy Alta",IF(F66&gt;180,"4-Alta",IF(F66&gt;120,"3-Moderada",IF(F66&gt;60,"2-Baja","1-Muy Baja"))))</f>
        <v>3-Moderada</v>
      </c>
      <c r="H66" s="46" t="str">
        <f>Inventario!C66</f>
        <v xml:space="preserve">OPERACIONES </v>
      </c>
    </row>
    <row r="67" spans="1:8" x14ac:dyDescent="0.2">
      <c r="A67" s="43">
        <v>88</v>
      </c>
      <c r="B67" s="44" t="s">
        <v>132</v>
      </c>
      <c r="C67" s="45" t="str">
        <f>IF(Preguntas!Z67&gt;80,"5-Muy Crítico",IF(Preguntas!Z67&gt;60,"4-Crítico",IF(Preguntas!Z67&gt;40,"3-Moderado",IF(Preguntas!Z67&gt;20,"2-Poco Crítico","1-No Sensible"))))</f>
        <v>3-Moderado</v>
      </c>
      <c r="D67" s="45" t="str">
        <f>IF(Preguntas!AA67&gt;80,"5-Muy Crítico",IF(Preguntas!AA67&gt;60,"4-Crítico",IF(Preguntas!AA67&gt;40,"3-Moderado",IF(Preguntas!AA67&gt;20,"2-Poco Crítico","1-No Sensible"))))</f>
        <v>2-Poco Crítico</v>
      </c>
      <c r="E67" s="45" t="str">
        <f>IF(Preguntas!AB67&gt;80,"5-Muy Crítico",IF(Preguntas!AB67&gt;60,"4-Crítico",IF(Preguntas!AB67&gt;40,"3-Moderado",IF(Preguntas!AB67&gt;20,"2-Poco Crítico","1-No Sensible"))))</f>
        <v>1-No Sensible</v>
      </c>
      <c r="F67" s="45">
        <f>Preguntas!Z67+Preguntas!AA67+Preguntas!AB67</f>
        <v>107</v>
      </c>
      <c r="G67" s="45" t="str">
        <f t="shared" si="2"/>
        <v>2-Baja</v>
      </c>
      <c r="H67" s="46" t="s">
        <v>133</v>
      </c>
    </row>
    <row r="68" spans="1:8" x14ac:dyDescent="0.2">
      <c r="A68" s="43">
        <f>Inventario!A68</f>
        <v>89</v>
      </c>
      <c r="B68" s="44" t="str">
        <f>Inventario!B68</f>
        <v>DMZ-ISA Server</v>
      </c>
      <c r="C68" s="45" t="str">
        <f>IF(Preguntas!Z68&gt;80,"5-Muy Crítico",IF(Preguntas!Z68&gt;60,"4-Crítico",IF(Preguntas!Z68&gt;40,"3-Moderado",IF(Preguntas!Z68&gt;20,"2-Poco Crítico","1-No Sensible"))))</f>
        <v>2-Poco Crítico</v>
      </c>
      <c r="D68" s="45" t="str">
        <f>IF(Preguntas!AA68&gt;80,"5-Muy Crítico",IF(Preguntas!AA68&gt;60,"4-Crítico",IF(Preguntas!AA68&gt;40,"3-Moderado",IF(Preguntas!AA68&gt;20,"2-Poco Crítico","1-No Sensible"))))</f>
        <v>2-Poco Crítico</v>
      </c>
      <c r="E68" s="45" t="str">
        <f>IF(Preguntas!AB68&gt;80,"5-Muy Crítico",IF(Preguntas!AB68&gt;60,"4-Crítico",IF(Preguntas!AB68&gt;40,"3-Moderado",IF(Preguntas!AB68&gt;20,"2-Poco Crítico","1-No Sensible"))))</f>
        <v>1-No Sensible</v>
      </c>
      <c r="F68" s="45">
        <f>Preguntas!Z68+Preguntas!AA68+Preguntas!AB68</f>
        <v>69</v>
      </c>
      <c r="G68" s="45" t="str">
        <f t="shared" si="2"/>
        <v>2-Baja</v>
      </c>
      <c r="H68" s="46" t="str">
        <f>Inventario!C68</f>
        <v>PAI</v>
      </c>
    </row>
    <row r="69" spans="1:8" x14ac:dyDescent="0.2">
      <c r="A69" s="43">
        <f>Inventario!A69</f>
        <v>90</v>
      </c>
      <c r="B69" s="44" t="str">
        <f>Inventario!B69</f>
        <v>META4 de administracion de sueldos y empleados</v>
      </c>
      <c r="C69" s="45" t="str">
        <f>IF(Preguntas!Z69&gt;80,"5-Muy Crítico",IF(Preguntas!Z69&gt;60,"4-Crítico",IF(Preguntas!Z69&gt;40,"3-Moderado",IF(Preguntas!Z69&gt;20,"2-Poco Crítico","1-No Sensible"))))</f>
        <v>5-Muy Crítico</v>
      </c>
      <c r="D69" s="45" t="str">
        <f>IF(Preguntas!AA69&gt;80,"5-Muy Crítico",IF(Preguntas!AA69&gt;60,"4-Crítico",IF(Preguntas!AA69&gt;40,"3-Moderado",IF(Preguntas!AA69&gt;20,"2-Poco Crítico","1-No Sensible"))))</f>
        <v>2-Poco Crítico</v>
      </c>
      <c r="E69" s="45" t="str">
        <f>IF(Preguntas!AB69&gt;80,"5-Muy Crítico",IF(Preguntas!AB69&gt;60,"4-Crítico",IF(Preguntas!AB69&gt;40,"3-Moderado",IF(Preguntas!AB69&gt;20,"2-Poco Crítico","1-No Sensible"))))</f>
        <v>2-Poco Crítico</v>
      </c>
      <c r="F69" s="45">
        <f>Preguntas!Z69+Preguntas!AA69+Preguntas!AB69</f>
        <v>157</v>
      </c>
      <c r="G69" s="45" t="str">
        <f t="shared" si="2"/>
        <v>3-Moderada</v>
      </c>
      <c r="H69" s="46" t="str">
        <f>Inventario!C69</f>
        <v>RRHH</v>
      </c>
    </row>
    <row r="70" spans="1:8" x14ac:dyDescent="0.2">
      <c r="A70" s="43">
        <f>Inventario!A70</f>
        <v>92</v>
      </c>
      <c r="B70" s="44" t="str">
        <f>Inventario!B70</f>
        <v>RI Test</v>
      </c>
      <c r="C70" s="45" t="str">
        <f>IF(Preguntas!Z70&gt;80,"5-Muy Crítico",IF(Preguntas!Z70&gt;60,"4-Crítico",IF(Preguntas!Z70&gt;40,"3-Moderado",IF(Preguntas!Z70&gt;20,"2-Poco Crítico","1-No Sensible"))))</f>
        <v>5-Muy Crítico</v>
      </c>
      <c r="D70" s="45" t="str">
        <f>IF(Preguntas!AA70&gt;80,"5-Muy Crítico",IF(Preguntas!AA70&gt;60,"4-Crítico",IF(Preguntas!AA70&gt;40,"3-Moderado",IF(Preguntas!AA70&gt;20,"2-Poco Crítico","1-No Sensible"))))</f>
        <v>3-Moderado</v>
      </c>
      <c r="E70" s="45" t="str">
        <f>IF(Preguntas!AB70&gt;80,"5-Muy Crítico",IF(Preguntas!AB70&gt;60,"4-Crítico",IF(Preguntas!AB70&gt;40,"3-Moderado",IF(Preguntas!AB70&gt;20,"2-Poco Crítico","1-No Sensible"))))</f>
        <v>2-Poco Crítico</v>
      </c>
      <c r="F70" s="45">
        <f>Preguntas!Z70+Preguntas!AA70+Preguntas!AB70</f>
        <v>153</v>
      </c>
      <c r="G70" s="45" t="str">
        <f t="shared" si="2"/>
        <v>3-Moderada</v>
      </c>
      <c r="H70" s="46" t="str">
        <f>Inventario!C70</f>
        <v>CONTABILIDAD</v>
      </c>
    </row>
    <row r="71" spans="1:8" x14ac:dyDescent="0.2">
      <c r="A71" s="43">
        <f>Inventario!A71</f>
        <v>93</v>
      </c>
      <c r="B71" s="44" t="str">
        <f>Inventario!B71</f>
        <v>CCTV - ONSSI Software Circuito cerrado</v>
      </c>
      <c r="C71" s="45" t="str">
        <f>IF(Preguntas!Z71&gt;80,"5-Muy Crítico",IF(Preguntas!Z71&gt;60,"4-Crítico",IF(Preguntas!Z71&gt;40,"3-Moderado",IF(Preguntas!Z71&gt;20,"2-Poco Crítico","1-No Sensible"))))</f>
        <v>3-Moderado</v>
      </c>
      <c r="D71" s="45" t="str">
        <f>IF(Preguntas!AA71&gt;80,"5-Muy Crítico",IF(Preguntas!AA71&gt;60,"4-Crítico",IF(Preguntas!AA71&gt;40,"3-Moderado",IF(Preguntas!AA71&gt;20,"2-Poco Crítico","1-No Sensible"))))</f>
        <v>2-Poco Crítico</v>
      </c>
      <c r="E71" s="45" t="str">
        <f>IF(Preguntas!AB71&gt;80,"5-Muy Crítico",IF(Preguntas!AB71&gt;60,"4-Crítico",IF(Preguntas!AB71&gt;40,"3-Moderado",IF(Preguntas!AB71&gt;20,"2-Poco Crítico","1-No Sensible"))))</f>
        <v>1-No Sensible</v>
      </c>
      <c r="F71" s="45">
        <f>Preguntas!Z71+Preguntas!AA71+Preguntas!AB71</f>
        <v>81</v>
      </c>
      <c r="G71" s="45" t="str">
        <f t="shared" si="2"/>
        <v>2-Baja</v>
      </c>
      <c r="H71" s="46" t="str">
        <f>Inventario!C71</f>
        <v>SEGURIDAD BANCARIA</v>
      </c>
    </row>
    <row r="72" spans="1:8" x14ac:dyDescent="0.2">
      <c r="A72" s="43">
        <f>Inventario!A72</f>
        <v>94</v>
      </c>
      <c r="B72" s="44" t="str">
        <f>Inventario!B72</f>
        <v>Software Developer</v>
      </c>
      <c r="C72" s="45" t="str">
        <f>IF(Preguntas!Z72&gt;80,"5-Muy Crítico",IF(Preguntas!Z72&gt;60,"4-Crítico",IF(Preguntas!Z72&gt;40,"3-Moderado",IF(Preguntas!Z72&gt;20,"2-Poco Crítico","1-No Sensible"))))</f>
        <v>3-Moderado</v>
      </c>
      <c r="D72" s="45" t="str">
        <f>IF(Preguntas!AA72&gt;80,"5-Muy Crítico",IF(Preguntas!AA72&gt;60,"4-Crítico",IF(Preguntas!AA72&gt;40,"3-Moderado",IF(Preguntas!AA72&gt;20,"2-Poco Crítico","1-No Sensible"))))</f>
        <v>2-Poco Crítico</v>
      </c>
      <c r="E72" s="45" t="str">
        <f>IF(Preguntas!AB72&gt;80,"5-Muy Crítico",IF(Preguntas!AB72&gt;60,"4-Crítico",IF(Preguntas!AB72&gt;40,"3-Moderado",IF(Preguntas!AB72&gt;20,"2-Poco Crítico","1-No Sensible"))))</f>
        <v>2-Poco Crítico</v>
      </c>
      <c r="F72" s="45">
        <f>Preguntas!Z72+Preguntas!AA72+Preguntas!AB72</f>
        <v>102</v>
      </c>
      <c r="G72" s="45" t="str">
        <f t="shared" si="2"/>
        <v>2-Baja</v>
      </c>
      <c r="H72" s="46" t="str">
        <f>Inventario!C72</f>
        <v>SISTEMAS</v>
      </c>
    </row>
    <row r="73" spans="1:8" x14ac:dyDescent="0.2">
      <c r="A73" s="43">
        <f>Inventario!A73</f>
        <v>95</v>
      </c>
      <c r="B73" s="44" t="str">
        <f>Inventario!B73</f>
        <v>MDM (administracion dispositivos moviles)</v>
      </c>
      <c r="C73" s="45" t="str">
        <f>IF(Preguntas!Z73&gt;80,"5-Muy Crítico",IF(Preguntas!Z73&gt;60,"4-Crítico",IF(Preguntas!Z73&gt;40,"3-Moderado",IF(Preguntas!Z73&gt;20,"2-Poco Crítico","1-No Sensible"))))</f>
        <v>3-Moderado</v>
      </c>
      <c r="D73" s="45" t="str">
        <f>IF(Preguntas!AA73&gt;80,"5-Muy Crítico",IF(Preguntas!AA73&gt;60,"4-Crítico",IF(Preguntas!AA73&gt;40,"3-Moderado",IF(Preguntas!AA73&gt;20,"2-Poco Crítico","1-No Sensible"))))</f>
        <v>3-Moderado</v>
      </c>
      <c r="E73" s="45" t="str">
        <f>IF(Preguntas!AB73&gt;80,"5-Muy Crítico",IF(Preguntas!AB73&gt;60,"4-Crítico",IF(Preguntas!AB73&gt;40,"3-Moderado",IF(Preguntas!AB73&gt;20,"2-Poco Crítico","1-No Sensible"))))</f>
        <v>2-Poco Crítico</v>
      </c>
      <c r="F73" s="45">
        <f>Preguntas!Z73+Preguntas!AA73+Preguntas!AB73</f>
        <v>114</v>
      </c>
      <c r="G73" s="45" t="str">
        <f t="shared" si="2"/>
        <v>2-Baja</v>
      </c>
      <c r="H73" s="46" t="str">
        <f>Inventario!C73</f>
        <v>PAI</v>
      </c>
    </row>
    <row r="74" spans="1:8" x14ac:dyDescent="0.2">
      <c r="A74" s="43">
        <f>Inventario!A74</f>
        <v>96</v>
      </c>
      <c r="B74" s="44" t="str">
        <f>Inventario!B74</f>
        <v>IMPERVA</v>
      </c>
      <c r="C74" s="45" t="str">
        <f>IF(Preguntas!Z74&gt;80,"5-Muy Crítico",IF(Preguntas!Z74&gt;60,"4-Crítico",IF(Preguntas!Z74&gt;40,"3-Moderado",IF(Preguntas!Z74&gt;20,"2-Poco Crítico","1-No Sensible"))))</f>
        <v>3-Moderado</v>
      </c>
      <c r="D74" s="45" t="str">
        <f>IF(Preguntas!AA74&gt;80,"5-Muy Crítico",IF(Preguntas!AA74&gt;60,"4-Crítico",IF(Preguntas!AA74&gt;40,"3-Moderado",IF(Preguntas!AA74&gt;20,"2-Poco Crítico","1-No Sensible"))))</f>
        <v>1-No Sensible</v>
      </c>
      <c r="E74" s="45" t="str">
        <f>IF(Preguntas!AB74&gt;80,"5-Muy Crítico",IF(Preguntas!AB74&gt;60,"4-Crítico",IF(Preguntas!AB74&gt;40,"3-Moderado",IF(Preguntas!AB74&gt;20,"2-Poco Crítico","1-No Sensible"))))</f>
        <v>1-No Sensible</v>
      </c>
      <c r="F74" s="45">
        <f>Preguntas!Z74+Preguntas!AA74+Preguntas!AB74</f>
        <v>88</v>
      </c>
      <c r="G74" s="45" t="str">
        <f t="shared" si="2"/>
        <v>2-Baja</v>
      </c>
      <c r="H74" s="46" t="str">
        <f>Inventario!C74</f>
        <v>PAI</v>
      </c>
    </row>
    <row r="75" spans="1:8" x14ac:dyDescent="0.2">
      <c r="A75" s="43">
        <f>Inventario!A75</f>
        <v>97</v>
      </c>
      <c r="B75" s="44" t="str">
        <f>Inventario!B75</f>
        <v>FARADAY CLOUD</v>
      </c>
      <c r="C75" s="45" t="str">
        <f>IF(Preguntas!Z75&gt;80,"5-Muy Crítico",IF(Preguntas!Z75&gt;60,"4-Crítico",IF(Preguntas!Z75&gt;40,"3-Moderado",IF(Preguntas!Z75&gt;20,"2-Poco Crítico","1-No Sensible"))))</f>
        <v>3-Moderado</v>
      </c>
      <c r="D75" s="45" t="str">
        <f>IF(Preguntas!AA75&gt;80,"5-Muy Crítico",IF(Preguntas!AA75&gt;60,"4-Crítico",IF(Preguntas!AA75&gt;40,"3-Moderado",IF(Preguntas!AA75&gt;20,"2-Poco Crítico","1-No Sensible"))))</f>
        <v>1-No Sensible</v>
      </c>
      <c r="E75" s="45" t="str">
        <f>IF(Preguntas!AB75&gt;80,"5-Muy Crítico",IF(Preguntas!AB75&gt;60,"4-Crítico",IF(Preguntas!AB75&gt;40,"3-Moderado",IF(Preguntas!AB75&gt;20,"2-Poco Crítico","1-No Sensible"))))</f>
        <v>1-No Sensible</v>
      </c>
      <c r="F75" s="45">
        <f>Preguntas!Z75+Preguntas!AA75+Preguntas!AB75</f>
        <v>71</v>
      </c>
      <c r="G75" s="45" t="str">
        <f t="shared" si="2"/>
        <v>2-Baja</v>
      </c>
      <c r="H75" s="46" t="str">
        <f>Inventario!C75</f>
        <v>PAI</v>
      </c>
    </row>
    <row r="76" spans="1:8" x14ac:dyDescent="0.2">
      <c r="A76" s="43">
        <f>Inventario!A76</f>
        <v>98</v>
      </c>
      <c r="B76" s="44" t="str">
        <f>Inventario!B76</f>
        <v>ENGAGE MULTIBANCO</v>
      </c>
      <c r="C76" s="45" t="str">
        <f>IF(Preguntas!Z76&gt;80,"5-Muy Crítico",IF(Preguntas!Z76&gt;60,"4-Crítico",IF(Preguntas!Z76&gt;40,"3-Moderado",IF(Preguntas!Z76&gt;20,"2-Poco Crítico","1-No Sensible"))))</f>
        <v>4-Crítico</v>
      </c>
      <c r="D76" s="45" t="str">
        <f>IF(Preguntas!AA76&gt;80,"5-Muy Crítico",IF(Preguntas!AA76&gt;60,"4-Crítico",IF(Preguntas!AA76&gt;40,"3-Moderado",IF(Preguntas!AA76&gt;20,"2-Poco Crítico","1-No Sensible"))))</f>
        <v>3-Moderado</v>
      </c>
      <c r="E76" s="45" t="str">
        <f>IF(Preguntas!AB76&gt;80,"5-Muy Crítico",IF(Preguntas!AB76&gt;60,"4-Crítico",IF(Preguntas!AB76&gt;40,"3-Moderado",IF(Preguntas!AB76&gt;20,"2-Poco Crítico","1-No Sensible"))))</f>
        <v>3-Moderado</v>
      </c>
      <c r="F76" s="45">
        <f>Preguntas!Z76+Preguntas!AA76+Preguntas!AB76</f>
        <v>177</v>
      </c>
      <c r="G76" s="45" t="str">
        <f t="shared" si="2"/>
        <v>3-Moderada</v>
      </c>
      <c r="H76" s="46" t="str">
        <f>Inventario!C76</f>
        <v>BANCA CONSUMO</v>
      </c>
    </row>
    <row r="77" spans="1:8" x14ac:dyDescent="0.2">
      <c r="A77" s="43">
        <f>Inventario!A77</f>
        <v>99</v>
      </c>
      <c r="B77" s="44" t="str">
        <f>Inventario!B77</f>
        <v>G.I.A Manager ATM</v>
      </c>
      <c r="C77" s="45" t="str">
        <f>IF(Preguntas!Z77&gt;80,"5-Muy Crítico",IF(Preguntas!Z77&gt;60,"4-Crítico",IF(Preguntas!Z77&gt;40,"3-Moderado",IF(Preguntas!Z77&gt;20,"2-Poco Crítico","1-No Sensible"))))</f>
        <v>4-Crítico</v>
      </c>
      <c r="D77" s="45" t="str">
        <f>IF(Preguntas!AA77&gt;80,"5-Muy Crítico",IF(Preguntas!AA77&gt;60,"4-Crítico",IF(Preguntas!AA77&gt;40,"3-Moderado",IF(Preguntas!AA77&gt;20,"2-Poco Crítico","1-No Sensible"))))</f>
        <v>3-Moderado</v>
      </c>
      <c r="E77" s="45" t="str">
        <f>IF(Preguntas!AB77&gt;80,"5-Muy Crítico",IF(Preguntas!AB77&gt;60,"4-Crítico",IF(Preguntas!AB77&gt;40,"3-Moderado",IF(Preguntas!AB77&gt;20,"2-Poco Crítico","1-No Sensible"))))</f>
        <v>1-No Sensible</v>
      </c>
      <c r="F77" s="45">
        <f>Preguntas!Z77+Preguntas!AA77+Preguntas!AB77</f>
        <v>121</v>
      </c>
      <c r="G77" s="45" t="str">
        <f t="shared" si="2"/>
        <v>3-Moderada</v>
      </c>
      <c r="H77" s="46" t="str">
        <f>Inventario!C77</f>
        <v xml:space="preserve">OPERACIONES </v>
      </c>
    </row>
    <row r="78" spans="1:8" x14ac:dyDescent="0.2">
      <c r="A78" s="43">
        <f>Inventario!A78</f>
        <v>100</v>
      </c>
      <c r="B78" s="44" t="str">
        <f>Inventario!B78</f>
        <v>Aplicaciones Integrales (CBN)</v>
      </c>
      <c r="C78" s="45" t="str">
        <f>IF(Preguntas!Z78&gt;80,"5-Muy Crítico",IF(Preguntas!Z78&gt;60,"4-Crítico",IF(Preguntas!Z78&gt;40,"3-Moderado",IF(Preguntas!Z78&gt;20,"2-Poco Crítico","1-No Sensible"))))</f>
        <v>3-Moderado</v>
      </c>
      <c r="D78" s="45" t="str">
        <f>IF(Preguntas!AA78&gt;80,"5-Muy Crítico",IF(Preguntas!AA78&gt;60,"4-Crítico",IF(Preguntas!AA78&gt;40,"3-Moderado",IF(Preguntas!AA78&gt;20,"2-Poco Crítico","1-No Sensible"))))</f>
        <v>2-Poco Crítico</v>
      </c>
      <c r="E78" s="45" t="str">
        <f>IF(Preguntas!AB78&gt;80,"5-Muy Crítico",IF(Preguntas!AB78&gt;60,"4-Crítico",IF(Preguntas!AB78&gt;40,"3-Moderado",IF(Preguntas!AB78&gt;20,"2-Poco Crítico","1-No Sensible"))))</f>
        <v>1-No Sensible</v>
      </c>
      <c r="F78" s="45">
        <f>Preguntas!Z78+Preguntas!AA78+Preguntas!AB78</f>
        <v>83</v>
      </c>
      <c r="G78" s="45" t="str">
        <f t="shared" si="2"/>
        <v>2-Baja</v>
      </c>
      <c r="H78" s="46" t="str">
        <f>Inventario!C78</f>
        <v>ADMINISTRACION CREDITICIA</v>
      </c>
    </row>
    <row r="79" spans="1:8" x14ac:dyDescent="0.2">
      <c r="A79" s="43">
        <f>Inventario!A79</f>
        <v>106</v>
      </c>
      <c r="B79" s="44" t="str">
        <f>Inventario!B79</f>
        <v>AOJ (concursos y quiebras)</v>
      </c>
      <c r="C79" s="45" t="str">
        <f>IF(Preguntas!Z79&gt;80,"5-Muy Crítico",IF(Preguntas!Z79&gt;60,"4-Crítico",IF(Preguntas!Z79&gt;40,"3-Moderado",IF(Preguntas!Z79&gt;20,"2-Poco Crítico","1-No Sensible"))))</f>
        <v>4-Crítico</v>
      </c>
      <c r="D79" s="45" t="str">
        <f>IF(Preguntas!AA79&gt;80,"5-Muy Crítico",IF(Preguntas!AA79&gt;60,"4-Crítico",IF(Preguntas!AA79&gt;40,"3-Moderado",IF(Preguntas!AA79&gt;20,"2-Poco Crítico","1-No Sensible"))))</f>
        <v>2-Poco Crítico</v>
      </c>
      <c r="E79" s="45" t="str">
        <f>IF(Preguntas!AB79&gt;80,"5-Muy Crítico",IF(Preguntas!AB79&gt;60,"4-Crítico",IF(Preguntas!AB79&gt;40,"3-Moderado",IF(Preguntas!AB79&gt;20,"2-Poco Crítico","1-No Sensible"))))</f>
        <v>1-No Sensible</v>
      </c>
      <c r="F79" s="45">
        <f>Preguntas!Z79+Preguntas!AA79+Preguntas!AB79</f>
        <v>137</v>
      </c>
      <c r="G79" s="45" t="str">
        <f t="shared" si="2"/>
        <v>3-Moderada</v>
      </c>
      <c r="H79" s="46" t="str">
        <f>Inventario!C79</f>
        <v>ASUNTOS LEGALES</v>
      </c>
    </row>
    <row r="80" spans="1:8" x14ac:dyDescent="0.2">
      <c r="A80" s="43">
        <f>Inventario!A80</f>
        <v>109</v>
      </c>
      <c r="B80" s="44" t="str">
        <f>Inventario!B80</f>
        <v>TAS (terminal auto servicio)</v>
      </c>
      <c r="C80" s="45" t="str">
        <f>IF(Preguntas!Z80&gt;80,"5-Muy Crítico",IF(Preguntas!Z80&gt;60,"4-Crítico",IF(Preguntas!Z80&gt;40,"3-Moderado",IF(Preguntas!Z80&gt;20,"2-Poco Crítico","1-No Sensible"))))</f>
        <v>4-Crítico</v>
      </c>
      <c r="D80" s="45" t="str">
        <f>IF(Preguntas!AA80&gt;80,"5-Muy Crítico",IF(Preguntas!AA80&gt;60,"4-Crítico",IF(Preguntas!AA80&gt;40,"3-Moderado",IF(Preguntas!AA80&gt;20,"2-Poco Crítico","1-No Sensible"))))</f>
        <v>4-Crítico</v>
      </c>
      <c r="E80" s="45" t="str">
        <f>IF(Preguntas!AB80&gt;80,"5-Muy Crítico",IF(Preguntas!AB80&gt;60,"4-Crítico",IF(Preguntas!AB80&gt;40,"3-Moderado",IF(Preguntas!AB80&gt;20,"2-Poco Crítico","1-No Sensible"))))</f>
        <v>2-Poco Crítico</v>
      </c>
      <c r="F80" s="45">
        <f>Preguntas!Z80+Preguntas!AA80+Preguntas!AB80</f>
        <v>171</v>
      </c>
      <c r="G80" s="45" t="str">
        <f t="shared" si="2"/>
        <v>3-Moderada</v>
      </c>
      <c r="H80" s="46" t="str">
        <f>Inventario!C80</f>
        <v xml:space="preserve">OPERACIONES </v>
      </c>
    </row>
    <row r="81" spans="1:8" x14ac:dyDescent="0.2">
      <c r="A81" s="43">
        <f>Inventario!A81</f>
        <v>110</v>
      </c>
      <c r="B81" s="44" t="str">
        <f>Inventario!B81</f>
        <v>Prestamos Link</v>
      </c>
      <c r="C81" s="45" t="str">
        <f>IF(Preguntas!Z81&gt;80,"5-Muy Crítico",IF(Preguntas!Z81&gt;60,"4-Crítico",IF(Preguntas!Z81&gt;40,"3-Moderado",IF(Preguntas!Z81&gt;20,"2-Poco Crítico","1-No Sensible"))))</f>
        <v>4-Crítico</v>
      </c>
      <c r="D81" s="45" t="str">
        <f>IF(Preguntas!AA81&gt;80,"5-Muy Crítico",IF(Preguntas!AA81&gt;60,"4-Crítico",IF(Preguntas!AA81&gt;40,"3-Moderado",IF(Preguntas!AA81&gt;20,"2-Poco Crítico","1-No Sensible"))))</f>
        <v>4-Crítico</v>
      </c>
      <c r="E81" s="45" t="str">
        <f>IF(Preguntas!AB81&gt;80,"5-Muy Crítico",IF(Preguntas!AB81&gt;60,"4-Crítico",IF(Preguntas!AB81&gt;40,"3-Moderado",IF(Preguntas!AB81&gt;20,"2-Poco Crítico","1-No Sensible"))))</f>
        <v>2-Poco Crítico</v>
      </c>
      <c r="F81" s="45">
        <f>Preguntas!Z81+Preguntas!AA81+Preguntas!AB81</f>
        <v>170</v>
      </c>
      <c r="G81" s="45" t="str">
        <f t="shared" si="2"/>
        <v>3-Moderada</v>
      </c>
      <c r="H81" s="46" t="str">
        <f>Inventario!C81</f>
        <v xml:space="preserve">OPERACIONES </v>
      </c>
    </row>
    <row r="82" spans="1:8" x14ac:dyDescent="0.2">
      <c r="A82" s="43">
        <f>Inventario!A82</f>
        <v>111</v>
      </c>
      <c r="B82" s="44" t="str">
        <f>Inventario!B82</f>
        <v>NETSCALER</v>
      </c>
      <c r="C82" s="45" t="str">
        <f>IF(Preguntas!Z82&gt;80,"5-Muy Crítico",IF(Preguntas!Z82&gt;60,"4-Crítico",IF(Preguntas!Z82&gt;40,"3-Moderado",IF(Preguntas!Z82&gt;20,"2-Poco Crítico","1-No Sensible"))))</f>
        <v>3-Moderado</v>
      </c>
      <c r="D82" s="45" t="str">
        <f>IF(Preguntas!AA82&gt;80,"5-Muy Crítico",IF(Preguntas!AA82&gt;60,"4-Crítico",IF(Preguntas!AA82&gt;40,"3-Moderado",IF(Preguntas!AA82&gt;20,"2-Poco Crítico","1-No Sensible"))))</f>
        <v>2-Poco Crítico</v>
      </c>
      <c r="E82" s="45" t="str">
        <f>IF(Preguntas!AB82&gt;80,"5-Muy Crítico",IF(Preguntas!AB82&gt;60,"4-Crítico",IF(Preguntas!AB82&gt;40,"3-Moderado",IF(Preguntas!AB82&gt;20,"2-Poco Crítico","1-No Sensible"))))</f>
        <v>2-Poco Crítico</v>
      </c>
      <c r="F82" s="45">
        <f>Preguntas!Z82+Preguntas!AA82+Preguntas!AB82</f>
        <v>115</v>
      </c>
      <c r="G82" s="45" t="str">
        <f t="shared" si="2"/>
        <v>2-Baja</v>
      </c>
      <c r="H82" s="46" t="str">
        <f>Inventario!C82</f>
        <v>PAI</v>
      </c>
    </row>
    <row r="83" spans="1:8" x14ac:dyDescent="0.2">
      <c r="A83" s="43">
        <f>Inventario!A83</f>
        <v>112</v>
      </c>
      <c r="B83" s="44" t="str">
        <f>Inventario!B83</f>
        <v>SAM Extra Bancario</v>
      </c>
      <c r="C83" s="45" t="str">
        <f>IF(Preguntas!Z83&gt;80,"5-Muy Crítico",IF(Preguntas!Z83&gt;60,"4-Crítico",IF(Preguntas!Z83&gt;40,"3-Moderado",IF(Preguntas!Z83&gt;20,"2-Poco Crítico","1-No Sensible"))))</f>
        <v>2-Poco Crítico</v>
      </c>
      <c r="D83" s="45" t="str">
        <f>IF(Preguntas!AA83&gt;80,"5-Muy Crítico",IF(Preguntas!AA83&gt;60,"4-Crítico",IF(Preguntas!AA83&gt;40,"3-Moderado",IF(Preguntas!AA83&gt;20,"2-Poco Crítico","1-No Sensible"))))</f>
        <v>3-Moderado</v>
      </c>
      <c r="E83" s="45" t="str">
        <f>IF(Preguntas!AB83&gt;80,"5-Muy Crítico",IF(Preguntas!AB83&gt;60,"4-Crítico",IF(Preguntas!AB83&gt;40,"3-Moderado",IF(Preguntas!AB83&gt;20,"2-Poco Crítico","1-No Sensible"))))</f>
        <v>2-Poco Crítico</v>
      </c>
      <c r="F83" s="45">
        <f>Preguntas!Z83+Preguntas!AA83+Preguntas!AB83</f>
        <v>120</v>
      </c>
      <c r="G83" s="45" t="str">
        <f t="shared" si="2"/>
        <v>2-Baja</v>
      </c>
      <c r="H83" s="46" t="str">
        <f>Inventario!C83</f>
        <v xml:space="preserve">OPERACIONES </v>
      </c>
    </row>
    <row r="84" spans="1:8" x14ac:dyDescent="0.2">
      <c r="A84" s="43">
        <f>Inventario!A84</f>
        <v>113</v>
      </c>
      <c r="B84" s="44" t="str">
        <f>Inventario!B84</f>
        <v>SAS EGRC</v>
      </c>
      <c r="C84" s="45" t="str">
        <f>IF(Preguntas!Z84&gt;80,"5-Muy Crítico",IF(Preguntas!Z84&gt;60,"4-Crítico",IF(Preguntas!Z84&gt;40,"3-Moderado",IF(Preguntas!Z84&gt;20,"2-Poco Crítico","1-No Sensible"))))</f>
        <v>5-Muy Crítico</v>
      </c>
      <c r="D84" s="45" t="str">
        <f>IF(Preguntas!AA84&gt;80,"5-Muy Crítico",IF(Preguntas!AA84&gt;60,"4-Crítico",IF(Preguntas!AA84&gt;40,"3-Moderado",IF(Preguntas!AA84&gt;20,"2-Poco Crítico","1-No Sensible"))))</f>
        <v>2-Poco Crítico</v>
      </c>
      <c r="E84" s="45" t="str">
        <f>IF(Preguntas!AB84&gt;80,"5-Muy Crítico",IF(Preguntas!AB84&gt;60,"4-Crítico",IF(Preguntas!AB84&gt;40,"3-Moderado",IF(Preguntas!AB84&gt;20,"2-Poco Crítico","1-No Sensible"))))</f>
        <v>2-Poco Crítico</v>
      </c>
      <c r="F84" s="45">
        <f>Preguntas!Z84+Preguntas!AA84+Preguntas!AB84</f>
        <v>148</v>
      </c>
      <c r="G84" s="45" t="str">
        <f t="shared" si="2"/>
        <v>3-Moderada</v>
      </c>
      <c r="H84" s="46" t="str">
        <f>Inventario!C84</f>
        <v>RIESGOS</v>
      </c>
    </row>
    <row r="85" spans="1:8" x14ac:dyDescent="0.2">
      <c r="A85" s="43">
        <f>Inventario!A85</f>
        <v>114</v>
      </c>
      <c r="B85" s="44" t="str">
        <f>Inventario!B85</f>
        <v>PAPROD</v>
      </c>
      <c r="C85" s="45" t="str">
        <f>IF(Preguntas!Z85&gt;80,"5-Muy Crítico",IF(Preguntas!Z85&gt;60,"4-Crítico",IF(Preguntas!Z85&gt;40,"3-Moderado",IF(Preguntas!Z85&gt;20,"2-Poco Crítico","1-No Sensible"))))</f>
        <v>3-Moderado</v>
      </c>
      <c r="D85" s="45" t="str">
        <f>IF(Preguntas!AA85&gt;80,"5-Muy Crítico",IF(Preguntas!AA85&gt;60,"4-Crítico",IF(Preguntas!AA85&gt;40,"3-Moderado",IF(Preguntas!AA85&gt;20,"2-Poco Crítico","1-No Sensible"))))</f>
        <v>2-Poco Crítico</v>
      </c>
      <c r="E85" s="45" t="str">
        <f>IF(Preguntas!AB85&gt;80,"5-Muy Crítico",IF(Preguntas!AB85&gt;60,"4-Crítico",IF(Preguntas!AB85&gt;40,"3-Moderado",IF(Preguntas!AB85&gt;20,"2-Poco Crítico","1-No Sensible"))))</f>
        <v>2-Poco Crítico</v>
      </c>
      <c r="F85" s="45">
        <f>Preguntas!Z85+Preguntas!AA85+Preguntas!AB85</f>
        <v>105</v>
      </c>
      <c r="G85" s="45" t="str">
        <f t="shared" si="2"/>
        <v>2-Baja</v>
      </c>
      <c r="H85" s="46" t="str">
        <f>Inventario!C85</f>
        <v>SISTEMAS</v>
      </c>
    </row>
    <row r="86" spans="1:8" x14ac:dyDescent="0.2">
      <c r="A86" s="43">
        <f>Inventario!A86</f>
        <v>115</v>
      </c>
      <c r="B86" s="44" t="str">
        <f>Inventario!B86</f>
        <v>MAWIDA BP</v>
      </c>
      <c r="C86" s="45" t="str">
        <f>IF(Preguntas!Z86&gt;80,"5-Muy Crítico",IF(Preguntas!Z86&gt;60,"4-Crítico",IF(Preguntas!Z86&gt;40,"3-Moderado",IF(Preguntas!Z86&gt;20,"2-Poco Crítico","1-No Sensible"))))</f>
        <v>4-Crítico</v>
      </c>
      <c r="D86" s="45" t="str">
        <f>IF(Preguntas!AA86&gt;80,"5-Muy Crítico",IF(Preguntas!AA86&gt;60,"4-Crítico",IF(Preguntas!AA86&gt;40,"3-Moderado",IF(Preguntas!AA86&gt;20,"2-Poco Crítico","1-No Sensible"))))</f>
        <v>2-Poco Crítico</v>
      </c>
      <c r="E86" s="45" t="str">
        <f>IF(Preguntas!AB86&gt;80,"5-Muy Crítico",IF(Preguntas!AB86&gt;60,"4-Crítico",IF(Preguntas!AB86&gt;40,"3-Moderado",IF(Preguntas!AB86&gt;20,"2-Poco Crítico","1-No Sensible"))))</f>
        <v>1-No Sensible</v>
      </c>
      <c r="F86" s="45">
        <f>Preguntas!Z86+Preguntas!AA86+Preguntas!AB86</f>
        <v>115</v>
      </c>
      <c r="G86" s="45" t="str">
        <f t="shared" si="2"/>
        <v>2-Baja</v>
      </c>
      <c r="H86" s="46" t="str">
        <f>Inventario!C86</f>
        <v>AUDITORIA INTERNA</v>
      </c>
    </row>
    <row r="87" spans="1:8" x14ac:dyDescent="0.2">
      <c r="A87" s="43">
        <f>Inventario!A87</f>
        <v>116</v>
      </c>
      <c r="B87" s="44" t="str">
        <f>Inventario!B87</f>
        <v>REDIM</v>
      </c>
      <c r="C87" s="45" t="str">
        <f>IF(Preguntas!Z87&gt;80,"5-Muy Crítico",IF(Preguntas!Z87&gt;60,"4-Crítico",IF(Preguntas!Z87&gt;40,"3-Moderado",IF(Preguntas!Z87&gt;20,"2-Poco Crítico","1-No Sensible"))))</f>
        <v>3-Moderado</v>
      </c>
      <c r="D87" s="45" t="str">
        <f>IF(Preguntas!AA87&gt;80,"5-Muy Crítico",IF(Preguntas!AA87&gt;60,"4-Crítico",IF(Preguntas!AA87&gt;40,"3-Moderado",IF(Preguntas!AA87&gt;20,"2-Poco Crítico","1-No Sensible"))))</f>
        <v>1-No Sensible</v>
      </c>
      <c r="E87" s="45" t="str">
        <f>IF(Preguntas!AB87&gt;80,"5-Muy Crítico",IF(Preguntas!AB87&gt;60,"4-Crítico",IF(Preguntas!AB87&gt;40,"3-Moderado",IF(Preguntas!AB87&gt;20,"2-Poco Crítico","1-No Sensible"))))</f>
        <v>1-No Sensible</v>
      </c>
      <c r="F87" s="45">
        <f>Preguntas!Z87+Preguntas!AA87+Preguntas!AB87</f>
        <v>83</v>
      </c>
      <c r="G87" s="45" t="str">
        <f t="shared" si="2"/>
        <v>2-Baja</v>
      </c>
      <c r="H87" s="46" t="str">
        <f>Inventario!C87</f>
        <v>PAI</v>
      </c>
    </row>
    <row r="88" spans="1:8" x14ac:dyDescent="0.2">
      <c r="A88" s="43">
        <f>Inventario!A88</f>
        <v>117</v>
      </c>
      <c r="B88" s="44" t="str">
        <f>Inventario!B88</f>
        <v>DEPOSITO REMOTO</v>
      </c>
      <c r="C88" s="45" t="str">
        <f>IF(Preguntas!Z88&gt;80,"5-Muy Crítico",IF(Preguntas!Z88&gt;60,"4-Crítico",IF(Preguntas!Z88&gt;40,"3-Moderado",IF(Preguntas!Z88&gt;20,"2-Poco Crítico","1-No Sensible"))))</f>
        <v>4-Crítico</v>
      </c>
      <c r="D88" s="45" t="str">
        <f>IF(Preguntas!AA88&gt;80,"5-Muy Crítico",IF(Preguntas!AA88&gt;60,"4-Crítico",IF(Preguntas!AA88&gt;40,"3-Moderado",IF(Preguntas!AA88&gt;20,"2-Poco Crítico","1-No Sensible"))))</f>
        <v>3-Moderado</v>
      </c>
      <c r="E88" s="45" t="str">
        <f>IF(Preguntas!AB88&gt;80,"5-Muy Crítico",IF(Preguntas!AB88&gt;60,"4-Crítico",IF(Preguntas!AB88&gt;40,"3-Moderado",IF(Preguntas!AB88&gt;20,"2-Poco Crítico","1-No Sensible"))))</f>
        <v>1-No Sensible</v>
      </c>
      <c r="F88" s="45">
        <f>Preguntas!Z88+Preguntas!AA88+Preguntas!AB88</f>
        <v>129</v>
      </c>
      <c r="G88" s="45" t="str">
        <f t="shared" si="2"/>
        <v>3-Moderada</v>
      </c>
      <c r="H88" s="46" t="str">
        <f>Inventario!C88</f>
        <v xml:space="preserve">OPERACIONES </v>
      </c>
    </row>
    <row r="89" spans="1:8" x14ac:dyDescent="0.2">
      <c r="A89" s="43">
        <f>Inventario!A89</f>
        <v>118</v>
      </c>
      <c r="B89" s="44" t="str">
        <f>Inventario!B89</f>
        <v>Micrositio Banca Empresa</v>
      </c>
      <c r="C89" s="45" t="str">
        <f>IF(Preguntas!Z89&gt;80,"5-Muy Crítico",IF(Preguntas!Z89&gt;60,"4-Crítico",IF(Preguntas!Z89&gt;40,"3-Moderado",IF(Preguntas!Z89&gt;20,"2-Poco Crítico","1-No Sensible"))))</f>
        <v>4-Crítico</v>
      </c>
      <c r="D89" s="45" t="str">
        <f>IF(Preguntas!AA89&gt;80,"5-Muy Crítico",IF(Preguntas!AA89&gt;60,"4-Crítico",IF(Preguntas!AA89&gt;40,"3-Moderado",IF(Preguntas!AA89&gt;20,"2-Poco Crítico","1-No Sensible"))))</f>
        <v>3-Moderado</v>
      </c>
      <c r="E89" s="45" t="str">
        <f>IF(Preguntas!AB89&gt;80,"5-Muy Crítico",IF(Preguntas!AB89&gt;60,"4-Crítico",IF(Preguntas!AB89&gt;40,"3-Moderado",IF(Preguntas!AB89&gt;20,"2-Poco Crítico","1-No Sensible"))))</f>
        <v>2-Poco Crítico</v>
      </c>
      <c r="F89" s="45">
        <f>Preguntas!Z89+Preguntas!AA89+Preguntas!AB89</f>
        <v>138</v>
      </c>
      <c r="G89" s="45" t="str">
        <f t="shared" si="2"/>
        <v>3-Moderada</v>
      </c>
      <c r="H89" s="46" t="str">
        <f>Inventario!C89</f>
        <v>BANCA EMPRESAS</v>
      </c>
    </row>
    <row r="90" spans="1:8" x14ac:dyDescent="0.2">
      <c r="A90" s="43">
        <f>Inventario!A90</f>
        <v>119</v>
      </c>
      <c r="B90" s="44" t="str">
        <f>Inventario!B90</f>
        <v>QUALIA</v>
      </c>
      <c r="C90" s="45" t="str">
        <f>IF(Preguntas!Z90&gt;80,"5-Muy Crítico",IF(Preguntas!Z90&gt;60,"4-Crítico",IF(Preguntas!Z90&gt;40,"3-Moderado",IF(Preguntas!Z90&gt;20,"2-Poco Crítico","1-No Sensible"))))</f>
        <v>3-Moderado</v>
      </c>
      <c r="D90" s="45" t="str">
        <f>IF(Preguntas!AA90&gt;80,"5-Muy Crítico",IF(Preguntas!AA90&gt;60,"4-Crítico",IF(Preguntas!AA90&gt;40,"3-Moderado",IF(Preguntas!AA90&gt;20,"2-Poco Crítico","1-No Sensible"))))</f>
        <v>2-Poco Crítico</v>
      </c>
      <c r="E90" s="45" t="str">
        <f>IF(Preguntas!AB90&gt;80,"5-Muy Crítico",IF(Preguntas!AB90&gt;60,"4-Crítico",IF(Preguntas!AB90&gt;40,"3-Moderado",IF(Preguntas!AB90&gt;20,"2-Poco Crítico","1-No Sensible"))))</f>
        <v>2-Poco Crítico</v>
      </c>
      <c r="F90" s="45">
        <f>Preguntas!Z90+Preguntas!AA90+Preguntas!AB90</f>
        <v>110</v>
      </c>
      <c r="G90" s="45" t="str">
        <f t="shared" si="2"/>
        <v>2-Baja</v>
      </c>
      <c r="H90" s="46" t="str">
        <f>Inventario!C90</f>
        <v xml:space="preserve">OPERACIONES </v>
      </c>
    </row>
    <row r="91" spans="1:8" x14ac:dyDescent="0.2">
      <c r="A91" s="43">
        <f>Inventario!A91</f>
        <v>120</v>
      </c>
      <c r="B91" s="44" t="str">
        <f>Inventario!B91</f>
        <v>TESIN WEB</v>
      </c>
      <c r="C91" s="45" t="str">
        <f>IF(Preguntas!Z91&gt;80,"5-Muy Crítico",IF(Preguntas!Z91&gt;60,"4-Crítico",IF(Preguntas!Z91&gt;40,"3-Moderado",IF(Preguntas!Z91&gt;20,"2-Poco Crítico","1-No Sensible"))))</f>
        <v>4-Crítico</v>
      </c>
      <c r="D91" s="45" t="str">
        <f>IF(Preguntas!AA91&gt;80,"5-Muy Crítico",IF(Preguntas!AA91&gt;60,"4-Crítico",IF(Preguntas!AA91&gt;40,"3-Moderado",IF(Preguntas!AA91&gt;20,"2-Poco Crítico","1-No Sensible"))))</f>
        <v>4-Crítico</v>
      </c>
      <c r="E91" s="45" t="str">
        <f>IF(Preguntas!AB91&gt;80,"5-Muy Crítico",IF(Preguntas!AB91&gt;60,"4-Crítico",IF(Preguntas!AB91&gt;40,"3-Moderado",IF(Preguntas!AB91&gt;20,"2-Poco Crítico","1-No Sensible"))))</f>
        <v>3-Moderado</v>
      </c>
      <c r="F91" s="45">
        <f>Preguntas!Z91+Preguntas!AA91+Preguntas!AB91</f>
        <v>177</v>
      </c>
      <c r="G91" s="45" t="str">
        <f t="shared" si="2"/>
        <v>3-Moderada</v>
      </c>
      <c r="H91" s="46" t="str">
        <f>Inventario!C91</f>
        <v xml:space="preserve">OPERACIONES </v>
      </c>
    </row>
    <row r="92" spans="1:8" x14ac:dyDescent="0.2">
      <c r="A92" s="9">
        <v>121</v>
      </c>
      <c r="B92" s="44" t="str">
        <f>Inventario!B92</f>
        <v>SIGMA</v>
      </c>
      <c r="C92" s="45" t="str">
        <f>IF(Preguntas!Z92&gt;80,"5-Muy Crítico",IF(Preguntas!Z92&gt;60,"4-Crítico",IF(Preguntas!Z92&gt;40,"3-Moderado",IF(Preguntas!Z92&gt;20,"2-Poco Crítico","1-No Sensible"))))</f>
        <v>3-Moderado</v>
      </c>
      <c r="D92" s="45" t="str">
        <f>IF(Preguntas!AA92&gt;80,"5-Muy Crítico",IF(Preguntas!AA92&gt;60,"4-Crítico",IF(Preguntas!AA92&gt;40,"3-Moderado",IF(Preguntas!AA92&gt;20,"2-Poco Crítico","1-No Sensible"))))</f>
        <v>2-Poco Crítico</v>
      </c>
      <c r="E92" s="45" t="str">
        <f>IF(Preguntas!AB92&gt;80,"5-Muy Crítico",IF(Preguntas!AB92&gt;60,"4-Crítico",IF(Preguntas!AB92&gt;40,"3-Moderado",IF(Preguntas!AB92&gt;20,"2-Poco Crítico","1-No Sensible"))))</f>
        <v>1-No Sensible</v>
      </c>
      <c r="F92" s="45">
        <f>Preguntas!Z92+Preguntas!AA92+Preguntas!AB92</f>
        <v>80</v>
      </c>
      <c r="G92" s="45" t="str">
        <f t="shared" si="2"/>
        <v>2-Baja</v>
      </c>
      <c r="H92" s="46" t="str">
        <f>Inventario!C92</f>
        <v xml:space="preserve">OPERACIONES </v>
      </c>
    </row>
    <row r="93" spans="1:8" x14ac:dyDescent="0.2">
      <c r="A93" s="9">
        <v>122</v>
      </c>
      <c r="B93" s="44" t="str">
        <f>Inventario!B93</f>
        <v>MAWIDA CA</v>
      </c>
      <c r="C93" s="45" t="str">
        <f>IF(Preguntas!Z93&gt;80,"5-Muy Crítico",IF(Preguntas!Z93&gt;60,"4-Crítico",IF(Preguntas!Z93&gt;40,"3-Moderado",IF(Preguntas!Z93&gt;20,"2-Poco Crítico","1-No Sensible"))))</f>
        <v>3-Moderado</v>
      </c>
      <c r="D93" s="45" t="str">
        <f>IF(Preguntas!AA93&gt;80,"5-Muy Crítico",IF(Preguntas!AA93&gt;60,"4-Crítico",IF(Preguntas!AA93&gt;40,"3-Moderado",IF(Preguntas!AA93&gt;20,"2-Poco Crítico","1-No Sensible"))))</f>
        <v>2-Poco Crítico</v>
      </c>
      <c r="E93" s="45" t="str">
        <f>IF(Preguntas!AB93&gt;80,"5-Muy Crítico",IF(Preguntas!AB93&gt;60,"4-Crítico",IF(Preguntas!AB93&gt;40,"3-Moderado",IF(Preguntas!AB93&gt;20,"2-Poco Crítico","1-No Sensible"))))</f>
        <v>2-Poco Crítico</v>
      </c>
      <c r="F93" s="45">
        <f>Preguntas!Z93+Preguntas!AA93+Preguntas!AB93</f>
        <v>100</v>
      </c>
      <c r="G93" s="45" t="str">
        <f t="shared" si="2"/>
        <v>2-Baja</v>
      </c>
      <c r="H93" s="46" t="str">
        <f>Inventario!C93</f>
        <v>AUDITORIA INTERNA</v>
      </c>
    </row>
    <row r="94" spans="1:8" x14ac:dyDescent="0.2">
      <c r="A94" s="9">
        <v>123</v>
      </c>
      <c r="B94" s="44" t="str">
        <f>Inventario!B94</f>
        <v>Tortoise SVN</v>
      </c>
      <c r="C94" s="45" t="str">
        <f>IF(Preguntas!Z94&gt;80,"5-Muy Crítico",IF(Preguntas!Z94&gt;60,"4-Crítico",IF(Preguntas!Z94&gt;40,"3-Moderado",IF(Preguntas!Z94&gt;20,"2-Poco Crítico","1-No Sensible"))))</f>
        <v>3-Moderado</v>
      </c>
      <c r="D94" s="45" t="str">
        <f>IF(Preguntas!AA94&gt;80,"5-Muy Crítico",IF(Preguntas!AA94&gt;60,"4-Crítico",IF(Preguntas!AA94&gt;40,"3-Moderado",IF(Preguntas!AA94&gt;20,"2-Poco Crítico","1-No Sensible"))))</f>
        <v>2-Poco Crítico</v>
      </c>
      <c r="E94" s="45" t="str">
        <f>IF(Preguntas!AB94&gt;80,"5-Muy Crítico",IF(Preguntas!AB94&gt;60,"4-Crítico",IF(Preguntas!AB94&gt;40,"3-Moderado",IF(Preguntas!AB94&gt;20,"2-Poco Crítico","1-No Sensible"))))</f>
        <v>1-No Sensible</v>
      </c>
      <c r="F94" s="45">
        <f>Preguntas!Z94+Preguntas!AA94+Preguntas!AB94</f>
        <v>87</v>
      </c>
      <c r="G94" s="45" t="str">
        <f t="shared" si="2"/>
        <v>2-Baja</v>
      </c>
      <c r="H94" s="46" t="str">
        <f>Inventario!C94</f>
        <v>SISTEMAS</v>
      </c>
    </row>
    <row r="95" spans="1:8" x14ac:dyDescent="0.2">
      <c r="A95" s="9">
        <v>124</v>
      </c>
      <c r="B95" s="44" t="str">
        <f>Inventario!B95</f>
        <v>Veeam Backup</v>
      </c>
      <c r="C95" s="45" t="str">
        <f>IF(Preguntas!Z95&gt;80,"5-Muy Crítico",IF(Preguntas!Z95&gt;60,"4-Crítico",IF(Preguntas!Z95&gt;40,"3-Moderado",IF(Preguntas!Z95&gt;20,"2-Poco Crítico","1-No Sensible"))))</f>
        <v>4-Crítico</v>
      </c>
      <c r="D95" s="45" t="str">
        <f>IF(Preguntas!AA95&gt;80,"5-Muy Crítico",IF(Preguntas!AA95&gt;60,"4-Crítico",IF(Preguntas!AA95&gt;40,"3-Moderado",IF(Preguntas!AA95&gt;20,"2-Poco Crítico","1-No Sensible"))))</f>
        <v>3-Moderado</v>
      </c>
      <c r="E95" s="45" t="str">
        <f>IF(Preguntas!AB95&gt;80,"5-Muy Crítico",IF(Preguntas!AB95&gt;60,"4-Crítico",IF(Preguntas!AB95&gt;40,"3-Moderado",IF(Preguntas!AB95&gt;20,"2-Poco Crítico","1-No Sensible"))))</f>
        <v>2-Poco Crítico</v>
      </c>
      <c r="F95" s="45">
        <f>Preguntas!Z95+Preguntas!AA95+Preguntas!AB95</f>
        <v>154</v>
      </c>
      <c r="G95" s="45" t="str">
        <f t="shared" si="2"/>
        <v>3-Moderada</v>
      </c>
      <c r="H95" s="46" t="str">
        <f>Inventario!C95</f>
        <v>SISTEMAS</v>
      </c>
    </row>
    <row r="96" spans="1:8" x14ac:dyDescent="0.2">
      <c r="A96" s="9">
        <v>125</v>
      </c>
      <c r="B96" s="44" t="str">
        <f>Inventario!B96</f>
        <v>Backup Exec</v>
      </c>
      <c r="C96" s="45" t="str">
        <f>IF(Preguntas!Z96&gt;80,"5-Muy Crítico",IF(Preguntas!Z96&gt;60,"4-Crítico",IF(Preguntas!Z96&gt;40,"3-Moderado",IF(Preguntas!Z96&gt;20,"2-Poco Crítico","1-No Sensible"))))</f>
        <v>4-Crítico</v>
      </c>
      <c r="D96" s="45" t="str">
        <f>IF(Preguntas!AA96&gt;80,"5-Muy Crítico",IF(Preguntas!AA96&gt;60,"4-Crítico",IF(Preguntas!AA96&gt;40,"3-Moderado",IF(Preguntas!AA96&gt;20,"2-Poco Crítico","1-No Sensible"))))</f>
        <v>3-Moderado</v>
      </c>
      <c r="E96" s="45" t="str">
        <f>IF(Preguntas!AB96&gt;80,"5-Muy Crítico",IF(Preguntas!AB96&gt;60,"4-Crítico",IF(Preguntas!AB96&gt;40,"3-Moderado",IF(Preguntas!AB96&gt;20,"2-Poco Crítico","1-No Sensible"))))</f>
        <v>2-Poco Crítico</v>
      </c>
      <c r="F96" s="45">
        <f>Preguntas!Z96+Preguntas!AA96+Preguntas!AB96</f>
        <v>144</v>
      </c>
      <c r="G96" s="45" t="str">
        <f t="shared" si="2"/>
        <v>3-Moderada</v>
      </c>
      <c r="H96" s="46" t="str">
        <f>Inventario!C96</f>
        <v>SISTEMAS</v>
      </c>
    </row>
    <row r="97" spans="1:8" x14ac:dyDescent="0.2">
      <c r="A97" s="9">
        <v>126</v>
      </c>
      <c r="B97" s="44" t="str">
        <f>Inventario!B97</f>
        <v>VMWare Vcenter</v>
      </c>
      <c r="C97" s="45" t="str">
        <f>IF(Preguntas!Z97&gt;80,"5-Muy Crítico",IF(Preguntas!Z97&gt;60,"4-Crítico",IF(Preguntas!Z97&gt;40,"3-Moderado",IF(Preguntas!Z97&gt;20,"2-Poco Crítico","1-No Sensible"))))</f>
        <v>3-Moderado</v>
      </c>
      <c r="D97" s="45" t="str">
        <f>IF(Preguntas!AA97&gt;80,"5-Muy Crítico",IF(Preguntas!AA97&gt;60,"4-Crítico",IF(Preguntas!AA97&gt;40,"3-Moderado",IF(Preguntas!AA97&gt;20,"2-Poco Crítico","1-No Sensible"))))</f>
        <v>2-Poco Crítico</v>
      </c>
      <c r="E97" s="45" t="str">
        <f>IF(Preguntas!AB97&gt;80,"5-Muy Crítico",IF(Preguntas!AB97&gt;60,"4-Crítico",IF(Preguntas!AB97&gt;40,"3-Moderado",IF(Preguntas!AB97&gt;20,"2-Poco Crítico","1-No Sensible"))))</f>
        <v>1-No Sensible</v>
      </c>
      <c r="F97" s="45">
        <f>Preguntas!Z97+Preguntas!AA97+Preguntas!AB97</f>
        <v>85</v>
      </c>
      <c r="G97" s="45" t="str">
        <f t="shared" si="2"/>
        <v>2-Baja</v>
      </c>
      <c r="H97" s="46" t="str">
        <f>Inventario!C97</f>
        <v>SISTEMAS</v>
      </c>
    </row>
    <row r="98" spans="1:8" x14ac:dyDescent="0.2">
      <c r="A98" s="9">
        <v>127</v>
      </c>
      <c r="B98" s="43" t="str">
        <f>Inventario!B98</f>
        <v>E-MANAGER</v>
      </c>
      <c r="C98" s="45" t="str">
        <f>IF(Preguntas!Z98&gt;80,"5-Muy Crítico",IF(Preguntas!Z98&gt;60,"4-Crítico",IF(Preguntas!Z98&gt;40,"3-Moderado",IF(Preguntas!Z98&gt;20,"2-Poco Crítico","1-No Sensible"))))</f>
        <v>4-Crítico</v>
      </c>
      <c r="D98" s="45" t="str">
        <f>IF(Preguntas!AA98&gt;80,"5-Muy Crítico",IF(Preguntas!AA98&gt;60,"4-Crítico",IF(Preguntas!AA98&gt;40,"3-Moderado",IF(Preguntas!AA98&gt;20,"2-Poco Crítico","1-No Sensible"))))</f>
        <v>2-Poco Crítico</v>
      </c>
      <c r="E98" s="45" t="str">
        <f>IF(Preguntas!AB98&gt;80,"5-Muy Crítico",IF(Preguntas!AB98&gt;60,"4-Crítico",IF(Preguntas!AB98&gt;40,"3-Moderado",IF(Preguntas!AB98&gt;20,"2-Poco Crítico","1-No Sensible"))))</f>
        <v>2-Poco Crítico</v>
      </c>
      <c r="F98" s="45">
        <f>Preguntas!Z98+Preguntas!AA98+Preguntas!AB98</f>
        <v>133</v>
      </c>
      <c r="G98" s="45" t="str">
        <f t="shared" ref="G98:G111" si="3">IF(F98&gt;240,"5-Muy Alta",IF(F98&gt;180,"4-Alta",IF(F98&gt;120,"3-Moderada",IF(F98&gt;60,"2-Baja","1-Muy Baja"))))</f>
        <v>3-Moderada</v>
      </c>
      <c r="H98" s="46" t="str">
        <f>Inventario!C98</f>
        <v>OYP</v>
      </c>
    </row>
    <row r="99" spans="1:8" x14ac:dyDescent="0.2">
      <c r="A99" s="9">
        <v>128</v>
      </c>
      <c r="B99" s="43" t="str">
        <f>Inventario!B99</f>
        <v>FIRMA GRAFOMETRICA</v>
      </c>
      <c r="C99" s="45" t="str">
        <f>IF(Preguntas!Z99&gt;80,"5-Muy Crítico",IF(Preguntas!Z99&gt;60,"4-Crítico",IF(Preguntas!Z99&gt;40,"3-Moderado",IF(Preguntas!Z99&gt;20,"2-Poco Crítico","1-No Sensible"))))</f>
        <v>4-Crítico</v>
      </c>
      <c r="D99" s="45" t="str">
        <f>IF(Preguntas!AA99&gt;80,"5-Muy Crítico",IF(Preguntas!AA99&gt;60,"4-Crítico",IF(Preguntas!AA99&gt;40,"3-Moderado",IF(Preguntas!AA99&gt;20,"2-Poco Crítico","1-No Sensible"))))</f>
        <v>3-Moderado</v>
      </c>
      <c r="E99" s="45" t="str">
        <f>IF(Preguntas!AB99&gt;80,"5-Muy Crítico",IF(Preguntas!AB99&gt;60,"4-Crítico",IF(Preguntas!AB99&gt;40,"3-Moderado",IF(Preguntas!AB99&gt;20,"2-Poco Crítico","1-No Sensible"))))</f>
        <v>2-Poco Crítico</v>
      </c>
      <c r="F99" s="45">
        <f>Preguntas!Z99+Preguntas!AA99+Preguntas!AB99</f>
        <v>153</v>
      </c>
      <c r="G99" s="45" t="str">
        <f t="shared" si="3"/>
        <v>3-Moderada</v>
      </c>
      <c r="H99" s="46" t="str">
        <f>Inventario!C99</f>
        <v xml:space="preserve">OPERACIONES </v>
      </c>
    </row>
    <row r="100" spans="1:8" x14ac:dyDescent="0.2">
      <c r="A100" s="9">
        <v>129</v>
      </c>
      <c r="B100" s="43" t="str">
        <f>Inventario!B100</f>
        <v>MENSAJERIA BIDIRECCIONAL</v>
      </c>
      <c r="C100" s="45" t="str">
        <f>IF(Preguntas!Z100&gt;80,"5-Muy Crítico",IF(Preguntas!Z100&gt;60,"4-Crítico",IF(Preguntas!Z100&gt;40,"3-Moderado",IF(Preguntas!Z100&gt;20,"2-Poco Crítico","1-No Sensible"))))</f>
        <v>4-Crítico</v>
      </c>
      <c r="D100" s="45" t="str">
        <f>IF(Preguntas!AA100&gt;80,"5-Muy Crítico",IF(Preguntas!AA100&gt;60,"4-Crítico",IF(Preguntas!AA100&gt;40,"3-Moderado",IF(Preguntas!AA100&gt;20,"2-Poco Crítico","1-No Sensible"))))</f>
        <v>2-Poco Crítico</v>
      </c>
      <c r="E100" s="45" t="str">
        <f>IF(Preguntas!AB100&gt;80,"5-Muy Crítico",IF(Preguntas!AB100&gt;60,"4-Crítico",IF(Preguntas!AB100&gt;40,"3-Moderado",IF(Preguntas!AB100&gt;20,"2-Poco Crítico","1-No Sensible"))))</f>
        <v>1-No Sensible</v>
      </c>
      <c r="F100" s="45">
        <f>Preguntas!Z100+Preguntas!AA100+Preguntas!AB100</f>
        <v>120</v>
      </c>
      <c r="G100" s="45" t="str">
        <f t="shared" si="3"/>
        <v>2-Baja</v>
      </c>
      <c r="H100" s="46" t="str">
        <f>Inventario!C100</f>
        <v xml:space="preserve">OPERACIONES </v>
      </c>
    </row>
    <row r="101" spans="1:8" x14ac:dyDescent="0.2">
      <c r="A101" s="9">
        <v>130</v>
      </c>
      <c r="B101" s="43" t="str">
        <f>Inventario!B101</f>
        <v>GoAnywhere</v>
      </c>
      <c r="C101" s="45" t="str">
        <f>IF(Preguntas!Z101&gt;80,"5-Muy Crítico",IF(Preguntas!Z101&gt;60,"4-Crítico",IF(Preguntas!Z101&gt;40,"3-Moderado",IF(Preguntas!Z101&gt;20,"2-Poco Crítico","1-No Sensible"))))</f>
        <v>3-Moderado</v>
      </c>
      <c r="D101" s="45" t="str">
        <f>IF(Preguntas!AA101&gt;80,"5-Muy Crítico",IF(Preguntas!AA101&gt;60,"4-Crítico",IF(Preguntas!AA101&gt;40,"3-Moderado",IF(Preguntas!AA101&gt;20,"2-Poco Crítico","1-No Sensible"))))</f>
        <v>2-Poco Crítico</v>
      </c>
      <c r="E101" s="45" t="str">
        <f>IF(Preguntas!AB101&gt;80,"5-Muy Crítico",IF(Preguntas!AB101&gt;60,"4-Crítico",IF(Preguntas!AB101&gt;40,"3-Moderado",IF(Preguntas!AB101&gt;20,"2-Poco Crítico","1-No Sensible"))))</f>
        <v>1-No Sensible</v>
      </c>
      <c r="F101" s="45">
        <f>Preguntas!Z101+Preguntas!AA101+Preguntas!AB101</f>
        <v>104</v>
      </c>
      <c r="G101" s="45" t="str">
        <f t="shared" si="3"/>
        <v>2-Baja</v>
      </c>
      <c r="H101" s="46" t="str">
        <f>Inventario!C101</f>
        <v>SISTEMAS</v>
      </c>
    </row>
    <row r="102" spans="1:8" x14ac:dyDescent="0.2">
      <c r="A102" s="9">
        <v>131</v>
      </c>
      <c r="B102" s="43" t="str">
        <f>Inventario!B102</f>
        <v>Opticash</v>
      </c>
      <c r="C102" s="45" t="str">
        <f>IF(Preguntas!Z102&gt;80,"5-Muy Crítico",IF(Preguntas!Z102&gt;60,"4-Crítico",IF(Preguntas!Z102&gt;40,"3-Moderado",IF(Preguntas!Z102&gt;20,"2-Poco Crítico","1-No Sensible"))))</f>
        <v>4-Crítico</v>
      </c>
      <c r="D102" s="45" t="str">
        <f>IF(Preguntas!AA102&gt;80,"5-Muy Crítico",IF(Preguntas!AA102&gt;60,"4-Crítico",IF(Preguntas!AA102&gt;40,"3-Moderado",IF(Preguntas!AA102&gt;20,"2-Poco Crítico","1-No Sensible"))))</f>
        <v>2-Poco Crítico</v>
      </c>
      <c r="E102" s="45" t="str">
        <f>IF(Preguntas!AB102&gt;80,"5-Muy Crítico",IF(Preguntas!AB102&gt;60,"4-Crítico",IF(Preguntas!AB102&gt;40,"3-Moderado",IF(Preguntas!AB102&gt;20,"2-Poco Crítico","1-No Sensible"))))</f>
        <v>1-No Sensible</v>
      </c>
      <c r="F102" s="45">
        <f>Preguntas!Z102+Preguntas!AA102+Preguntas!AB102</f>
        <v>115</v>
      </c>
      <c r="G102" s="45" t="str">
        <f t="shared" si="3"/>
        <v>2-Baja</v>
      </c>
      <c r="H102" s="46" t="str">
        <f>Inventario!C102</f>
        <v xml:space="preserve">OPERACIONES </v>
      </c>
    </row>
    <row r="103" spans="1:8" x14ac:dyDescent="0.2">
      <c r="A103" s="9">
        <v>132</v>
      </c>
      <c r="B103" s="43" t="str">
        <f>Inventario!B103</f>
        <v>Pilar</v>
      </c>
      <c r="C103" s="45" t="str">
        <f>IF(Preguntas!Z103&gt;80,"5-Muy Crítico",IF(Preguntas!Z103&gt;60,"4-Crítico",IF(Preguntas!Z103&gt;40,"3-Moderado",IF(Preguntas!Z103&gt;20,"2-Poco Crítico","1-No Sensible"))))</f>
        <v>3-Moderado</v>
      </c>
      <c r="D103" s="45" t="str">
        <f>IF(Preguntas!AA103&gt;80,"5-Muy Crítico",IF(Preguntas!AA103&gt;60,"4-Crítico",IF(Preguntas!AA103&gt;40,"3-Moderado",IF(Preguntas!AA103&gt;20,"2-Poco Crítico","1-No Sensible"))))</f>
        <v>1-No Sensible</v>
      </c>
      <c r="E103" s="45" t="str">
        <f>IF(Preguntas!AB103&gt;80,"5-Muy Crítico",IF(Preguntas!AB103&gt;60,"4-Crítico",IF(Preguntas!AB103&gt;40,"3-Moderado",IF(Preguntas!AB103&gt;20,"2-Poco Crítico","1-No Sensible"))))</f>
        <v>1-No Sensible</v>
      </c>
      <c r="F103" s="45">
        <f>Preguntas!Z103+Preguntas!AA103+Preguntas!AB103</f>
        <v>81</v>
      </c>
      <c r="G103" s="45" t="str">
        <f t="shared" si="3"/>
        <v>2-Baja</v>
      </c>
      <c r="H103" s="46" t="str">
        <f>Inventario!C103</f>
        <v>SISTEMAS</v>
      </c>
    </row>
    <row r="104" spans="1:8" x14ac:dyDescent="0.2">
      <c r="A104" s="9">
        <v>133</v>
      </c>
      <c r="B104" s="43" t="str">
        <f>Inventario!B104</f>
        <v>Administracion de Seguridad Bancaria</v>
      </c>
      <c r="C104" s="45" t="str">
        <f>IF(Preguntas!Z104&gt;80,"5-Muy Crítico",IF(Preguntas!Z104&gt;60,"4-Crítico",IF(Preguntas!Z104&gt;40,"3-Moderado",IF(Preguntas!Z104&gt;20,"2-Poco Crítico","1-No Sensible"))))</f>
        <v>3-Moderado</v>
      </c>
      <c r="D104" s="45" t="str">
        <f>IF(Preguntas!AA104&gt;80,"5-Muy Crítico",IF(Preguntas!AA104&gt;60,"4-Crítico",IF(Preguntas!AA104&gt;40,"3-Moderado",IF(Preguntas!AA104&gt;20,"2-Poco Crítico","1-No Sensible"))))</f>
        <v>2-Poco Crítico</v>
      </c>
      <c r="E104" s="45" t="str">
        <f>IF(Preguntas!AB104&gt;80,"5-Muy Crítico",IF(Preguntas!AB104&gt;60,"4-Crítico",IF(Preguntas!AB104&gt;40,"3-Moderado",IF(Preguntas!AB104&gt;20,"2-Poco Crítico","1-No Sensible"))))</f>
        <v>1-No Sensible</v>
      </c>
      <c r="F104" s="45">
        <f>Preguntas!Z104+Preguntas!AA104+Preguntas!AB104</f>
        <v>74</v>
      </c>
      <c r="G104" s="45" t="str">
        <f t="shared" si="3"/>
        <v>2-Baja</v>
      </c>
      <c r="H104" s="46" t="str">
        <f>Inventario!C104</f>
        <v>SEGURIDAD BANCARIA</v>
      </c>
    </row>
    <row r="105" spans="1:8" x14ac:dyDescent="0.2">
      <c r="A105" s="43">
        <v>134</v>
      </c>
      <c r="B105" s="43" t="str">
        <f>Inventario!B105</f>
        <v>Visual Studio</v>
      </c>
      <c r="C105" s="45" t="str">
        <f>IF(Preguntas!Z105&gt;80,"5-Muy Crítico",IF(Preguntas!Z105&gt;60,"4-Crítico",IF(Preguntas!Z105&gt;40,"3-Moderado",IF(Preguntas!Z105&gt;20,"2-Poco Crítico","1-No Sensible"))))</f>
        <v>2-Poco Crítico</v>
      </c>
      <c r="D105" s="45" t="str">
        <f>IF(Preguntas!AA105&gt;80,"5-Muy Crítico",IF(Preguntas!AA105&gt;60,"4-Crítico",IF(Preguntas!AA105&gt;40,"3-Moderado",IF(Preguntas!AA105&gt;20,"2-Poco Crítico","1-No Sensible"))))</f>
        <v>1-No Sensible</v>
      </c>
      <c r="E105" s="45" t="str">
        <f>IF(Preguntas!AB105&gt;80,"5-Muy Crítico",IF(Preguntas!AB105&gt;60,"4-Crítico",IF(Preguntas!AB105&gt;40,"3-Moderado",IF(Preguntas!AB105&gt;20,"2-Poco Crítico","1-No Sensible"))))</f>
        <v>1-No Sensible</v>
      </c>
      <c r="F105" s="45">
        <f>Preguntas!Z105+Preguntas!AA105+Preguntas!AB105</f>
        <v>54</v>
      </c>
      <c r="G105" s="45" t="str">
        <f t="shared" si="3"/>
        <v>1-Muy Baja</v>
      </c>
      <c r="H105" s="46" t="str">
        <f>Inventario!C105</f>
        <v>SISTEMAS</v>
      </c>
    </row>
    <row r="106" spans="1:8" x14ac:dyDescent="0.2">
      <c r="A106" s="43"/>
      <c r="B106" s="43">
        <f>Inventario!B106</f>
        <v>0</v>
      </c>
      <c r="C106" s="45" t="e">
        <f>IF(Preguntas!Z106&gt;80,"5-Muy Crítico",IF(Preguntas!Z106&gt;60,"4-Crítico",IF(Preguntas!Z106&gt;40,"3-Moderado",IF(Preguntas!Z106&gt;20,"2-Poco Crítico","1-No Sensible"))))</f>
        <v>#VALUE!</v>
      </c>
      <c r="D106" s="45" t="e">
        <f>IF(Preguntas!AA106&gt;80,"5-Muy Crítico",IF(Preguntas!AA106&gt;60,"4-Crítico",IF(Preguntas!AA106&gt;40,"3-Moderado",IF(Preguntas!AA106&gt;20,"2-Poco Crítico","1-No Sensible"))))</f>
        <v>#VALUE!</v>
      </c>
      <c r="E106" s="45" t="e">
        <f>IF(Preguntas!AB106&gt;80,"5-Muy Crítico",IF(Preguntas!AB106&gt;60,"4-Crítico",IF(Preguntas!AB106&gt;40,"3-Moderado",IF(Preguntas!AB106&gt;20,"2-Poco Crítico","1-No Sensible"))))</f>
        <v>#VALUE!</v>
      </c>
      <c r="F106" s="45" t="e">
        <f>Preguntas!Z106+Preguntas!AA106+Preguntas!AB106</f>
        <v>#VALUE!</v>
      </c>
      <c r="G106" s="45" t="e">
        <f t="shared" si="3"/>
        <v>#VALUE!</v>
      </c>
      <c r="H106" s="46">
        <f>Inventario!C106</f>
        <v>0</v>
      </c>
    </row>
    <row r="107" spans="1:8" x14ac:dyDescent="0.2">
      <c r="A107" s="43"/>
      <c r="B107" s="43">
        <f>Inventario!B107</f>
        <v>0</v>
      </c>
      <c r="C107" s="45" t="e">
        <f>IF(Preguntas!Z107&gt;80,"5-Muy Crítico",IF(Preguntas!Z107&gt;60,"4-Crítico",IF(Preguntas!Z107&gt;40,"3-Moderado",IF(Preguntas!Z107&gt;20,"2-Poco Crítico","1-No Sensible"))))</f>
        <v>#VALUE!</v>
      </c>
      <c r="D107" s="45" t="e">
        <f>IF(Preguntas!AA107&gt;80,"5-Muy Crítico",IF(Preguntas!AA107&gt;60,"4-Crítico",IF(Preguntas!AA107&gt;40,"3-Moderado",IF(Preguntas!AA107&gt;20,"2-Poco Crítico","1-No Sensible"))))</f>
        <v>#VALUE!</v>
      </c>
      <c r="E107" s="45" t="e">
        <f>IF(Preguntas!AB107&gt;80,"5-Muy Crítico",IF(Preguntas!AB107&gt;60,"4-Crítico",IF(Preguntas!AB107&gt;40,"3-Moderado",IF(Preguntas!AB107&gt;20,"2-Poco Crítico","1-No Sensible"))))</f>
        <v>#VALUE!</v>
      </c>
      <c r="F107" s="45" t="e">
        <f>Preguntas!Z107+Preguntas!AA107+Preguntas!AB107</f>
        <v>#VALUE!</v>
      </c>
      <c r="G107" s="45" t="e">
        <f t="shared" si="3"/>
        <v>#VALUE!</v>
      </c>
      <c r="H107" s="46">
        <f>Inventario!C107</f>
        <v>0</v>
      </c>
    </row>
    <row r="108" spans="1:8" x14ac:dyDescent="0.2">
      <c r="A108" s="43"/>
      <c r="B108" s="43">
        <f>Inventario!B108</f>
        <v>0</v>
      </c>
      <c r="C108" s="45" t="e">
        <f>IF(Preguntas!Z108&gt;80,"5-Muy Crítico",IF(Preguntas!Z108&gt;60,"4-Crítico",IF(Preguntas!Z108&gt;40,"3-Moderado",IF(Preguntas!Z108&gt;20,"2-Poco Crítico","1-No Sensible"))))</f>
        <v>#VALUE!</v>
      </c>
      <c r="D108" s="45" t="e">
        <f>IF(Preguntas!AA108&gt;80,"5-Muy Crítico",IF(Preguntas!AA108&gt;60,"4-Crítico",IF(Preguntas!AA108&gt;40,"3-Moderado",IF(Preguntas!AA108&gt;20,"2-Poco Crítico","1-No Sensible"))))</f>
        <v>#VALUE!</v>
      </c>
      <c r="E108" s="45" t="e">
        <f>IF(Preguntas!AB108&gt;80,"5-Muy Crítico",IF(Preguntas!AB108&gt;60,"4-Crítico",IF(Preguntas!AB108&gt;40,"3-Moderado",IF(Preguntas!AB108&gt;20,"2-Poco Crítico","1-No Sensible"))))</f>
        <v>#VALUE!</v>
      </c>
      <c r="F108" s="45" t="e">
        <f>Preguntas!Z108+Preguntas!AA108+Preguntas!AB108</f>
        <v>#VALUE!</v>
      </c>
      <c r="G108" s="45" t="e">
        <f t="shared" si="3"/>
        <v>#VALUE!</v>
      </c>
      <c r="H108" s="46">
        <f>Inventario!C108</f>
        <v>0</v>
      </c>
    </row>
    <row r="109" spans="1:8" x14ac:dyDescent="0.2">
      <c r="A109" s="43"/>
      <c r="B109" s="43">
        <f>Inventario!B109</f>
        <v>0</v>
      </c>
      <c r="C109" s="45" t="e">
        <f>IF(Preguntas!Z109&gt;80,"5-Muy Crítico",IF(Preguntas!Z109&gt;60,"4-Crítico",IF(Preguntas!Z109&gt;40,"3-Moderado",IF(Preguntas!Z109&gt;20,"2-Poco Crítico","1-No Sensible"))))</f>
        <v>#VALUE!</v>
      </c>
      <c r="D109" s="45" t="e">
        <f>IF(Preguntas!AA109&gt;80,"5-Muy Crítico",IF(Preguntas!AA109&gt;60,"4-Crítico",IF(Preguntas!AA109&gt;40,"3-Moderado",IF(Preguntas!AA109&gt;20,"2-Poco Crítico","1-No Sensible"))))</f>
        <v>#VALUE!</v>
      </c>
      <c r="E109" s="45" t="e">
        <f>IF(Preguntas!AB109&gt;80,"5-Muy Crítico",IF(Preguntas!AB109&gt;60,"4-Crítico",IF(Preguntas!AB109&gt;40,"3-Moderado",IF(Preguntas!AB109&gt;20,"2-Poco Crítico","1-No Sensible"))))</f>
        <v>#VALUE!</v>
      </c>
      <c r="F109" s="45" t="e">
        <f>Preguntas!Z109+Preguntas!AA109+Preguntas!AB109</f>
        <v>#VALUE!</v>
      </c>
      <c r="G109" s="45" t="e">
        <f t="shared" si="3"/>
        <v>#VALUE!</v>
      </c>
      <c r="H109" s="46">
        <f>Inventario!C109</f>
        <v>0</v>
      </c>
    </row>
    <row r="110" spans="1:8" x14ac:dyDescent="0.2">
      <c r="A110" s="43"/>
      <c r="B110" s="43">
        <f>Inventario!B110</f>
        <v>0</v>
      </c>
      <c r="C110" s="45" t="e">
        <f>IF(Preguntas!Z110&gt;80,"5-Muy Crítico",IF(Preguntas!Z110&gt;60,"4-Crítico",IF(Preguntas!Z110&gt;40,"3-Moderado",IF(Preguntas!Z110&gt;20,"2-Poco Crítico","1-No Sensible"))))</f>
        <v>#VALUE!</v>
      </c>
      <c r="D110" s="45" t="e">
        <f>IF(Preguntas!AA110&gt;80,"5-Muy Crítico",IF(Preguntas!AA110&gt;60,"4-Crítico",IF(Preguntas!AA110&gt;40,"3-Moderado",IF(Preguntas!AA110&gt;20,"2-Poco Crítico","1-No Sensible"))))</f>
        <v>#VALUE!</v>
      </c>
      <c r="E110" s="45" t="e">
        <f>IF(Preguntas!AB110&gt;80,"5-Muy Crítico",IF(Preguntas!AB110&gt;60,"4-Crítico",IF(Preguntas!AB110&gt;40,"3-Moderado",IF(Preguntas!AB110&gt;20,"2-Poco Crítico","1-No Sensible"))))</f>
        <v>#VALUE!</v>
      </c>
      <c r="F110" s="45" t="e">
        <f>Preguntas!Z110+Preguntas!AA110+Preguntas!AB110</f>
        <v>#VALUE!</v>
      </c>
      <c r="G110" s="45" t="e">
        <f t="shared" si="3"/>
        <v>#VALUE!</v>
      </c>
      <c r="H110" s="46">
        <f>Inventario!C110</f>
        <v>0</v>
      </c>
    </row>
    <row r="111" spans="1:8" x14ac:dyDescent="0.2">
      <c r="A111" s="43"/>
      <c r="B111" s="43">
        <f>Inventario!B111</f>
        <v>0</v>
      </c>
      <c r="C111" s="45" t="e">
        <f>IF(Preguntas!Z111&gt;80,"5-Muy Crítico",IF(Preguntas!Z111&gt;60,"4-Crítico",IF(Preguntas!Z111&gt;40,"3-Moderado",IF(Preguntas!Z111&gt;20,"2-Poco Crítico","1-No Sensible"))))</f>
        <v>#VALUE!</v>
      </c>
      <c r="D111" s="45" t="e">
        <f>IF(Preguntas!AA111&gt;80,"5-Muy Crítico",IF(Preguntas!AA111&gt;60,"4-Crítico",IF(Preguntas!AA111&gt;40,"3-Moderado",IF(Preguntas!AA111&gt;20,"2-Poco Crítico","1-No Sensible"))))</f>
        <v>#VALUE!</v>
      </c>
      <c r="E111" s="45" t="e">
        <f>IF(Preguntas!AB111&gt;80,"5-Muy Crítico",IF(Preguntas!AB111&gt;60,"4-Crítico",IF(Preguntas!AB111&gt;40,"3-Moderado",IF(Preguntas!AB111&gt;20,"2-Poco Crítico","1-No Sensible"))))</f>
        <v>#VALUE!</v>
      </c>
      <c r="F111" s="45" t="e">
        <f>Preguntas!Z111+Preguntas!AA111+Preguntas!AB111</f>
        <v>#VALUE!</v>
      </c>
      <c r="G111" s="45" t="e">
        <f t="shared" si="3"/>
        <v>#VALUE!</v>
      </c>
      <c r="H111" s="46">
        <f>Inventario!C111</f>
        <v>0</v>
      </c>
    </row>
  </sheetData>
  <autoFilter ref="A1:H111"/>
  <conditionalFormatting sqref="C2:E111">
    <cfRule type="cellIs" dxfId="19" priority="2" operator="equal">
      <formula>"3-Moderado"</formula>
    </cfRule>
    <cfRule type="cellIs" dxfId="18" priority="3" operator="equal">
      <formula>"1-No Sensible"</formula>
    </cfRule>
    <cfRule type="cellIs" dxfId="17" priority="4" operator="equal">
      <formula>"2-Poco Crítico"</formula>
    </cfRule>
    <cfRule type="cellIs" dxfId="16" priority="5" operator="equal">
      <formula>"4-Crítico"</formula>
    </cfRule>
    <cfRule type="cellIs" dxfId="15" priority="6" operator="equal">
      <formula>"5-Muy Crítico"</formula>
    </cfRule>
  </conditionalFormatting>
  <conditionalFormatting sqref="G2:G111">
    <cfRule type="cellIs" dxfId="14" priority="7" operator="equal">
      <formula>"3-Moderada"</formula>
    </cfRule>
    <cfRule type="cellIs" dxfId="13" priority="8" operator="equal">
      <formula>"1-Muy Baja"</formula>
    </cfRule>
    <cfRule type="cellIs" dxfId="12" priority="9" operator="equal">
      <formula>"2-Baja"</formula>
    </cfRule>
    <cfRule type="cellIs" dxfId="11" priority="10" operator="equal">
      <formula>"4-Alta"</formula>
    </cfRule>
    <cfRule type="cellIs" dxfId="10" priority="11" operator="equal">
      <formula>"5-Muy Alta"</formula>
    </cfRule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opLeftCell="A70" zoomScaleNormal="100" workbookViewId="0">
      <selection activeCell="B107" sqref="B107"/>
    </sheetView>
  </sheetViews>
  <sheetFormatPr baseColWidth="10" defaultColWidth="9.140625" defaultRowHeight="12.75" x14ac:dyDescent="0.2"/>
  <cols>
    <col min="1" max="1" width="9.140625" customWidth="1"/>
    <col min="2" max="2" width="52.5703125" customWidth="1"/>
    <col min="3" max="3" width="29.42578125" customWidth="1"/>
    <col min="4" max="4" width="19.7109375" customWidth="1"/>
    <col min="5" max="5" width="18.28515625" customWidth="1"/>
    <col min="6" max="6" width="20" customWidth="1"/>
    <col min="7" max="7" width="17.28515625" customWidth="1"/>
    <col min="8" max="1025" width="9.140625" customWidth="1"/>
  </cols>
  <sheetData>
    <row r="1" spans="1:7" x14ac:dyDescent="0.2">
      <c r="A1" s="18" t="s">
        <v>0</v>
      </c>
      <c r="B1" s="18" t="s">
        <v>1</v>
      </c>
      <c r="C1" s="18" t="s">
        <v>191</v>
      </c>
      <c r="D1" s="42" t="s">
        <v>186</v>
      </c>
      <c r="E1" s="42" t="s">
        <v>187</v>
      </c>
      <c r="F1" s="42" t="s">
        <v>188</v>
      </c>
      <c r="G1" s="42" t="s">
        <v>190</v>
      </c>
    </row>
    <row r="2" spans="1:7" x14ac:dyDescent="0.2">
      <c r="A2" s="25">
        <f>Inventario!A2</f>
        <v>1</v>
      </c>
      <c r="B2" s="3" t="str">
        <f>Inventario!B2</f>
        <v>ACL (auditoria Interna)</v>
      </c>
      <c r="C2" s="13" t="str">
        <f>Inventario!C2</f>
        <v>AUDITORIA INTERNA</v>
      </c>
      <c r="D2" s="45" t="str">
        <f>Resultados!C2</f>
        <v>3-Moderado</v>
      </c>
      <c r="E2" s="45" t="str">
        <f>Resultados!D2</f>
        <v>2-Poco Crítico</v>
      </c>
      <c r="F2" s="45" t="str">
        <f>Resultados!E2</f>
        <v>1-No Sensible</v>
      </c>
      <c r="G2" s="45" t="str">
        <f>Resultados!G2</f>
        <v>2-Baja</v>
      </c>
    </row>
    <row r="3" spans="1:7" x14ac:dyDescent="0.2">
      <c r="A3" s="25">
        <f>Inventario!A3</f>
        <v>6</v>
      </c>
      <c r="B3" s="3" t="str">
        <f>Inventario!B3</f>
        <v>BASE24</v>
      </c>
      <c r="C3" s="13" t="str">
        <f>Inventario!C3</f>
        <v xml:space="preserve">OPERACIONES </v>
      </c>
      <c r="D3" s="45" t="str">
        <f>Resultados!C3</f>
        <v>3-Moderado</v>
      </c>
      <c r="E3" s="45" t="str">
        <f>Resultados!D3</f>
        <v>2-Poco Crítico</v>
      </c>
      <c r="F3" s="45" t="str">
        <f>Resultados!E3</f>
        <v>1-No Sensible</v>
      </c>
      <c r="G3" s="45" t="str">
        <f>Resultados!G3</f>
        <v>2-Baja</v>
      </c>
    </row>
    <row r="4" spans="1:7" x14ac:dyDescent="0.2">
      <c r="A4" s="25">
        <f>Inventario!A4</f>
        <v>7</v>
      </c>
      <c r="B4" s="3" t="str">
        <f>Inventario!B4</f>
        <v>BI - BUSSINES INTELIGENT OBJETS</v>
      </c>
      <c r="C4" s="13" t="str">
        <f>Inventario!C4</f>
        <v>CONTROL DE GESTION</v>
      </c>
      <c r="D4" s="45" t="str">
        <f>Resultados!C4</f>
        <v>5-Muy Crítico</v>
      </c>
      <c r="E4" s="45" t="str">
        <f>Resultados!D4</f>
        <v>3-Moderado</v>
      </c>
      <c r="F4" s="45" t="str">
        <f>Resultados!E4</f>
        <v>2-Poco Crítico</v>
      </c>
      <c r="G4" s="45" t="str">
        <f>Resultados!G4</f>
        <v>3-Moderada</v>
      </c>
    </row>
    <row r="5" spans="1:7" x14ac:dyDescent="0.2">
      <c r="A5" s="25">
        <f>Inventario!A5</f>
        <v>8</v>
      </c>
      <c r="B5" s="3" t="str">
        <f>Inventario!B5</f>
        <v>C.A.C. (Adm. De clering bancario y gestion de valores)</v>
      </c>
      <c r="C5" s="13" t="str">
        <f>Inventario!C5</f>
        <v xml:space="preserve">OPERACIONES </v>
      </c>
      <c r="D5" s="45" t="str">
        <f>Resultados!C5</f>
        <v>5-Muy Crítico</v>
      </c>
      <c r="E5" s="45" t="str">
        <f>Resultados!D5</f>
        <v>3-Moderado</v>
      </c>
      <c r="F5" s="45" t="str">
        <f>Resultados!E5</f>
        <v>2-Poco Crítico</v>
      </c>
      <c r="G5" s="45" t="str">
        <f>Resultados!G5</f>
        <v>3-Moderada</v>
      </c>
    </row>
    <row r="6" spans="1:7" x14ac:dyDescent="0.2">
      <c r="A6" s="25">
        <f>Inventario!A6</f>
        <v>9</v>
      </c>
      <c r="B6" s="3" t="str">
        <f>Inventario!B6</f>
        <v>CODES WEB (Codigos de descuentos de Haberes)</v>
      </c>
      <c r="C6" s="13" t="str">
        <f>Inventario!C6</f>
        <v xml:space="preserve">OPERACIONES </v>
      </c>
      <c r="D6" s="45" t="str">
        <f>Resultados!C6</f>
        <v>3-Moderado</v>
      </c>
      <c r="E6" s="45" t="str">
        <f>Resultados!D6</f>
        <v>3-Moderado</v>
      </c>
      <c r="F6" s="45" t="str">
        <f>Resultados!E6</f>
        <v>2-Poco Crítico</v>
      </c>
      <c r="G6" s="45" t="str">
        <f>Resultados!G6</f>
        <v>3-Moderada</v>
      </c>
    </row>
    <row r="7" spans="1:7" x14ac:dyDescent="0.2">
      <c r="A7" s="25">
        <f>Inventario!A7</f>
        <v>10</v>
      </c>
      <c r="B7" s="3" t="str">
        <f>Inventario!B7</f>
        <v>CREDENCIAL (Administ. De tarjetas de créditos)</v>
      </c>
      <c r="C7" s="13" t="str">
        <f>Inventario!C7</f>
        <v xml:space="preserve">OPERACIONES </v>
      </c>
      <c r="D7" s="45" t="str">
        <f>Resultados!C7</f>
        <v>5-Muy Crítico</v>
      </c>
      <c r="E7" s="45" t="str">
        <f>Resultados!D7</f>
        <v>3-Moderado</v>
      </c>
      <c r="F7" s="45" t="str">
        <f>Resultados!E7</f>
        <v>2-Poco Crítico</v>
      </c>
      <c r="G7" s="45" t="str">
        <f>Resultados!G7</f>
        <v>3-Moderada</v>
      </c>
    </row>
    <row r="8" spans="1:7" x14ac:dyDescent="0.2">
      <c r="A8" s="25">
        <f>Inventario!A8</f>
        <v>11</v>
      </c>
      <c r="B8" s="3" t="str">
        <f>Inventario!B8</f>
        <v>CWA</v>
      </c>
      <c r="C8" s="13" t="str">
        <f>Inventario!C8</f>
        <v>RECURSOS MATERIALES</v>
      </c>
      <c r="D8" s="45" t="str">
        <f>Resultados!C8</f>
        <v>3-Moderado</v>
      </c>
      <c r="E8" s="45" t="str">
        <f>Resultados!D8</f>
        <v>2-Poco Crítico</v>
      </c>
      <c r="F8" s="45" t="str">
        <f>Resultados!E8</f>
        <v>2-Poco Crítico</v>
      </c>
      <c r="G8" s="45" t="str">
        <f>Resultados!G8</f>
        <v>2-Baja</v>
      </c>
    </row>
    <row r="9" spans="1:7" x14ac:dyDescent="0.2">
      <c r="A9" s="25">
        <f>Inventario!A9</f>
        <v>12</v>
      </c>
      <c r="B9" s="3" t="str">
        <f>Inventario!B9</f>
        <v>E-SETTELMENT (Sistema de transf de Interbanking)</v>
      </c>
      <c r="C9" s="13" t="str">
        <f>Inventario!C9</f>
        <v xml:space="preserve">OPERACIONES </v>
      </c>
      <c r="D9" s="45" t="str">
        <f>Resultados!C9</f>
        <v>4-Crítico</v>
      </c>
      <c r="E9" s="45" t="str">
        <f>Resultados!D9</f>
        <v>4-Crítico</v>
      </c>
      <c r="F9" s="45" t="str">
        <f>Resultados!E9</f>
        <v>2-Poco Crítico</v>
      </c>
      <c r="G9" s="45" t="str">
        <f>Resultados!G9</f>
        <v>3-Moderada</v>
      </c>
    </row>
    <row r="10" spans="1:7" x14ac:dyDescent="0.2">
      <c r="A10" s="25">
        <f>Inventario!A10</f>
        <v>14</v>
      </c>
      <c r="B10" s="3" t="str">
        <f>Inventario!B10</f>
        <v>FINESSE</v>
      </c>
      <c r="C10" s="13" t="str">
        <f>Inventario!C10</f>
        <v xml:space="preserve">OPERACIONES </v>
      </c>
      <c r="D10" s="45" t="str">
        <f>Resultados!C10</f>
        <v>4-Crítico</v>
      </c>
      <c r="E10" s="45" t="str">
        <f>Resultados!D10</f>
        <v>4-Crítico</v>
      </c>
      <c r="F10" s="45" t="str">
        <f>Resultados!E10</f>
        <v>3-Moderado</v>
      </c>
      <c r="G10" s="45" t="str">
        <f>Resultados!G10</f>
        <v>4-Alta</v>
      </c>
    </row>
    <row r="11" spans="1:7" x14ac:dyDescent="0.2">
      <c r="A11" s="25">
        <f>Inventario!A11</f>
        <v>15</v>
      </c>
      <c r="B11" s="3" t="str">
        <f>Inventario!B11</f>
        <v>FIRMAS</v>
      </c>
      <c r="C11" s="13" t="str">
        <f>Inventario!C11</f>
        <v xml:space="preserve">OPERACIONES </v>
      </c>
      <c r="D11" s="45" t="str">
        <f>Resultados!C11</f>
        <v>4-Crítico</v>
      </c>
      <c r="E11" s="45" t="str">
        <f>Resultados!D11</f>
        <v>4-Crítico</v>
      </c>
      <c r="F11" s="45" t="str">
        <f>Resultados!E11</f>
        <v>2-Poco Crítico</v>
      </c>
      <c r="G11" s="45" t="str">
        <f>Resultados!G11</f>
        <v>4-Alta</v>
      </c>
    </row>
    <row r="12" spans="1:7" x14ac:dyDescent="0.2">
      <c r="A12" s="25">
        <f>Inventario!A12</f>
        <v>17</v>
      </c>
      <c r="B12" s="3" t="str">
        <f>Inventario!B12</f>
        <v xml:space="preserve">HOME BANKING </v>
      </c>
      <c r="C12" s="13" t="s">
        <v>36</v>
      </c>
      <c r="D12" s="45" t="str">
        <f>Resultados!C12</f>
        <v>4-Crítico</v>
      </c>
      <c r="E12" s="45" t="str">
        <f>Resultados!D12</f>
        <v>4-Crítico</v>
      </c>
      <c r="F12" s="45" t="str">
        <f>Resultados!E12</f>
        <v>4-Crítico</v>
      </c>
      <c r="G12" s="45" t="str">
        <f>Resultados!G12</f>
        <v>4-Alta</v>
      </c>
    </row>
    <row r="13" spans="1:7" x14ac:dyDescent="0.2">
      <c r="A13" s="25">
        <f>Inventario!A13</f>
        <v>18</v>
      </c>
      <c r="B13" s="3" t="str">
        <f>Inventario!B13</f>
        <v>INFOADMIN (Muestra de los listados de los procesos)</v>
      </c>
      <c r="C13" s="13" t="str">
        <f>Inventario!C13</f>
        <v xml:space="preserve">OPERACIONES </v>
      </c>
      <c r="D13" s="45" t="str">
        <f>Resultados!C13</f>
        <v>3-Moderado</v>
      </c>
      <c r="E13" s="45" t="str">
        <f>Resultados!D13</f>
        <v>3-Moderado</v>
      </c>
      <c r="F13" s="45" t="str">
        <f>Resultados!E13</f>
        <v>2-Poco Crítico</v>
      </c>
      <c r="G13" s="45" t="str">
        <f>Resultados!G13</f>
        <v>2-Baja</v>
      </c>
    </row>
    <row r="14" spans="1:7" x14ac:dyDescent="0.2">
      <c r="A14" s="25">
        <f>Inventario!A14</f>
        <v>19</v>
      </c>
      <c r="B14" s="3" t="str">
        <f>Inventario!B14</f>
        <v>INFOCORE (Regimen Informatival BCRA)</v>
      </c>
      <c r="C14" s="13" t="str">
        <f>Inventario!C14</f>
        <v xml:space="preserve">OPERACIONES </v>
      </c>
      <c r="D14" s="45" t="str">
        <f>Resultados!C14</f>
        <v>4-Crítico</v>
      </c>
      <c r="E14" s="45" t="str">
        <f>Resultados!D14</f>
        <v>3-Moderado</v>
      </c>
      <c r="F14" s="45" t="str">
        <f>Resultados!E14</f>
        <v>2-Poco Crítico</v>
      </c>
      <c r="G14" s="45" t="str">
        <f>Resultados!G14</f>
        <v>3-Moderada</v>
      </c>
    </row>
    <row r="15" spans="1:7" x14ac:dyDescent="0.2">
      <c r="A15" s="25">
        <f>Inventario!A15</f>
        <v>20</v>
      </c>
      <c r="B15" s="3" t="str">
        <f>Inventario!B15</f>
        <v>INFODIARIO (Proceso diario de prestamos)</v>
      </c>
      <c r="C15" s="13" t="str">
        <f>Inventario!C15</f>
        <v xml:space="preserve">OPERACIONES </v>
      </c>
      <c r="D15" s="45" t="str">
        <f>Resultados!C15</f>
        <v>4-Crítico</v>
      </c>
      <c r="E15" s="45" t="str">
        <f>Resultados!D15</f>
        <v>2-Poco Crítico</v>
      </c>
      <c r="F15" s="45" t="str">
        <f>Resultados!E15</f>
        <v>3-Moderado</v>
      </c>
      <c r="G15" s="45" t="str">
        <f>Resultados!G15</f>
        <v>3-Moderada</v>
      </c>
    </row>
    <row r="16" spans="1:7" x14ac:dyDescent="0.2">
      <c r="A16" s="25">
        <f>Inventario!A16</f>
        <v>21</v>
      </c>
      <c r="B16" s="3" t="str">
        <f>Inventario!B16</f>
        <v>INTERBANKING NIW</v>
      </c>
      <c r="C16" s="13" t="str">
        <f>Inventario!C16</f>
        <v xml:space="preserve">OPERACIONES </v>
      </c>
      <c r="D16" s="45" t="str">
        <f>Resultados!C16</f>
        <v>4-Crítico</v>
      </c>
      <c r="E16" s="45" t="str">
        <f>Resultados!D16</f>
        <v>4-Crítico</v>
      </c>
      <c r="F16" s="45" t="str">
        <f>Resultados!E16</f>
        <v>3-Moderado</v>
      </c>
      <c r="G16" s="45" t="str">
        <f>Resultados!G16</f>
        <v>4-Alta</v>
      </c>
    </row>
    <row r="17" spans="1:7" x14ac:dyDescent="0.2">
      <c r="A17" s="25">
        <f>Inventario!A17</f>
        <v>23</v>
      </c>
      <c r="B17" s="3" t="str">
        <f>Inventario!B17</f>
        <v>LEXDOCTOR</v>
      </c>
      <c r="C17" s="13" t="str">
        <f>Inventario!C17</f>
        <v>ASUNTOS LEGALES</v>
      </c>
      <c r="D17" s="45" t="str">
        <f>Resultados!C17</f>
        <v>4-Crítico</v>
      </c>
      <c r="E17" s="45" t="str">
        <f>Resultados!D17</f>
        <v>2-Poco Crítico</v>
      </c>
      <c r="F17" s="45" t="str">
        <f>Resultados!E17</f>
        <v>1-No Sensible</v>
      </c>
      <c r="G17" s="45" t="str">
        <f>Resultados!G17</f>
        <v>2-Baja</v>
      </c>
    </row>
    <row r="18" spans="1:7" x14ac:dyDescent="0.2">
      <c r="A18" s="25">
        <f>Inventario!A18</f>
        <v>24</v>
      </c>
      <c r="B18" s="3" t="str">
        <f>Inventario!B18</f>
        <v>LOTUS NOTES DESKTOP</v>
      </c>
      <c r="C18" s="13" t="str">
        <f>Inventario!C18</f>
        <v xml:space="preserve">OPERACIONES </v>
      </c>
      <c r="D18" s="45" t="str">
        <f>Resultados!C18</f>
        <v>3-Moderado</v>
      </c>
      <c r="E18" s="45" t="str">
        <f>Resultados!D18</f>
        <v>3-Moderado</v>
      </c>
      <c r="F18" s="45" t="str">
        <f>Resultados!E18</f>
        <v>2-Poco Crítico</v>
      </c>
      <c r="G18" s="45" t="str">
        <f>Resultados!G18</f>
        <v>3-Moderada</v>
      </c>
    </row>
    <row r="19" spans="1:7" x14ac:dyDescent="0.2">
      <c r="A19" s="25">
        <f>Inventario!A19</f>
        <v>26</v>
      </c>
      <c r="B19" s="3" t="str">
        <f>Inventario!B19</f>
        <v>BCRA CRIPTOGRAFIA (EX MCT)</v>
      </c>
      <c r="C19" s="13" t="str">
        <f>Inventario!C19</f>
        <v>CONTABILIDAD</v>
      </c>
      <c r="D19" s="45" t="str">
        <f>Resultados!C19</f>
        <v>5-Muy Crítico</v>
      </c>
      <c r="E19" s="45" t="str">
        <f>Resultados!D19</f>
        <v>4-Crítico</v>
      </c>
      <c r="F19" s="45" t="str">
        <f>Resultados!E19</f>
        <v>3-Moderado</v>
      </c>
      <c r="G19" s="45" t="str">
        <f>Resultados!G19</f>
        <v>4-Alta</v>
      </c>
    </row>
    <row r="20" spans="1:7" x14ac:dyDescent="0.2">
      <c r="A20" s="25">
        <f>Inventario!A20</f>
        <v>27</v>
      </c>
      <c r="B20" s="3" t="str">
        <f>Inventario!B20</f>
        <v>MEP - (Transf. De fondos  atraves del BCRA)</v>
      </c>
      <c r="C20" s="13" t="str">
        <f>Inventario!C20</f>
        <v>FINANZAS</v>
      </c>
      <c r="D20" s="45" t="str">
        <f>Resultados!C20</f>
        <v>5-Muy Crítico</v>
      </c>
      <c r="E20" s="45" t="str">
        <f>Resultados!D20</f>
        <v>4-Crítico</v>
      </c>
      <c r="F20" s="45" t="str">
        <f>Resultados!E20</f>
        <v>4-Crítico</v>
      </c>
      <c r="G20" s="45" t="str">
        <f>Resultados!G20</f>
        <v>5-Muy Alta</v>
      </c>
    </row>
    <row r="21" spans="1:7" x14ac:dyDescent="0.2">
      <c r="A21" s="25">
        <f>Inventario!A21</f>
        <v>28</v>
      </c>
      <c r="B21" s="3" t="str">
        <f>Inventario!B21</f>
        <v>MESA DE ENTRADAS</v>
      </c>
      <c r="C21" s="13" t="str">
        <f>Inventario!C21</f>
        <v>BANCA CONSUMO</v>
      </c>
      <c r="D21" s="45" t="str">
        <f>Resultados!C21</f>
        <v>3-Moderado</v>
      </c>
      <c r="E21" s="45" t="str">
        <f>Resultados!D21</f>
        <v>3-Moderado</v>
      </c>
      <c r="F21" s="45" t="str">
        <f>Resultados!E21</f>
        <v>3-Moderado</v>
      </c>
      <c r="G21" s="45" t="str">
        <f>Resultados!G21</f>
        <v>3-Moderada</v>
      </c>
    </row>
    <row r="22" spans="1:7" x14ac:dyDescent="0.2">
      <c r="A22" s="25">
        <f>Inventario!A22</f>
        <v>32</v>
      </c>
      <c r="B22" s="3" t="str">
        <f>Inventario!B22</f>
        <v>SAV  (Administracion de valores no dinerarios)</v>
      </c>
      <c r="C22" s="13" t="str">
        <f>Inventario!C22</f>
        <v xml:space="preserve">OPERACIONES </v>
      </c>
      <c r="D22" s="45" t="str">
        <f>Resultados!C22</f>
        <v>3-Moderado</v>
      </c>
      <c r="E22" s="45" t="str">
        <f>Resultados!D22</f>
        <v>2-Poco Crítico</v>
      </c>
      <c r="F22" s="45" t="str">
        <f>Resultados!E22</f>
        <v>1-No Sensible</v>
      </c>
      <c r="G22" s="45" t="str">
        <f>Resultados!G22</f>
        <v>2-Baja</v>
      </c>
    </row>
    <row r="23" spans="1:7" x14ac:dyDescent="0.2">
      <c r="A23" s="25">
        <f>Inventario!A23</f>
        <v>33</v>
      </c>
      <c r="B23" s="3" t="str">
        <f>Inventario!B23</f>
        <v>SCB (SISTEMA CONTABLE BANCARIO)</v>
      </c>
      <c r="C23" s="13" t="str">
        <f>Inventario!C23</f>
        <v>CONTABILIDAD</v>
      </c>
      <c r="D23" s="45" t="str">
        <f>Resultados!C23</f>
        <v>4-Crítico</v>
      </c>
      <c r="E23" s="45" t="str">
        <f>Resultados!D23</f>
        <v>4-Crítico</v>
      </c>
      <c r="F23" s="45" t="str">
        <f>Resultados!E23</f>
        <v>2-Poco Crítico</v>
      </c>
      <c r="G23" s="45" t="str">
        <f>Resultados!G23</f>
        <v>3-Moderada</v>
      </c>
    </row>
    <row r="24" spans="1:7" x14ac:dyDescent="0.2">
      <c r="A24" s="25">
        <f>Inventario!A24</f>
        <v>34</v>
      </c>
      <c r="B24" s="3" t="str">
        <f>Inventario!B24</f>
        <v>SDI (Sistema de datos institucionales)</v>
      </c>
      <c r="C24" s="13" t="str">
        <f>Inventario!C24</f>
        <v>SECRETARIA DE DIRECTORIO</v>
      </c>
      <c r="D24" s="45" t="str">
        <f>Resultados!C24</f>
        <v>3-Moderado</v>
      </c>
      <c r="E24" s="45" t="str">
        <f>Resultados!D24</f>
        <v>3-Moderado</v>
      </c>
      <c r="F24" s="45" t="str">
        <f>Resultados!E24</f>
        <v>4-Crítico</v>
      </c>
      <c r="G24" s="45" t="str">
        <f>Resultados!G24</f>
        <v>3-Moderada</v>
      </c>
    </row>
    <row r="25" spans="1:7" x14ac:dyDescent="0.2">
      <c r="A25" s="25">
        <f>Inventario!A25</f>
        <v>35</v>
      </c>
      <c r="B25" s="3" t="str">
        <f>Inventario!B25</f>
        <v>SFB (SISTEMA FINANCIERO BANCARIO)</v>
      </c>
      <c r="C25" s="13" t="str">
        <f>Inventario!C25</f>
        <v xml:space="preserve">OPERACIONES </v>
      </c>
      <c r="D25" s="45" t="str">
        <f>Resultados!C25</f>
        <v>5-Muy Crítico</v>
      </c>
      <c r="E25" s="45" t="str">
        <f>Resultados!D25</f>
        <v>5-Muy Crítico</v>
      </c>
      <c r="F25" s="45" t="str">
        <f>Resultados!E25</f>
        <v>5-Muy Crítico</v>
      </c>
      <c r="G25" s="45" t="str">
        <f>Resultados!G25</f>
        <v>5-Muy Alta</v>
      </c>
    </row>
    <row r="26" spans="1:7" x14ac:dyDescent="0.2">
      <c r="A26" s="25" t="e">
        <f>Inventario!#REF!</f>
        <v>#REF!</v>
      </c>
      <c r="B26" s="3" t="e">
        <f>Inventario!#REF!</f>
        <v>#REF!</v>
      </c>
      <c r="C26" s="13" t="e">
        <f>Inventario!#REF!</f>
        <v>#REF!</v>
      </c>
      <c r="D26" s="45" t="e">
        <f>Resultados!#REF!</f>
        <v>#REF!</v>
      </c>
      <c r="E26" s="45" t="e">
        <f>Resultados!#REF!</f>
        <v>#REF!</v>
      </c>
      <c r="F26" s="45" t="e">
        <f>Resultados!#REF!</f>
        <v>#REF!</v>
      </c>
      <c r="G26" s="45" t="e">
        <f>Resultados!#REF!</f>
        <v>#REF!</v>
      </c>
    </row>
    <row r="27" spans="1:7" x14ac:dyDescent="0.2">
      <c r="A27" s="25">
        <f>Inventario!A26</f>
        <v>37</v>
      </c>
      <c r="B27" s="3" t="str">
        <f>Inventario!B26</f>
        <v>SMART OPEN</v>
      </c>
      <c r="C27" s="13" t="str">
        <f>Inventario!C26</f>
        <v xml:space="preserve">OPERACIONES </v>
      </c>
      <c r="D27" s="45" t="str">
        <f>Resultados!C26</f>
        <v>4-Crítico</v>
      </c>
      <c r="E27" s="45" t="str">
        <f>Resultados!D26</f>
        <v>4-Crítico</v>
      </c>
      <c r="F27" s="45" t="str">
        <f>Resultados!E26</f>
        <v>2-Poco Crítico</v>
      </c>
      <c r="G27" s="45" t="str">
        <f>Resultados!G26</f>
        <v>3-Moderada</v>
      </c>
    </row>
    <row r="28" spans="1:7" x14ac:dyDescent="0.2">
      <c r="A28" s="25">
        <f>Inventario!A27</f>
        <v>38</v>
      </c>
      <c r="B28" s="3" t="str">
        <f>Inventario!B27</f>
        <v>SOAT (Administ. De plasticos con Link)</v>
      </c>
      <c r="C28" s="13" t="str">
        <f>Inventario!C27</f>
        <v xml:space="preserve">OPERACIONES </v>
      </c>
      <c r="D28" s="45" t="str">
        <f>Resultados!C27</f>
        <v>4-Crítico</v>
      </c>
      <c r="E28" s="45" t="str">
        <f>Resultados!D27</f>
        <v>3-Moderado</v>
      </c>
      <c r="F28" s="45" t="str">
        <f>Resultados!E27</f>
        <v>2-Poco Crítico</v>
      </c>
      <c r="G28" s="45" t="str">
        <f>Resultados!G27</f>
        <v>3-Moderada</v>
      </c>
    </row>
    <row r="29" spans="1:7" x14ac:dyDescent="0.2">
      <c r="A29" s="25">
        <f>Inventario!A28</f>
        <v>39</v>
      </c>
      <c r="B29" s="3" t="str">
        <f>Inventario!B28</f>
        <v>SOS (Aleratas para prevencion de lavado de dinero)</v>
      </c>
      <c r="C29" s="13" t="str">
        <f>Inventario!C28</f>
        <v>PLA Y FT</v>
      </c>
      <c r="D29" s="45" t="str">
        <f>Resultados!C28</f>
        <v>4-Crítico</v>
      </c>
      <c r="E29" s="45" t="str">
        <f>Resultados!D28</f>
        <v>4-Crítico</v>
      </c>
      <c r="F29" s="45" t="str">
        <f>Resultados!E28</f>
        <v>2-Poco Crítico</v>
      </c>
      <c r="G29" s="45" t="str">
        <f>Resultados!G28</f>
        <v>4-Alta</v>
      </c>
    </row>
    <row r="30" spans="1:7" x14ac:dyDescent="0.2">
      <c r="A30" s="25">
        <f>Inventario!A29</f>
        <v>40</v>
      </c>
      <c r="B30" s="3" t="str">
        <f>Inventario!B29</f>
        <v>SOJAFIP (Información de referencia de oficios judiciales)</v>
      </c>
      <c r="C30" s="13" t="str">
        <f>Inventario!C29</f>
        <v>ASUNTOS LEGALES</v>
      </c>
      <c r="D30" s="45" t="str">
        <f>Resultados!C29</f>
        <v>4-Crítico</v>
      </c>
      <c r="E30" s="45" t="str">
        <f>Resultados!D29</f>
        <v>3-Moderado</v>
      </c>
      <c r="F30" s="45" t="str">
        <f>Resultados!E29</f>
        <v>3-Moderado</v>
      </c>
      <c r="G30" s="45" t="str">
        <f>Resultados!G29</f>
        <v>3-Moderada</v>
      </c>
    </row>
    <row r="31" spans="1:7" x14ac:dyDescent="0.2">
      <c r="A31" s="25">
        <f>Inventario!A30</f>
        <v>41</v>
      </c>
      <c r="B31" s="3" t="str">
        <f>Inventario!B30</f>
        <v>UNIDATO</v>
      </c>
      <c r="C31" s="13" t="str">
        <f>Inventario!C30</f>
        <v>CONTABILIDAD</v>
      </c>
      <c r="D31" s="45" t="str">
        <f>Resultados!C30</f>
        <v>4-Crítico</v>
      </c>
      <c r="E31" s="45" t="str">
        <f>Resultados!D30</f>
        <v>2-Poco Crítico</v>
      </c>
      <c r="F31" s="45" t="str">
        <f>Resultados!E30</f>
        <v>2-Poco Crítico</v>
      </c>
      <c r="G31" s="45" t="str">
        <f>Resultados!G30</f>
        <v>3-Moderada</v>
      </c>
    </row>
    <row r="32" spans="1:7" x14ac:dyDescent="0.2">
      <c r="A32" s="25">
        <f>Inventario!A31</f>
        <v>42</v>
      </c>
      <c r="B32" s="3" t="str">
        <f>Inventario!B31</f>
        <v>VIPRINT (Listados de Visa)</v>
      </c>
      <c r="C32" s="13" t="str">
        <f>Inventario!C31</f>
        <v xml:space="preserve">OPERACIONES </v>
      </c>
      <c r="D32" s="45" t="str">
        <f>Resultados!C31</f>
        <v>4-Crítico</v>
      </c>
      <c r="E32" s="45" t="str">
        <f>Resultados!D31</f>
        <v>3-Moderado</v>
      </c>
      <c r="F32" s="45" t="str">
        <f>Resultados!E31</f>
        <v>3-Moderado</v>
      </c>
      <c r="G32" s="45" t="str">
        <f>Resultados!G31</f>
        <v>3-Moderada</v>
      </c>
    </row>
    <row r="33" spans="1:7" x14ac:dyDescent="0.2">
      <c r="A33" s="25">
        <f>Inventario!A32</f>
        <v>43</v>
      </c>
      <c r="B33" s="3" t="str">
        <f>Inventario!B32</f>
        <v>VISA ON LINE (Administ. De tarjetas de créditos)</v>
      </c>
      <c r="C33" s="13" t="str">
        <f>Inventario!C32</f>
        <v xml:space="preserve">OPERACIONES </v>
      </c>
      <c r="D33" s="45" t="str">
        <f>Resultados!C32</f>
        <v>3-Moderado</v>
      </c>
      <c r="E33" s="45" t="str">
        <f>Resultados!D32</f>
        <v>3-Moderado</v>
      </c>
      <c r="F33" s="45" t="str">
        <f>Resultados!E32</f>
        <v>3-Moderado</v>
      </c>
      <c r="G33" s="45" t="str">
        <f>Resultados!G32</f>
        <v>3-Moderada</v>
      </c>
    </row>
    <row r="34" spans="1:7" x14ac:dyDescent="0.2">
      <c r="A34" s="25">
        <f>Inventario!A33</f>
        <v>44</v>
      </c>
      <c r="B34" s="3" t="str">
        <f>Inventario!B33</f>
        <v>VISANET</v>
      </c>
      <c r="C34" s="13" t="str">
        <f>Inventario!C33</f>
        <v xml:space="preserve">OPERACIONES </v>
      </c>
      <c r="D34" s="45" t="str">
        <f>Resultados!C33</f>
        <v>3-Moderado</v>
      </c>
      <c r="E34" s="45" t="str">
        <f>Resultados!D33</f>
        <v>3-Moderado</v>
      </c>
      <c r="F34" s="45" t="str">
        <f>Resultados!E33</f>
        <v>2-Poco Crítico</v>
      </c>
      <c r="G34" s="45" t="str">
        <f>Resultados!G33</f>
        <v>3-Moderada</v>
      </c>
    </row>
    <row r="35" spans="1:7" x14ac:dyDescent="0.2">
      <c r="A35" s="25">
        <f>Inventario!A34</f>
        <v>45</v>
      </c>
      <c r="B35" s="3" t="str">
        <f>Inventario!B34</f>
        <v>WORKFLOW</v>
      </c>
      <c r="C35" s="13" t="str">
        <f>Inventario!C34</f>
        <v>BANCA CONSUMO</v>
      </c>
      <c r="D35" s="45" t="str">
        <f>Resultados!C34</f>
        <v>4-Crítico</v>
      </c>
      <c r="E35" s="45" t="str">
        <f>Resultados!D34</f>
        <v>3-Moderado</v>
      </c>
      <c r="F35" s="45" t="str">
        <f>Resultados!E34</f>
        <v>3-Moderado</v>
      </c>
      <c r="G35" s="45" t="str">
        <f>Resultados!G34</f>
        <v>3-Moderada</v>
      </c>
    </row>
    <row r="36" spans="1:7" x14ac:dyDescent="0.2">
      <c r="A36" s="25">
        <f>Inventario!A35</f>
        <v>46</v>
      </c>
      <c r="B36" s="3" t="str">
        <f>Inventario!B35</f>
        <v>TITULOS</v>
      </c>
      <c r="C36" s="13" t="str">
        <f>Inventario!C35</f>
        <v>FINANZAS</v>
      </c>
      <c r="D36" s="45" t="str">
        <f>Resultados!C35</f>
        <v>4-Crítico</v>
      </c>
      <c r="E36" s="45" t="str">
        <f>Resultados!D35</f>
        <v>3-Moderado</v>
      </c>
      <c r="F36" s="45" t="str">
        <f>Resultados!E35</f>
        <v>1-No Sensible</v>
      </c>
      <c r="G36" s="45" t="str">
        <f>Resultados!G35</f>
        <v>3-Moderada</v>
      </c>
    </row>
    <row r="37" spans="1:7" x14ac:dyDescent="0.2">
      <c r="A37" s="25">
        <f>Inventario!A36</f>
        <v>47</v>
      </c>
      <c r="B37" s="3" t="str">
        <f>Inventario!B36</f>
        <v>SANTACRUZ EMPRESAS</v>
      </c>
      <c r="C37" s="13" t="str">
        <f>Inventario!C36</f>
        <v xml:space="preserve">OPERACIONES </v>
      </c>
      <c r="D37" s="45" t="str">
        <f>Resultados!C36</f>
        <v>4-Crítico</v>
      </c>
      <c r="E37" s="45" t="str">
        <f>Resultados!D36</f>
        <v>4-Crítico</v>
      </c>
      <c r="F37" s="45" t="str">
        <f>Resultados!E36</f>
        <v>3-Moderado</v>
      </c>
      <c r="G37" s="45" t="str">
        <f>Resultados!G36</f>
        <v>4-Alta</v>
      </c>
    </row>
    <row r="38" spans="1:7" x14ac:dyDescent="0.2">
      <c r="A38" s="25">
        <f>Inventario!A37</f>
        <v>48</v>
      </c>
      <c r="B38" s="3" t="str">
        <f>Inventario!B37</f>
        <v>TESIN</v>
      </c>
      <c r="C38" s="13" t="str">
        <f>Inventario!C37</f>
        <v xml:space="preserve">OPERACIONES </v>
      </c>
      <c r="D38" s="45" t="str">
        <f>Resultados!C37</f>
        <v>5-Muy Crítico</v>
      </c>
      <c r="E38" s="45" t="str">
        <f>Resultados!D37</f>
        <v>4-Crítico</v>
      </c>
      <c r="F38" s="45" t="str">
        <f>Resultados!E37</f>
        <v>3-Moderado</v>
      </c>
      <c r="G38" s="45" t="str">
        <f>Resultados!G37</f>
        <v>4-Alta</v>
      </c>
    </row>
    <row r="39" spans="1:7" x14ac:dyDescent="0.2">
      <c r="A39" s="25">
        <f>Inventario!A38</f>
        <v>51</v>
      </c>
      <c r="B39" s="3" t="str">
        <f>Inventario!B38</f>
        <v>OWA (Envio info BCRA) - X400</v>
      </c>
      <c r="C39" s="13" t="str">
        <f>Inventario!C38</f>
        <v>CONTABILIDAD</v>
      </c>
      <c r="D39" s="45" t="str">
        <f>Resultados!C38</f>
        <v>3-Moderado</v>
      </c>
      <c r="E39" s="45" t="str">
        <f>Resultados!D38</f>
        <v>3-Moderado</v>
      </c>
      <c r="F39" s="45" t="str">
        <f>Resultados!E38</f>
        <v>2-Poco Crítico</v>
      </c>
      <c r="G39" s="45" t="str">
        <f>Resultados!G38</f>
        <v>3-Moderada</v>
      </c>
    </row>
    <row r="40" spans="1:7" x14ac:dyDescent="0.2">
      <c r="A40" s="25">
        <f>Inventario!A39</f>
        <v>52</v>
      </c>
      <c r="B40" s="3" t="str">
        <f>Inventario!B39</f>
        <v>LISTA DE INFORMADOS</v>
      </c>
      <c r="C40" s="13" t="str">
        <f>Inventario!C39</f>
        <v>PLA Y FT</v>
      </c>
      <c r="D40" s="45" t="str">
        <f>Resultados!C39</f>
        <v>4-Crítico</v>
      </c>
      <c r="E40" s="45" t="str">
        <f>Resultados!D39</f>
        <v>3-Moderado</v>
      </c>
      <c r="F40" s="45" t="str">
        <f>Resultados!E39</f>
        <v>3-Moderado</v>
      </c>
      <c r="G40" s="45" t="str">
        <f>Resultados!G39</f>
        <v>3-Moderada</v>
      </c>
    </row>
    <row r="41" spans="1:7" x14ac:dyDescent="0.2">
      <c r="A41" s="25">
        <f>Inventario!A40</f>
        <v>53</v>
      </c>
      <c r="B41" s="3" t="str">
        <f>Inventario!B40</f>
        <v>EXCHANGE</v>
      </c>
      <c r="C41" s="13" t="str">
        <f>Inventario!C40</f>
        <v>PAI</v>
      </c>
      <c r="D41" s="45" t="str">
        <f>Resultados!C40</f>
        <v>4-Crítico</v>
      </c>
      <c r="E41" s="45" t="str">
        <f>Resultados!D40</f>
        <v>3-Moderado</v>
      </c>
      <c r="F41" s="45" t="str">
        <f>Resultados!E40</f>
        <v>2-Poco Crítico</v>
      </c>
      <c r="G41" s="45" t="str">
        <f>Resultados!G40</f>
        <v>3-Moderada</v>
      </c>
    </row>
    <row r="42" spans="1:7" x14ac:dyDescent="0.2">
      <c r="A42" s="25">
        <f>Inventario!A41</f>
        <v>55</v>
      </c>
      <c r="B42" s="3" t="str">
        <f>Inventario!B41</f>
        <v>Risk Control Center</v>
      </c>
      <c r="C42" s="13" t="str">
        <f>Inventario!C41</f>
        <v>PAI</v>
      </c>
      <c r="D42" s="45" t="str">
        <f>Resultados!C41</f>
        <v>3-Moderado</v>
      </c>
      <c r="E42" s="45" t="str">
        <f>Resultados!D41</f>
        <v>1-No Sensible</v>
      </c>
      <c r="F42" s="45" t="str">
        <f>Resultados!E41</f>
        <v>1-No Sensible</v>
      </c>
      <c r="G42" s="45" t="str">
        <f>Resultados!G41</f>
        <v>2-Baja</v>
      </c>
    </row>
    <row r="43" spans="1:7" x14ac:dyDescent="0.2">
      <c r="A43" s="25">
        <f>Inventario!A42</f>
        <v>56</v>
      </c>
      <c r="B43" s="3" t="str">
        <f>Inventario!B42</f>
        <v>PKI</v>
      </c>
      <c r="C43" s="13" t="str">
        <f>Inventario!C42</f>
        <v>PAI</v>
      </c>
      <c r="D43" s="45" t="str">
        <f>Resultados!C42</f>
        <v>2-Poco Crítico</v>
      </c>
      <c r="E43" s="45" t="str">
        <f>Resultados!D42</f>
        <v>2-Poco Crítico</v>
      </c>
      <c r="F43" s="45" t="str">
        <f>Resultados!E42</f>
        <v>1-No Sensible</v>
      </c>
      <c r="G43" s="45" t="str">
        <f>Resultados!G42</f>
        <v>2-Baja</v>
      </c>
    </row>
    <row r="44" spans="1:7" x14ac:dyDescent="0.2">
      <c r="A44" s="25">
        <f>Inventario!A43</f>
        <v>57</v>
      </c>
      <c r="B44" s="3" t="str">
        <f>Inventario!B43</f>
        <v>ANTIVIRUS (TREND)</v>
      </c>
      <c r="C44" s="13" t="str">
        <f>Inventario!C43</f>
        <v>PAI</v>
      </c>
      <c r="D44" s="45" t="str">
        <f>Resultados!C43</f>
        <v>3-Moderado</v>
      </c>
      <c r="E44" s="45" t="str">
        <f>Resultados!D43</f>
        <v>3-Moderado</v>
      </c>
      <c r="F44" s="45" t="str">
        <f>Resultados!E43</f>
        <v>3-Moderado</v>
      </c>
      <c r="G44" s="45" t="str">
        <f>Resultados!G43</f>
        <v>3-Moderada</v>
      </c>
    </row>
    <row r="45" spans="1:7" x14ac:dyDescent="0.2">
      <c r="A45" s="25">
        <f>Inventario!A44</f>
        <v>58</v>
      </c>
      <c r="B45" s="3" t="str">
        <f>Inventario!B44</f>
        <v>INTRANET GRAL DEL BANCO</v>
      </c>
      <c r="C45" s="13" t="str">
        <f>Inventario!C44</f>
        <v>RRHH</v>
      </c>
      <c r="D45" s="45" t="str">
        <f>Resultados!C44</f>
        <v>2-Poco Crítico</v>
      </c>
      <c r="E45" s="45" t="str">
        <f>Resultados!D44</f>
        <v>2-Poco Crítico</v>
      </c>
      <c r="F45" s="45" t="str">
        <f>Resultados!E44</f>
        <v>2-Poco Crítico</v>
      </c>
      <c r="G45" s="45" t="str">
        <f>Resultados!G44</f>
        <v>2-Baja</v>
      </c>
    </row>
    <row r="46" spans="1:7" x14ac:dyDescent="0.2">
      <c r="A46" s="25">
        <f>Inventario!A45</f>
        <v>60</v>
      </c>
      <c r="B46" s="3" t="str">
        <f>Inventario!B45</f>
        <v>FIREWALL PRINCIPAL/SUCURSALES (FORTINET)</v>
      </c>
      <c r="C46" s="13" t="str">
        <f>Inventario!C45</f>
        <v>PAI</v>
      </c>
      <c r="D46" s="45" t="str">
        <f>Resultados!C45</f>
        <v>3-Moderado</v>
      </c>
      <c r="E46" s="45" t="str">
        <f>Resultados!D45</f>
        <v>4-Crítico</v>
      </c>
      <c r="F46" s="45" t="str">
        <f>Resultados!E45</f>
        <v>4-Crítico</v>
      </c>
      <c r="G46" s="45" t="str">
        <f>Resultados!G45</f>
        <v>4-Alta</v>
      </c>
    </row>
    <row r="47" spans="1:7" x14ac:dyDescent="0.2">
      <c r="A47" s="25">
        <f>Inventario!A46</f>
        <v>62</v>
      </c>
      <c r="B47" s="3" t="str">
        <f>Inventario!B46</f>
        <v>SWIFT</v>
      </c>
      <c r="C47" s="13" t="str">
        <f>Inventario!C46</f>
        <v xml:space="preserve">OPERACIONES </v>
      </c>
      <c r="D47" s="45" t="str">
        <f>Resultados!C46</f>
        <v>5-Muy Crítico</v>
      </c>
      <c r="E47" s="45" t="str">
        <f>Resultados!D46</f>
        <v>4-Crítico</v>
      </c>
      <c r="F47" s="45" t="str">
        <f>Resultados!E46</f>
        <v>4-Crítico</v>
      </c>
      <c r="G47" s="45" t="str">
        <f>Resultados!G46</f>
        <v>4-Alta</v>
      </c>
    </row>
    <row r="48" spans="1:7" x14ac:dyDescent="0.2">
      <c r="A48" s="25">
        <f>Inventario!A47</f>
        <v>64</v>
      </c>
      <c r="B48" s="3" t="str">
        <f>Inventario!B47</f>
        <v>INVGATE</v>
      </c>
      <c r="C48" s="13" t="str">
        <f>Inventario!C47</f>
        <v>SISTEMAS</v>
      </c>
      <c r="D48" s="45" t="str">
        <f>Resultados!C47</f>
        <v>3-Moderado</v>
      </c>
      <c r="E48" s="45" t="str">
        <f>Resultados!D47</f>
        <v>1-No Sensible</v>
      </c>
      <c r="F48" s="45" t="str">
        <f>Resultados!E47</f>
        <v>1-No Sensible</v>
      </c>
      <c r="G48" s="45" t="str">
        <f>Resultados!G47</f>
        <v>2-Baja</v>
      </c>
    </row>
    <row r="49" spans="1:7" x14ac:dyDescent="0.2">
      <c r="A49" s="25">
        <f>Inventario!A48</f>
        <v>67</v>
      </c>
      <c r="B49" s="3" t="str">
        <f>Inventario!B48</f>
        <v xml:space="preserve">IDEAR </v>
      </c>
      <c r="C49" s="13" t="str">
        <f>Inventario!C48</f>
        <v>CONTABILIDAD</v>
      </c>
      <c r="D49" s="45" t="str">
        <f>Resultados!C48</f>
        <v>5-Muy Crítico</v>
      </c>
      <c r="E49" s="45" t="str">
        <f>Resultados!D48</f>
        <v>4-Crítico</v>
      </c>
      <c r="F49" s="45" t="str">
        <f>Resultados!E48</f>
        <v>3-Moderado</v>
      </c>
      <c r="G49" s="45" t="str">
        <f>Resultados!G48</f>
        <v>4-Alta</v>
      </c>
    </row>
    <row r="50" spans="1:7" x14ac:dyDescent="0.2">
      <c r="A50" s="25">
        <f>Inventario!A49</f>
        <v>68</v>
      </c>
      <c r="B50" s="3" t="str">
        <f>Inventario!B49</f>
        <v>ATE</v>
      </c>
      <c r="C50" s="13" t="str">
        <f>Inventario!C49</f>
        <v xml:space="preserve">OPERACIONES </v>
      </c>
      <c r="D50" s="45" t="str">
        <f>Resultados!C49</f>
        <v>4-Crítico</v>
      </c>
      <c r="E50" s="45" t="str">
        <f>Resultados!D49</f>
        <v>4-Crítico</v>
      </c>
      <c r="F50" s="45" t="str">
        <f>Resultados!E49</f>
        <v>2-Poco Crítico</v>
      </c>
      <c r="G50" s="45" t="str">
        <f>Resultados!G49</f>
        <v>3-Moderada</v>
      </c>
    </row>
    <row r="51" spans="1:7" x14ac:dyDescent="0.2">
      <c r="A51" s="25">
        <f>Inventario!A50</f>
        <v>69</v>
      </c>
      <c r="B51" s="3" t="str">
        <f>Inventario!B50</f>
        <v>SOAS</v>
      </c>
      <c r="C51" s="13" t="str">
        <f>Inventario!C50</f>
        <v xml:space="preserve">OPERACIONES </v>
      </c>
      <c r="D51" s="45" t="str">
        <f>Resultados!C50</f>
        <v>4-Crítico</v>
      </c>
      <c r="E51" s="45" t="str">
        <f>Resultados!D50</f>
        <v>3-Moderado</v>
      </c>
      <c r="F51" s="45" t="str">
        <f>Resultados!E50</f>
        <v>3-Moderado</v>
      </c>
      <c r="G51" s="45" t="str">
        <f>Resultados!G50</f>
        <v>3-Moderada</v>
      </c>
    </row>
    <row r="52" spans="1:7" x14ac:dyDescent="0.2">
      <c r="A52" s="25">
        <f>Inventario!A51</f>
        <v>70</v>
      </c>
      <c r="B52" s="3" t="str">
        <f>Inventario!B51</f>
        <v>ADMINANSES</v>
      </c>
      <c r="C52" s="13" t="str">
        <f>Inventario!C51</f>
        <v xml:space="preserve">OPERACIONES </v>
      </c>
      <c r="D52" s="45" t="str">
        <f>Resultados!C51</f>
        <v>4-Crítico</v>
      </c>
      <c r="E52" s="45" t="str">
        <f>Resultados!D51</f>
        <v>3-Moderado</v>
      </c>
      <c r="F52" s="45" t="str">
        <f>Resultados!E51</f>
        <v>2-Poco Crítico</v>
      </c>
      <c r="G52" s="45" t="str">
        <f>Resultados!G51</f>
        <v>3-Moderada</v>
      </c>
    </row>
    <row r="53" spans="1:7" x14ac:dyDescent="0.2">
      <c r="A53" s="25">
        <f>Inventario!A52</f>
        <v>71</v>
      </c>
      <c r="B53" s="3" t="str">
        <f>Inventario!B52</f>
        <v>INTERBANKING CCI</v>
      </c>
      <c r="C53" s="13" t="str">
        <f>Inventario!C52</f>
        <v xml:space="preserve">OPERACIONES </v>
      </c>
      <c r="D53" s="45" t="str">
        <f>Resultados!C52</f>
        <v>4-Crítico</v>
      </c>
      <c r="E53" s="45" t="str">
        <f>Resultados!D52</f>
        <v>3-Moderado</v>
      </c>
      <c r="F53" s="45" t="str">
        <f>Resultados!E52</f>
        <v>2-Poco Crítico</v>
      </c>
      <c r="G53" s="45" t="str">
        <f>Resultados!G52</f>
        <v>3-Moderada</v>
      </c>
    </row>
    <row r="54" spans="1:7" x14ac:dyDescent="0.2">
      <c r="A54" s="25">
        <f>Inventario!A53</f>
        <v>74</v>
      </c>
      <c r="B54" s="3" t="str">
        <f>Inventario!B53</f>
        <v>ARE</v>
      </c>
      <c r="C54" s="13" t="str">
        <f>Inventario!C53</f>
        <v xml:space="preserve">OPERACIONES </v>
      </c>
      <c r="D54" s="45" t="str">
        <f>Resultados!C53</f>
        <v>4-Crítico</v>
      </c>
      <c r="E54" s="45" t="str">
        <f>Resultados!D53</f>
        <v>3-Moderado</v>
      </c>
      <c r="F54" s="45" t="str">
        <f>Resultados!E53</f>
        <v>2-Poco Crítico</v>
      </c>
      <c r="G54" s="45" t="str">
        <f>Resultados!G53</f>
        <v>3-Moderada</v>
      </c>
    </row>
    <row r="55" spans="1:7" x14ac:dyDescent="0.2">
      <c r="A55" s="25">
        <f>Inventario!A54</f>
        <v>75</v>
      </c>
      <c r="B55" s="3" t="str">
        <f>Inventario!B54</f>
        <v>TURNERO</v>
      </c>
      <c r="C55" s="13" t="str">
        <f>Inventario!C54</f>
        <v xml:space="preserve">OPERACIONES </v>
      </c>
      <c r="D55" s="45" t="str">
        <f>Resultados!C54</f>
        <v>2-Poco Crítico</v>
      </c>
      <c r="E55" s="45" t="str">
        <f>Resultados!D54</f>
        <v>2-Poco Crítico</v>
      </c>
      <c r="F55" s="45" t="str">
        <f>Resultados!E54</f>
        <v>2-Poco Crítico</v>
      </c>
      <c r="G55" s="45" t="str">
        <f>Resultados!G54</f>
        <v>2-Baja</v>
      </c>
    </row>
    <row r="56" spans="1:7" x14ac:dyDescent="0.2">
      <c r="A56" s="25">
        <f>Inventario!A55</f>
        <v>76</v>
      </c>
      <c r="B56" s="3" t="str">
        <f>Inventario!B55</f>
        <v>CONSULTA HISTORICA DE MOVIMIENTOS</v>
      </c>
      <c r="C56" s="13" t="str">
        <f>Inventario!C55</f>
        <v xml:space="preserve">OPERACIONES </v>
      </c>
      <c r="D56" s="45" t="str">
        <f>Resultados!C55</f>
        <v>4-Crítico</v>
      </c>
      <c r="E56" s="45" t="str">
        <f>Resultados!D55</f>
        <v>3-Moderado</v>
      </c>
      <c r="F56" s="45" t="str">
        <f>Resultados!E55</f>
        <v>2-Poco Crítico</v>
      </c>
      <c r="G56" s="45" t="str">
        <f>Resultados!G55</f>
        <v>3-Moderada</v>
      </c>
    </row>
    <row r="57" spans="1:7" x14ac:dyDescent="0.2">
      <c r="A57" s="25">
        <f>Inventario!A56</f>
        <v>77</v>
      </c>
      <c r="B57" s="3" t="str">
        <f>Inventario!B56</f>
        <v>ENGAGE</v>
      </c>
      <c r="C57" s="13" t="str">
        <f>Inventario!C56</f>
        <v>RECUPERACION CREDITICIA</v>
      </c>
      <c r="D57" s="45" t="str">
        <f>Resultados!C56</f>
        <v>4-Crítico</v>
      </c>
      <c r="E57" s="45" t="str">
        <f>Resultados!D56</f>
        <v>3-Moderado</v>
      </c>
      <c r="F57" s="45" t="str">
        <f>Resultados!E56</f>
        <v>3-Moderado</v>
      </c>
      <c r="G57" s="45" t="str">
        <f>Resultados!G56</f>
        <v>3-Moderada</v>
      </c>
    </row>
    <row r="58" spans="1:7" x14ac:dyDescent="0.2">
      <c r="A58" s="25">
        <f>Inventario!A57</f>
        <v>78</v>
      </c>
      <c r="B58" s="3" t="str">
        <f>Inventario!B57</f>
        <v>UAS</v>
      </c>
      <c r="C58" s="13" t="str">
        <f>Inventario!C57</f>
        <v>PAI</v>
      </c>
      <c r="D58" s="45" t="str">
        <f>Resultados!C57</f>
        <v>3-Moderado</v>
      </c>
      <c r="E58" s="45" t="str">
        <f>Resultados!D57</f>
        <v>2-Poco Crítico</v>
      </c>
      <c r="F58" s="45" t="str">
        <f>Resultados!E57</f>
        <v>1-No Sensible</v>
      </c>
      <c r="G58" s="45" t="str">
        <f>Resultados!G57</f>
        <v>2-Baja</v>
      </c>
    </row>
    <row r="59" spans="1:7" x14ac:dyDescent="0.2">
      <c r="A59" s="25">
        <f>Inventario!A58</f>
        <v>79</v>
      </c>
      <c r="B59" s="3" t="str">
        <f>Inventario!B58</f>
        <v>HABERES LINK BSC</v>
      </c>
      <c r="C59" s="13" t="str">
        <f>Inventario!C58</f>
        <v xml:space="preserve">OPERACIONES </v>
      </c>
      <c r="D59" s="45" t="str">
        <f>Resultados!C58</f>
        <v>4-Crítico</v>
      </c>
      <c r="E59" s="45" t="str">
        <f>Resultados!D58</f>
        <v>3-Moderado</v>
      </c>
      <c r="F59" s="45" t="str">
        <f>Resultados!E58</f>
        <v>2-Poco Crítico</v>
      </c>
      <c r="G59" s="45" t="str">
        <f>Resultados!G58</f>
        <v>3-Moderada</v>
      </c>
    </row>
    <row r="60" spans="1:7" x14ac:dyDescent="0.2">
      <c r="A60" s="25">
        <f>Inventario!A59</f>
        <v>80</v>
      </c>
      <c r="B60" s="3" t="str">
        <f>Inventario!B59</f>
        <v>DIGITALIZACION DE LEGAJOS</v>
      </c>
      <c r="C60" s="13" t="str">
        <f>Inventario!C59</f>
        <v xml:space="preserve">OPERACIONES </v>
      </c>
      <c r="D60" s="45" t="str">
        <f>Resultados!C59</f>
        <v>5-Muy Crítico</v>
      </c>
      <c r="E60" s="45" t="str">
        <f>Resultados!D59</f>
        <v>2-Poco Crítico</v>
      </c>
      <c r="F60" s="45" t="str">
        <f>Resultados!E59</f>
        <v>2-Poco Crítico</v>
      </c>
      <c r="G60" s="45" t="str">
        <f>Resultados!G59</f>
        <v>3-Moderada</v>
      </c>
    </row>
    <row r="61" spans="1:7" x14ac:dyDescent="0.2">
      <c r="A61" s="25">
        <f>Inventario!A60</f>
        <v>81</v>
      </c>
      <c r="B61" s="3" t="str">
        <f>Inventario!B60</f>
        <v>PROCESO BATCH RGL</v>
      </c>
      <c r="C61" s="13" t="str">
        <f>Inventario!C60</f>
        <v>SISTEMAS</v>
      </c>
      <c r="D61" s="45" t="str">
        <f>Resultados!C60</f>
        <v>5-Muy Crítico</v>
      </c>
      <c r="E61" s="45" t="str">
        <f>Resultados!D60</f>
        <v>5-Muy Crítico</v>
      </c>
      <c r="F61" s="45" t="str">
        <f>Resultados!E60</f>
        <v>5-Muy Crítico</v>
      </c>
      <c r="G61" s="45" t="str">
        <f>Resultados!G60</f>
        <v>5-Muy Alta</v>
      </c>
    </row>
    <row r="62" spans="1:7" x14ac:dyDescent="0.2">
      <c r="A62" s="25">
        <f>Inventario!A61</f>
        <v>82</v>
      </c>
      <c r="B62" s="3" t="str">
        <f>Inventario!B61</f>
        <v>PROCESO BATCH BSJ-BERSA</v>
      </c>
      <c r="C62" s="13" t="str">
        <f>Inventario!C61</f>
        <v>SISTEMAS</v>
      </c>
      <c r="D62" s="45" t="str">
        <f>Resultados!C61</f>
        <v>5-Muy Crítico</v>
      </c>
      <c r="E62" s="45" t="str">
        <f>Resultados!D61</f>
        <v>5-Muy Crítico</v>
      </c>
      <c r="F62" s="45" t="str">
        <f>Resultados!E61</f>
        <v>5-Muy Crítico</v>
      </c>
      <c r="G62" s="45" t="str">
        <f>Resultados!G61</f>
        <v>5-Muy Alta</v>
      </c>
    </row>
    <row r="63" spans="1:7" x14ac:dyDescent="0.2">
      <c r="A63" s="25">
        <f>Inventario!A62</f>
        <v>83</v>
      </c>
      <c r="B63" s="3" t="str">
        <f>Inventario!B62</f>
        <v>HOST TO HOST</v>
      </c>
      <c r="C63" s="13" t="str">
        <f>Inventario!C62</f>
        <v>SISTEMAS</v>
      </c>
      <c r="D63" s="45" t="str">
        <f>Resultados!C62</f>
        <v>4-Crítico</v>
      </c>
      <c r="E63" s="45" t="str">
        <f>Resultados!D62</f>
        <v>3-Moderado</v>
      </c>
      <c r="F63" s="45" t="str">
        <f>Resultados!E62</f>
        <v>3-Moderado</v>
      </c>
      <c r="G63" s="45" t="str">
        <f>Resultados!G62</f>
        <v>3-Moderada</v>
      </c>
    </row>
    <row r="64" spans="1:7" x14ac:dyDescent="0.2">
      <c r="A64" s="25">
        <f>Inventario!A63</f>
        <v>84</v>
      </c>
      <c r="B64" s="3" t="str">
        <f>Inventario!B63</f>
        <v>WHATS UP</v>
      </c>
      <c r="C64" s="13" t="str">
        <f>Inventario!C63</f>
        <v>SISTEMAS</v>
      </c>
      <c r="D64" s="45" t="str">
        <f>Resultados!C63</f>
        <v>3-Moderado</v>
      </c>
      <c r="E64" s="45" t="str">
        <f>Resultados!D63</f>
        <v>2-Poco Crítico</v>
      </c>
      <c r="F64" s="45" t="str">
        <f>Resultados!E63</f>
        <v>1-No Sensible</v>
      </c>
      <c r="G64" s="45" t="str">
        <f>Resultados!G63</f>
        <v>2-Baja</v>
      </c>
    </row>
    <row r="65" spans="1:7" x14ac:dyDescent="0.2">
      <c r="A65" s="25">
        <f>Inventario!A64</f>
        <v>85</v>
      </c>
      <c r="B65" s="3" t="str">
        <f>Inventario!B64</f>
        <v>AD-DNS</v>
      </c>
      <c r="C65" s="13" t="str">
        <f>Inventario!C64</f>
        <v>SISTEMAS</v>
      </c>
      <c r="D65" s="45" t="str">
        <f>Resultados!C64</f>
        <v>4-Crítico</v>
      </c>
      <c r="E65" s="45" t="str">
        <f>Resultados!D64</f>
        <v>4-Crítico</v>
      </c>
      <c r="F65" s="45" t="str">
        <f>Resultados!E64</f>
        <v>4-Crítico</v>
      </c>
      <c r="G65" s="45" t="str">
        <f>Resultados!G64</f>
        <v>4-Alta</v>
      </c>
    </row>
    <row r="66" spans="1:7" x14ac:dyDescent="0.2">
      <c r="A66" s="25">
        <f>Inventario!A65</f>
        <v>86</v>
      </c>
      <c r="B66" s="3" t="str">
        <f>Inventario!B65</f>
        <v>ACL (LINK)</v>
      </c>
      <c r="C66" s="13" t="str">
        <f>Inventario!C65</f>
        <v xml:space="preserve">OPERACIONES </v>
      </c>
      <c r="D66" s="45" t="str">
        <f>Resultados!C65</f>
        <v>3-Moderado</v>
      </c>
      <c r="E66" s="45" t="str">
        <f>Resultados!D65</f>
        <v>2-Poco Crítico</v>
      </c>
      <c r="F66" s="45" t="str">
        <f>Resultados!E65</f>
        <v>1-No Sensible</v>
      </c>
      <c r="G66" s="45" t="str">
        <f>Resultados!G65</f>
        <v>2-Baja</v>
      </c>
    </row>
    <row r="67" spans="1:7" x14ac:dyDescent="0.2">
      <c r="A67" s="25">
        <f>Inventario!A66</f>
        <v>87</v>
      </c>
      <c r="B67" s="3" t="str">
        <f>Inventario!B66</f>
        <v>SISCARD (CREDENCIAL)</v>
      </c>
      <c r="C67" s="13" t="str">
        <f>Inventario!C66</f>
        <v xml:space="preserve">OPERACIONES </v>
      </c>
      <c r="D67" s="45" t="str">
        <f>Resultados!C66</f>
        <v>4-Crítico</v>
      </c>
      <c r="E67" s="45" t="str">
        <f>Resultados!D66</f>
        <v>4-Crítico</v>
      </c>
      <c r="F67" s="45" t="str">
        <f>Resultados!E66</f>
        <v>2-Poco Crítico</v>
      </c>
      <c r="G67" s="45" t="str">
        <f>Resultados!G66</f>
        <v>3-Moderada</v>
      </c>
    </row>
    <row r="68" spans="1:7" x14ac:dyDescent="0.2">
      <c r="A68" s="25">
        <v>88</v>
      </c>
      <c r="B68" s="3" t="s">
        <v>132</v>
      </c>
      <c r="C68" s="13" t="s">
        <v>192</v>
      </c>
      <c r="D68" s="45" t="str">
        <f>Resultados!C67</f>
        <v>3-Moderado</v>
      </c>
      <c r="E68" s="45" t="str">
        <f>Resultados!D67</f>
        <v>2-Poco Crítico</v>
      </c>
      <c r="F68" s="45" t="str">
        <f>Resultados!E67</f>
        <v>1-No Sensible</v>
      </c>
      <c r="G68" s="45" t="str">
        <f>Resultados!G67</f>
        <v>2-Baja</v>
      </c>
    </row>
    <row r="69" spans="1:7" x14ac:dyDescent="0.2">
      <c r="A69" s="25">
        <f>Inventario!A68</f>
        <v>89</v>
      </c>
      <c r="B69" s="3" t="str">
        <f>Inventario!B68</f>
        <v>DMZ-ISA Server</v>
      </c>
      <c r="C69" s="13" t="str">
        <f>Inventario!C68</f>
        <v>PAI</v>
      </c>
      <c r="D69" s="45" t="str">
        <f>Resultados!C68</f>
        <v>2-Poco Crítico</v>
      </c>
      <c r="E69" s="45" t="str">
        <f>Resultados!D68</f>
        <v>2-Poco Crítico</v>
      </c>
      <c r="F69" s="45" t="str">
        <f>Resultados!E68</f>
        <v>1-No Sensible</v>
      </c>
      <c r="G69" s="45" t="str">
        <f>Resultados!G68</f>
        <v>2-Baja</v>
      </c>
    </row>
    <row r="70" spans="1:7" x14ac:dyDescent="0.2">
      <c r="A70" s="25">
        <f>Inventario!A69</f>
        <v>90</v>
      </c>
      <c r="B70" s="3" t="str">
        <f>Inventario!B69</f>
        <v>META4 de administracion de sueldos y empleados</v>
      </c>
      <c r="C70" s="13" t="str">
        <f>Inventario!C69</f>
        <v>RRHH</v>
      </c>
      <c r="D70" s="45" t="str">
        <f>Resultados!C69</f>
        <v>5-Muy Crítico</v>
      </c>
      <c r="E70" s="45" t="str">
        <f>Resultados!D69</f>
        <v>2-Poco Crítico</v>
      </c>
      <c r="F70" s="45" t="str">
        <f>Resultados!E69</f>
        <v>2-Poco Crítico</v>
      </c>
      <c r="G70" s="45" t="str">
        <f>Resultados!G69</f>
        <v>3-Moderada</v>
      </c>
    </row>
    <row r="71" spans="1:7" x14ac:dyDescent="0.2">
      <c r="A71" s="25">
        <f>Inventario!A70</f>
        <v>92</v>
      </c>
      <c r="B71" s="3" t="str">
        <f>Inventario!B70</f>
        <v>RI Test</v>
      </c>
      <c r="C71" s="13" t="str">
        <f>Inventario!C70</f>
        <v>CONTABILIDAD</v>
      </c>
      <c r="D71" s="45" t="str">
        <f>Resultados!C70</f>
        <v>5-Muy Crítico</v>
      </c>
      <c r="E71" s="45" t="str">
        <f>Resultados!D70</f>
        <v>3-Moderado</v>
      </c>
      <c r="F71" s="45" t="str">
        <f>Resultados!E70</f>
        <v>2-Poco Crítico</v>
      </c>
      <c r="G71" s="45" t="str">
        <f>Resultados!G70</f>
        <v>3-Moderada</v>
      </c>
    </row>
    <row r="72" spans="1:7" x14ac:dyDescent="0.2">
      <c r="A72" s="25">
        <f>Inventario!A71</f>
        <v>93</v>
      </c>
      <c r="B72" s="3" t="str">
        <f>Inventario!B71</f>
        <v>CCTV - ONSSI Software Circuito cerrado</v>
      </c>
      <c r="C72" s="13" t="str">
        <f>Inventario!C71</f>
        <v>SEGURIDAD BANCARIA</v>
      </c>
      <c r="D72" s="45" t="str">
        <f>Resultados!C71</f>
        <v>3-Moderado</v>
      </c>
      <c r="E72" s="45" t="str">
        <f>Resultados!D71</f>
        <v>2-Poco Crítico</v>
      </c>
      <c r="F72" s="45" t="str">
        <f>Resultados!E71</f>
        <v>1-No Sensible</v>
      </c>
      <c r="G72" s="45" t="str">
        <f>Resultados!G71</f>
        <v>2-Baja</v>
      </c>
    </row>
    <row r="73" spans="1:7" x14ac:dyDescent="0.2">
      <c r="A73" s="25">
        <f>Inventario!A72</f>
        <v>94</v>
      </c>
      <c r="B73" s="3" t="str">
        <f>Inventario!B72</f>
        <v>Software Developer</v>
      </c>
      <c r="C73" s="13" t="str">
        <f>Inventario!C72</f>
        <v>SISTEMAS</v>
      </c>
      <c r="D73" s="45" t="str">
        <f>Resultados!C72</f>
        <v>3-Moderado</v>
      </c>
      <c r="E73" s="45" t="str">
        <f>Resultados!D72</f>
        <v>2-Poco Crítico</v>
      </c>
      <c r="F73" s="45" t="str">
        <f>Resultados!E72</f>
        <v>2-Poco Crítico</v>
      </c>
      <c r="G73" s="45" t="str">
        <f>Resultados!G72</f>
        <v>2-Baja</v>
      </c>
    </row>
    <row r="74" spans="1:7" x14ac:dyDescent="0.2">
      <c r="A74" s="25">
        <f>Inventario!A73</f>
        <v>95</v>
      </c>
      <c r="B74" s="3" t="str">
        <f>Inventario!B73</f>
        <v>MDM (administracion dispositivos moviles)</v>
      </c>
      <c r="C74" s="13" t="str">
        <f>Inventario!C73</f>
        <v>PAI</v>
      </c>
      <c r="D74" s="45" t="str">
        <f>Resultados!C73</f>
        <v>3-Moderado</v>
      </c>
      <c r="E74" s="45" t="str">
        <f>Resultados!D73</f>
        <v>3-Moderado</v>
      </c>
      <c r="F74" s="45" t="str">
        <f>Resultados!E73</f>
        <v>2-Poco Crítico</v>
      </c>
      <c r="G74" s="45" t="str">
        <f>Resultados!G73</f>
        <v>2-Baja</v>
      </c>
    </row>
    <row r="75" spans="1:7" x14ac:dyDescent="0.2">
      <c r="A75" s="25">
        <f>Inventario!A74</f>
        <v>96</v>
      </c>
      <c r="B75" s="3" t="str">
        <f>Inventario!B74</f>
        <v>IMPERVA</v>
      </c>
      <c r="C75" s="13" t="str">
        <f>Inventario!C74</f>
        <v>PAI</v>
      </c>
      <c r="D75" s="45" t="str">
        <f>Resultados!C74</f>
        <v>3-Moderado</v>
      </c>
      <c r="E75" s="45" t="str">
        <f>Resultados!D74</f>
        <v>1-No Sensible</v>
      </c>
      <c r="F75" s="45" t="str">
        <f>Resultados!E74</f>
        <v>1-No Sensible</v>
      </c>
      <c r="G75" s="45" t="str">
        <f>Resultados!G74</f>
        <v>2-Baja</v>
      </c>
    </row>
    <row r="76" spans="1:7" x14ac:dyDescent="0.2">
      <c r="A76" s="25">
        <f>Inventario!A75</f>
        <v>97</v>
      </c>
      <c r="B76" s="3" t="str">
        <f>Inventario!B75</f>
        <v>FARADAY CLOUD</v>
      </c>
      <c r="C76" s="13" t="str">
        <f>Inventario!C75</f>
        <v>PAI</v>
      </c>
      <c r="D76" s="45" t="str">
        <f>Resultados!C75</f>
        <v>3-Moderado</v>
      </c>
      <c r="E76" s="45" t="str">
        <f>Resultados!D75</f>
        <v>1-No Sensible</v>
      </c>
      <c r="F76" s="45" t="str">
        <f>Resultados!E75</f>
        <v>1-No Sensible</v>
      </c>
      <c r="G76" s="45" t="str">
        <f>Resultados!G75</f>
        <v>2-Baja</v>
      </c>
    </row>
    <row r="77" spans="1:7" x14ac:dyDescent="0.2">
      <c r="A77" s="25">
        <f>Inventario!A76</f>
        <v>98</v>
      </c>
      <c r="B77" s="3" t="str">
        <f>Inventario!B76</f>
        <v>ENGAGE MULTIBANCO</v>
      </c>
      <c r="C77" s="13" t="str">
        <f>Inventario!C76</f>
        <v>BANCA CONSUMO</v>
      </c>
      <c r="D77" s="45" t="str">
        <f>Resultados!C76</f>
        <v>4-Crítico</v>
      </c>
      <c r="E77" s="45" t="str">
        <f>Resultados!D76</f>
        <v>3-Moderado</v>
      </c>
      <c r="F77" s="45" t="str">
        <f>Resultados!E76</f>
        <v>3-Moderado</v>
      </c>
      <c r="G77" s="45" t="str">
        <f>Resultados!G76</f>
        <v>3-Moderada</v>
      </c>
    </row>
    <row r="78" spans="1:7" x14ac:dyDescent="0.2">
      <c r="A78" s="25">
        <f>Inventario!A77</f>
        <v>99</v>
      </c>
      <c r="B78" s="3" t="str">
        <f>Inventario!B77</f>
        <v>G.I.A Manager ATM</v>
      </c>
      <c r="C78" s="13" t="str">
        <f>Inventario!C77</f>
        <v xml:space="preserve">OPERACIONES </v>
      </c>
      <c r="D78" s="45" t="str">
        <f>Resultados!C77</f>
        <v>4-Crítico</v>
      </c>
      <c r="E78" s="45" t="str">
        <f>Resultados!D77</f>
        <v>3-Moderado</v>
      </c>
      <c r="F78" s="45" t="str">
        <f>Resultados!E77</f>
        <v>1-No Sensible</v>
      </c>
      <c r="G78" s="45" t="str">
        <f>Resultados!G77</f>
        <v>3-Moderada</v>
      </c>
    </row>
    <row r="79" spans="1:7" x14ac:dyDescent="0.2">
      <c r="A79" s="25">
        <f>Inventario!A79</f>
        <v>106</v>
      </c>
      <c r="B79" s="3" t="str">
        <f>Inventario!B79</f>
        <v>AOJ (concursos y quiebras)</v>
      </c>
      <c r="C79" s="13" t="str">
        <f>Inventario!C79</f>
        <v>ASUNTOS LEGALES</v>
      </c>
      <c r="D79" s="45" t="str">
        <f>Resultados!C79</f>
        <v>4-Crítico</v>
      </c>
      <c r="E79" s="45" t="str">
        <f>Resultados!D79</f>
        <v>2-Poco Crítico</v>
      </c>
      <c r="F79" s="45" t="str">
        <f>Resultados!E79</f>
        <v>1-No Sensible</v>
      </c>
      <c r="G79" s="45" t="str">
        <f>Resultados!G79</f>
        <v>3-Moderada</v>
      </c>
    </row>
    <row r="80" spans="1:7" x14ac:dyDescent="0.2">
      <c r="A80" s="25">
        <f>Inventario!A80</f>
        <v>109</v>
      </c>
      <c r="B80" s="3" t="str">
        <f>Inventario!B80</f>
        <v>TAS (terminal auto servicio)</v>
      </c>
      <c r="C80" s="13" t="str">
        <f>Inventario!C80</f>
        <v xml:space="preserve">OPERACIONES </v>
      </c>
      <c r="D80" s="45" t="str">
        <f>Resultados!C80</f>
        <v>4-Crítico</v>
      </c>
      <c r="E80" s="45" t="str">
        <f>Resultados!D80</f>
        <v>4-Crítico</v>
      </c>
      <c r="F80" s="45" t="str">
        <f>Resultados!E80</f>
        <v>2-Poco Crítico</v>
      </c>
      <c r="G80" s="45" t="str">
        <f>Resultados!G80</f>
        <v>3-Moderada</v>
      </c>
    </row>
    <row r="81" spans="1:7" x14ac:dyDescent="0.2">
      <c r="A81" s="25">
        <f>Inventario!A81</f>
        <v>110</v>
      </c>
      <c r="B81" s="3" t="str">
        <f>Inventario!B81</f>
        <v>Prestamos Link</v>
      </c>
      <c r="C81" s="13" t="str">
        <f>Inventario!C81</f>
        <v xml:space="preserve">OPERACIONES </v>
      </c>
      <c r="D81" s="45" t="str">
        <f>Resultados!C81</f>
        <v>4-Crítico</v>
      </c>
      <c r="E81" s="45" t="str">
        <f>Resultados!D81</f>
        <v>4-Crítico</v>
      </c>
      <c r="F81" s="45" t="str">
        <f>Resultados!E81</f>
        <v>2-Poco Crítico</v>
      </c>
      <c r="G81" s="45" t="str">
        <f>Resultados!G81</f>
        <v>3-Moderada</v>
      </c>
    </row>
    <row r="82" spans="1:7" x14ac:dyDescent="0.2">
      <c r="A82" s="25">
        <f>Inventario!A82</f>
        <v>111</v>
      </c>
      <c r="B82" s="3" t="str">
        <f>Inventario!B82</f>
        <v>NETSCALER</v>
      </c>
      <c r="C82" s="13" t="str">
        <f>Inventario!C82</f>
        <v>PAI</v>
      </c>
      <c r="D82" s="45" t="str">
        <f>Resultados!C82</f>
        <v>3-Moderado</v>
      </c>
      <c r="E82" s="45" t="str">
        <f>Resultados!D82</f>
        <v>2-Poco Crítico</v>
      </c>
      <c r="F82" s="45" t="str">
        <f>Resultados!E82</f>
        <v>2-Poco Crítico</v>
      </c>
      <c r="G82" s="45" t="str">
        <f>Resultados!G82</f>
        <v>2-Baja</v>
      </c>
    </row>
    <row r="83" spans="1:7" x14ac:dyDescent="0.2">
      <c r="A83" s="25">
        <f>Inventario!A83</f>
        <v>112</v>
      </c>
      <c r="B83" s="3" t="str">
        <f>Inventario!B83</f>
        <v>SAM Extra Bancario</v>
      </c>
      <c r="C83" s="13" t="str">
        <f>Inventario!C83</f>
        <v xml:space="preserve">OPERACIONES </v>
      </c>
      <c r="D83" s="45" t="str">
        <f>Resultados!C83</f>
        <v>2-Poco Crítico</v>
      </c>
      <c r="E83" s="45" t="str">
        <f>Resultados!D83</f>
        <v>3-Moderado</v>
      </c>
      <c r="F83" s="45" t="str">
        <f>Resultados!E83</f>
        <v>2-Poco Crítico</v>
      </c>
      <c r="G83" s="45" t="str">
        <f>Resultados!G83</f>
        <v>2-Baja</v>
      </c>
    </row>
    <row r="84" spans="1:7" x14ac:dyDescent="0.2">
      <c r="A84" s="25">
        <f>Inventario!A84</f>
        <v>113</v>
      </c>
      <c r="B84" s="3" t="str">
        <f>Inventario!B84</f>
        <v>SAS EGRC</v>
      </c>
      <c r="C84" s="13" t="str">
        <f>Inventario!C84</f>
        <v>RIESGOS</v>
      </c>
      <c r="D84" s="45" t="str">
        <f>Resultados!C84</f>
        <v>5-Muy Crítico</v>
      </c>
      <c r="E84" s="45" t="str">
        <f>Resultados!D84</f>
        <v>2-Poco Crítico</v>
      </c>
      <c r="F84" s="45" t="str">
        <f>Resultados!E84</f>
        <v>2-Poco Crítico</v>
      </c>
      <c r="G84" s="45" t="str">
        <f>Resultados!G84</f>
        <v>3-Moderada</v>
      </c>
    </row>
    <row r="85" spans="1:7" x14ac:dyDescent="0.2">
      <c r="A85" s="25">
        <f>Inventario!A85</f>
        <v>114</v>
      </c>
      <c r="B85" s="3" t="str">
        <f>Inventario!B85</f>
        <v>PAPROD</v>
      </c>
      <c r="C85" s="13" t="str">
        <f>Inventario!C85</f>
        <v>SISTEMAS</v>
      </c>
      <c r="D85" s="45" t="str">
        <f>Resultados!C85</f>
        <v>3-Moderado</v>
      </c>
      <c r="E85" s="45" t="str">
        <f>Resultados!D85</f>
        <v>2-Poco Crítico</v>
      </c>
      <c r="F85" s="45" t="str">
        <f>Resultados!E85</f>
        <v>2-Poco Crítico</v>
      </c>
      <c r="G85" s="45" t="str">
        <f>Resultados!G85</f>
        <v>2-Baja</v>
      </c>
    </row>
    <row r="86" spans="1:7" x14ac:dyDescent="0.2">
      <c r="A86" s="25">
        <f>Inventario!A86</f>
        <v>115</v>
      </c>
      <c r="B86" s="3" t="str">
        <f>Inventario!B86</f>
        <v>MAWIDA BP</v>
      </c>
      <c r="C86" s="13" t="str">
        <f>Inventario!C86</f>
        <v>AUDITORIA INTERNA</v>
      </c>
      <c r="D86" s="45" t="str">
        <f>Resultados!C86</f>
        <v>4-Crítico</v>
      </c>
      <c r="E86" s="45" t="str">
        <f>Resultados!D86</f>
        <v>2-Poco Crítico</v>
      </c>
      <c r="F86" s="45" t="str">
        <f>Resultados!E86</f>
        <v>1-No Sensible</v>
      </c>
      <c r="G86" s="45" t="str">
        <f>Resultados!G86</f>
        <v>2-Baja</v>
      </c>
    </row>
    <row r="87" spans="1:7" x14ac:dyDescent="0.2">
      <c r="A87" s="25">
        <f>Inventario!A87</f>
        <v>116</v>
      </c>
      <c r="B87" s="3" t="str">
        <f>Inventario!B87</f>
        <v>REDIM</v>
      </c>
      <c r="C87" s="13" t="str">
        <f>Inventario!C87</f>
        <v>PAI</v>
      </c>
      <c r="D87" s="45" t="str">
        <f>Resultados!C87</f>
        <v>3-Moderado</v>
      </c>
      <c r="E87" s="45" t="str">
        <f>Resultados!D87</f>
        <v>1-No Sensible</v>
      </c>
      <c r="F87" s="45" t="str">
        <f>Resultados!E87</f>
        <v>1-No Sensible</v>
      </c>
      <c r="G87" s="45" t="str">
        <f>Resultados!G87</f>
        <v>2-Baja</v>
      </c>
    </row>
    <row r="88" spans="1:7" x14ac:dyDescent="0.2">
      <c r="A88" s="25">
        <f>Inventario!A88</f>
        <v>117</v>
      </c>
      <c r="B88" s="3" t="str">
        <f>Inventario!B88</f>
        <v>DEPOSITO REMOTO</v>
      </c>
      <c r="C88" s="13" t="str">
        <f>Inventario!C88</f>
        <v xml:space="preserve">OPERACIONES </v>
      </c>
      <c r="D88" s="45" t="str">
        <f>Resultados!C88</f>
        <v>4-Crítico</v>
      </c>
      <c r="E88" s="45" t="str">
        <f>Resultados!D88</f>
        <v>3-Moderado</v>
      </c>
      <c r="F88" s="45" t="str">
        <f>Resultados!E88</f>
        <v>1-No Sensible</v>
      </c>
      <c r="G88" s="45" t="str">
        <f>Resultados!G88</f>
        <v>3-Moderada</v>
      </c>
    </row>
    <row r="89" spans="1:7" x14ac:dyDescent="0.2">
      <c r="A89" s="25">
        <f>Inventario!A89</f>
        <v>118</v>
      </c>
      <c r="B89" s="3" t="str">
        <f>Inventario!B89</f>
        <v>Micrositio Banca Empresa</v>
      </c>
      <c r="C89" s="13" t="str">
        <f>Inventario!C89</f>
        <v>BANCA EMPRESAS</v>
      </c>
      <c r="D89" s="45" t="str">
        <f>Resultados!C89</f>
        <v>4-Crítico</v>
      </c>
      <c r="E89" s="45" t="str">
        <f>Resultados!D89</f>
        <v>3-Moderado</v>
      </c>
      <c r="F89" s="45" t="str">
        <f>Resultados!E89</f>
        <v>2-Poco Crítico</v>
      </c>
      <c r="G89" s="45" t="str">
        <f>Resultados!G89</f>
        <v>3-Moderada</v>
      </c>
    </row>
    <row r="90" spans="1:7" x14ac:dyDescent="0.2">
      <c r="A90" s="25">
        <f>Inventario!A90</f>
        <v>119</v>
      </c>
      <c r="B90" s="3" t="str">
        <f>Inventario!B90</f>
        <v>QUALIA</v>
      </c>
      <c r="C90" s="13" t="str">
        <f>Inventario!C90</f>
        <v xml:space="preserve">OPERACIONES </v>
      </c>
      <c r="D90" s="45" t="str">
        <f>Resultados!C90</f>
        <v>3-Moderado</v>
      </c>
      <c r="E90" s="45" t="str">
        <f>Resultados!D90</f>
        <v>2-Poco Crítico</v>
      </c>
      <c r="F90" s="45" t="str">
        <f>Resultados!E90</f>
        <v>2-Poco Crítico</v>
      </c>
      <c r="G90" s="45" t="str">
        <f>Resultados!G90</f>
        <v>2-Baja</v>
      </c>
    </row>
    <row r="91" spans="1:7" x14ac:dyDescent="0.2">
      <c r="A91" s="25">
        <f>Inventario!A91</f>
        <v>120</v>
      </c>
      <c r="B91" s="3" t="str">
        <f>Inventario!B91</f>
        <v>TESIN WEB</v>
      </c>
      <c r="C91" s="13" t="str">
        <f>Inventario!C91</f>
        <v xml:space="preserve">OPERACIONES </v>
      </c>
      <c r="D91" s="45" t="str">
        <f>Resultados!C91</f>
        <v>4-Crítico</v>
      </c>
      <c r="E91" s="45" t="str">
        <f>Resultados!D91</f>
        <v>4-Crítico</v>
      </c>
      <c r="F91" s="45" t="str">
        <f>Resultados!E91</f>
        <v>3-Moderado</v>
      </c>
      <c r="G91" s="45" t="str">
        <f>Resultados!G91</f>
        <v>3-Moderada</v>
      </c>
    </row>
    <row r="92" spans="1:7" x14ac:dyDescent="0.2">
      <c r="A92" s="25">
        <f>Inventario!A92</f>
        <v>121</v>
      </c>
      <c r="B92" s="3" t="str">
        <f>Inventario!B92</f>
        <v>SIGMA</v>
      </c>
      <c r="C92" s="13" t="str">
        <f>Inventario!C92</f>
        <v xml:space="preserve">OPERACIONES </v>
      </c>
      <c r="D92" s="45" t="str">
        <f>Resultados!C92</f>
        <v>3-Moderado</v>
      </c>
      <c r="E92" s="45" t="str">
        <f>Resultados!D92</f>
        <v>2-Poco Crítico</v>
      </c>
      <c r="F92" s="45" t="str">
        <f>Resultados!E92</f>
        <v>1-No Sensible</v>
      </c>
      <c r="G92" s="45" t="str">
        <f>Resultados!G92</f>
        <v>2-Baja</v>
      </c>
    </row>
    <row r="93" spans="1:7" x14ac:dyDescent="0.2">
      <c r="A93" s="25">
        <f>Inventario!A93</f>
        <v>122</v>
      </c>
      <c r="B93" s="3" t="str">
        <f>Inventario!B93</f>
        <v>MAWIDA CA</v>
      </c>
      <c r="C93" s="13" t="str">
        <f>Inventario!C93</f>
        <v>AUDITORIA INTERNA</v>
      </c>
      <c r="D93" s="45" t="str">
        <f>Resultados!C93</f>
        <v>3-Moderado</v>
      </c>
      <c r="E93" s="45" t="str">
        <f>Resultados!D93</f>
        <v>2-Poco Crítico</v>
      </c>
      <c r="F93" s="45" t="str">
        <f>Resultados!E93</f>
        <v>2-Poco Crítico</v>
      </c>
      <c r="G93" s="45" t="str">
        <f>Resultados!G93</f>
        <v>2-Baja</v>
      </c>
    </row>
    <row r="94" spans="1:7" x14ac:dyDescent="0.2">
      <c r="A94" s="25">
        <f>Inventario!A94</f>
        <v>123</v>
      </c>
      <c r="B94" s="3" t="str">
        <f>Inventario!B94</f>
        <v>Tortoise SVN</v>
      </c>
      <c r="C94" s="13" t="str">
        <f>Inventario!C94</f>
        <v>SISTEMAS</v>
      </c>
      <c r="D94" s="45" t="str">
        <f>Resultados!C94</f>
        <v>3-Moderado</v>
      </c>
      <c r="E94" s="45" t="str">
        <f>Resultados!D94</f>
        <v>2-Poco Crítico</v>
      </c>
      <c r="F94" s="45" t="str">
        <f>Resultados!E94</f>
        <v>1-No Sensible</v>
      </c>
      <c r="G94" s="45" t="str">
        <f>Resultados!G94</f>
        <v>2-Baja</v>
      </c>
    </row>
    <row r="95" spans="1:7" x14ac:dyDescent="0.2">
      <c r="A95" s="25">
        <f>Inventario!A95</f>
        <v>124</v>
      </c>
      <c r="B95" s="3" t="str">
        <f>Inventario!B95</f>
        <v>Veeam Backup</v>
      </c>
      <c r="C95" s="13" t="str">
        <f>Inventario!C95</f>
        <v>SISTEMAS</v>
      </c>
      <c r="D95" s="45" t="str">
        <f>Resultados!C95</f>
        <v>4-Crítico</v>
      </c>
      <c r="E95" s="45" t="str">
        <f>Resultados!D95</f>
        <v>3-Moderado</v>
      </c>
      <c r="F95" s="45" t="str">
        <f>Resultados!E95</f>
        <v>2-Poco Crítico</v>
      </c>
      <c r="G95" s="45" t="str">
        <f>Resultados!G95</f>
        <v>3-Moderada</v>
      </c>
    </row>
    <row r="96" spans="1:7" x14ac:dyDescent="0.2">
      <c r="A96" s="25">
        <f>Inventario!A96</f>
        <v>125</v>
      </c>
      <c r="B96" s="3" t="str">
        <f>Inventario!B96</f>
        <v>Backup Exec</v>
      </c>
      <c r="C96" s="13" t="str">
        <f>Inventario!C96</f>
        <v>SISTEMAS</v>
      </c>
      <c r="D96" s="45" t="str">
        <f>Resultados!C96</f>
        <v>4-Crítico</v>
      </c>
      <c r="E96" s="45" t="str">
        <f>Resultados!D96</f>
        <v>3-Moderado</v>
      </c>
      <c r="F96" s="45" t="str">
        <f>Resultados!E96</f>
        <v>2-Poco Crítico</v>
      </c>
      <c r="G96" s="45" t="str">
        <f>Resultados!G96</f>
        <v>3-Moderada</v>
      </c>
    </row>
    <row r="97" spans="1:7" x14ac:dyDescent="0.2">
      <c r="A97" s="25">
        <f>Inventario!A97</f>
        <v>126</v>
      </c>
      <c r="B97" s="3" t="str">
        <f>Inventario!B97</f>
        <v>VMWare Vcenter</v>
      </c>
      <c r="C97" s="13" t="str">
        <f>Inventario!C97</f>
        <v>SISTEMAS</v>
      </c>
      <c r="D97" s="45" t="str">
        <f>Resultados!C97</f>
        <v>3-Moderado</v>
      </c>
      <c r="E97" s="45" t="str">
        <f>Resultados!D97</f>
        <v>2-Poco Crítico</v>
      </c>
      <c r="F97" s="45" t="str">
        <f>Resultados!E97</f>
        <v>1-No Sensible</v>
      </c>
      <c r="G97" s="45" t="str">
        <f>Resultados!G97</f>
        <v>2-Baja</v>
      </c>
    </row>
    <row r="98" spans="1:7" x14ac:dyDescent="0.2">
      <c r="A98" s="25">
        <f>Inventario!A98</f>
        <v>127</v>
      </c>
      <c r="B98" s="3" t="str">
        <f>Inventario!B98</f>
        <v>E-MANAGER</v>
      </c>
      <c r="C98" s="13" t="str">
        <f>Inventario!C98</f>
        <v>OYP</v>
      </c>
      <c r="D98" s="45" t="str">
        <f>Resultados!C98</f>
        <v>4-Crítico</v>
      </c>
      <c r="E98" s="45" t="str">
        <f>Resultados!D98</f>
        <v>2-Poco Crítico</v>
      </c>
      <c r="F98" s="45" t="str">
        <f>Resultados!E98</f>
        <v>2-Poco Crítico</v>
      </c>
      <c r="G98" s="45" t="str">
        <f>Resultados!G98</f>
        <v>3-Moderada</v>
      </c>
    </row>
    <row r="99" spans="1:7" x14ac:dyDescent="0.2">
      <c r="A99" s="25">
        <f>Inventario!A99</f>
        <v>128</v>
      </c>
      <c r="B99" s="31" t="str">
        <f>Inventario!B99</f>
        <v>FIRMA GRAFOMETRICA</v>
      </c>
      <c r="C99" s="13" t="str">
        <f>Inventario!C99</f>
        <v xml:space="preserve">OPERACIONES </v>
      </c>
      <c r="D99" s="45" t="str">
        <f>Resultados!C99</f>
        <v>4-Crítico</v>
      </c>
      <c r="E99" s="45" t="str">
        <f>Resultados!D99</f>
        <v>3-Moderado</v>
      </c>
      <c r="F99" s="45" t="str">
        <f>Resultados!E99</f>
        <v>2-Poco Crítico</v>
      </c>
      <c r="G99" s="45" t="str">
        <f>Resultados!G99</f>
        <v>3-Moderada</v>
      </c>
    </row>
    <row r="100" spans="1:7" x14ac:dyDescent="0.2">
      <c r="A100" s="25">
        <f>Inventario!A100</f>
        <v>129</v>
      </c>
      <c r="B100" s="31" t="str">
        <f>Inventario!B100</f>
        <v>MENSAJERIA BIDIRECCIONAL</v>
      </c>
      <c r="C100" s="13" t="str">
        <f>Inventario!C100</f>
        <v xml:space="preserve">OPERACIONES </v>
      </c>
      <c r="D100" s="45" t="str">
        <f>Resultados!C100</f>
        <v>4-Crítico</v>
      </c>
      <c r="E100" s="45" t="str">
        <f>Resultados!D100</f>
        <v>2-Poco Crítico</v>
      </c>
      <c r="F100" s="45" t="str">
        <f>Resultados!E100</f>
        <v>1-No Sensible</v>
      </c>
      <c r="G100" s="45" t="str">
        <f>Resultados!G100</f>
        <v>2-Baja</v>
      </c>
    </row>
    <row r="101" spans="1:7" x14ac:dyDescent="0.2">
      <c r="A101" s="25">
        <f>Inventario!A101</f>
        <v>130</v>
      </c>
      <c r="B101" s="31" t="str">
        <f>Inventario!B101</f>
        <v>GoAnywhere</v>
      </c>
      <c r="C101" s="13" t="str">
        <f>Inventario!C101</f>
        <v>SISTEMAS</v>
      </c>
      <c r="D101" s="45" t="str">
        <f>Resultados!C101</f>
        <v>3-Moderado</v>
      </c>
      <c r="E101" s="45" t="str">
        <f>Resultados!D101</f>
        <v>2-Poco Crítico</v>
      </c>
      <c r="F101" s="45" t="str">
        <f>Resultados!E101</f>
        <v>1-No Sensible</v>
      </c>
      <c r="G101" s="45" t="str">
        <f>Resultados!G101</f>
        <v>2-Baja</v>
      </c>
    </row>
    <row r="102" spans="1:7" x14ac:dyDescent="0.2">
      <c r="A102" s="25">
        <f>Inventario!A102</f>
        <v>131</v>
      </c>
      <c r="B102" s="31" t="str">
        <f>Inventario!B102</f>
        <v>Opticash</v>
      </c>
      <c r="C102" s="47" t="str">
        <f>Inventario!C102</f>
        <v xml:space="preserve">OPERACIONES </v>
      </c>
      <c r="D102" s="45" t="str">
        <f>Resultados!C102</f>
        <v>4-Crítico</v>
      </c>
      <c r="E102" s="45" t="str">
        <f>Resultados!D102</f>
        <v>2-Poco Crítico</v>
      </c>
      <c r="F102" s="45" t="str">
        <f>Resultados!E102</f>
        <v>1-No Sensible</v>
      </c>
      <c r="G102" s="45" t="str">
        <f>Resultados!G102</f>
        <v>2-Baja</v>
      </c>
    </row>
    <row r="103" spans="1:7" x14ac:dyDescent="0.2">
      <c r="A103" s="25">
        <f>Inventario!A103</f>
        <v>132</v>
      </c>
      <c r="B103" s="31" t="str">
        <f>Inventario!B103</f>
        <v>Pilar</v>
      </c>
      <c r="C103" s="47" t="str">
        <f>Inventario!C103</f>
        <v>SISTEMAS</v>
      </c>
      <c r="D103" s="45" t="str">
        <f>Resultados!C103</f>
        <v>3-Moderado</v>
      </c>
      <c r="E103" s="45" t="str">
        <f>Resultados!D103</f>
        <v>1-No Sensible</v>
      </c>
      <c r="F103" s="45" t="str">
        <f>Resultados!E103</f>
        <v>1-No Sensible</v>
      </c>
      <c r="G103" s="45" t="str">
        <f>Resultados!G103</f>
        <v>2-Baja</v>
      </c>
    </row>
    <row r="104" spans="1:7" x14ac:dyDescent="0.2">
      <c r="A104" s="25">
        <f>Inventario!A104</f>
        <v>133</v>
      </c>
      <c r="B104" s="31" t="str">
        <f>Inventario!B104</f>
        <v>Administracion de Seguridad Bancaria</v>
      </c>
      <c r="C104" s="47" t="str">
        <f>Inventario!C104</f>
        <v>SEGURIDAD BANCARIA</v>
      </c>
      <c r="D104" s="45" t="str">
        <f>Resultados!C104</f>
        <v>3-Moderado</v>
      </c>
      <c r="E104" s="45" t="str">
        <f>Resultados!D104</f>
        <v>2-Poco Crítico</v>
      </c>
      <c r="F104" s="45" t="str">
        <f>Resultados!E104</f>
        <v>1-No Sensible</v>
      </c>
      <c r="G104" s="45" t="str">
        <f>Resultados!G104</f>
        <v>2-Baja</v>
      </c>
    </row>
    <row r="105" spans="1:7" x14ac:dyDescent="0.2">
      <c r="A105" s="25">
        <f>Inventario!A105</f>
        <v>134</v>
      </c>
      <c r="B105" s="31" t="str">
        <f>Inventario!B105</f>
        <v>Visual Studio</v>
      </c>
      <c r="C105" s="47" t="str">
        <f>Inventario!C105</f>
        <v>SISTEMAS</v>
      </c>
      <c r="D105" s="45" t="str">
        <f>Resultados!C105</f>
        <v>2-Poco Crítico</v>
      </c>
      <c r="E105" s="45" t="str">
        <f>Resultados!D105</f>
        <v>1-No Sensible</v>
      </c>
      <c r="F105" s="45" t="str">
        <f>Resultados!E105</f>
        <v>1-No Sensible</v>
      </c>
      <c r="G105" s="45" t="str">
        <f>Resultados!G105</f>
        <v>1-Muy Baja</v>
      </c>
    </row>
    <row r="106" spans="1:7" x14ac:dyDescent="0.2">
      <c r="A106" s="25">
        <f>Inventario!A106</f>
        <v>0</v>
      </c>
      <c r="B106" s="31">
        <f>Inventario!B106</f>
        <v>0</v>
      </c>
      <c r="C106" s="47">
        <f>Inventario!C106</f>
        <v>0</v>
      </c>
      <c r="D106" s="45" t="e">
        <f>Resultados!C106</f>
        <v>#VALUE!</v>
      </c>
      <c r="E106" s="45" t="e">
        <f>Resultados!D106</f>
        <v>#VALUE!</v>
      </c>
      <c r="F106" s="45" t="e">
        <f>Resultados!E106</f>
        <v>#VALUE!</v>
      </c>
      <c r="G106" s="45" t="e">
        <f>Resultados!G106</f>
        <v>#VALUE!</v>
      </c>
    </row>
    <row r="107" spans="1:7" x14ac:dyDescent="0.2">
      <c r="A107" s="25">
        <f>Inventario!A107</f>
        <v>0</v>
      </c>
      <c r="B107" s="31">
        <f>Inventario!B107</f>
        <v>0</v>
      </c>
      <c r="C107" s="47">
        <f>Inventario!C107</f>
        <v>0</v>
      </c>
      <c r="D107" s="45" t="e">
        <f>Resultados!C107</f>
        <v>#VALUE!</v>
      </c>
      <c r="E107" s="45" t="e">
        <f>Resultados!D107</f>
        <v>#VALUE!</v>
      </c>
      <c r="F107" s="45" t="e">
        <f>Resultados!E107</f>
        <v>#VALUE!</v>
      </c>
      <c r="G107" s="45" t="e">
        <f>Resultados!G107</f>
        <v>#VALUE!</v>
      </c>
    </row>
    <row r="108" spans="1:7" x14ac:dyDescent="0.2">
      <c r="A108" s="25">
        <f>Inventario!A108</f>
        <v>0</v>
      </c>
      <c r="B108" s="31">
        <f>Inventario!B108</f>
        <v>0</v>
      </c>
      <c r="C108" s="47">
        <f>Inventario!C108</f>
        <v>0</v>
      </c>
      <c r="D108" s="45" t="e">
        <f>Resultados!C108</f>
        <v>#VALUE!</v>
      </c>
      <c r="E108" s="45" t="e">
        <f>Resultados!D108</f>
        <v>#VALUE!</v>
      </c>
      <c r="F108" s="45" t="e">
        <f>Resultados!E108</f>
        <v>#VALUE!</v>
      </c>
      <c r="G108" s="45" t="e">
        <f>Resultados!G108</f>
        <v>#VALUE!</v>
      </c>
    </row>
    <row r="109" spans="1:7" x14ac:dyDescent="0.2">
      <c r="A109" s="25">
        <f>Inventario!A109</f>
        <v>0</v>
      </c>
      <c r="B109" s="31">
        <f>Inventario!B109</f>
        <v>0</v>
      </c>
      <c r="C109" s="47">
        <f>Inventario!C109</f>
        <v>0</v>
      </c>
      <c r="D109" s="45" t="e">
        <f>Resultados!C109</f>
        <v>#VALUE!</v>
      </c>
      <c r="E109" s="45" t="e">
        <f>Resultados!D109</f>
        <v>#VALUE!</v>
      </c>
      <c r="F109" s="45" t="e">
        <f>Resultados!E109</f>
        <v>#VALUE!</v>
      </c>
      <c r="G109" s="45" t="e">
        <f>Resultados!G109</f>
        <v>#VALUE!</v>
      </c>
    </row>
    <row r="110" spans="1:7" x14ac:dyDescent="0.2">
      <c r="A110" s="25">
        <f>Inventario!A110</f>
        <v>0</v>
      </c>
      <c r="B110" s="31">
        <f>Inventario!B110</f>
        <v>0</v>
      </c>
      <c r="C110" s="47">
        <f>Inventario!C110</f>
        <v>0</v>
      </c>
      <c r="D110" s="45" t="e">
        <f>Resultados!C110</f>
        <v>#VALUE!</v>
      </c>
      <c r="E110" s="45" t="e">
        <f>Resultados!D110</f>
        <v>#VALUE!</v>
      </c>
      <c r="F110" s="45" t="e">
        <f>Resultados!E110</f>
        <v>#VALUE!</v>
      </c>
      <c r="G110" s="45" t="e">
        <f>Resultados!G110</f>
        <v>#VALUE!</v>
      </c>
    </row>
    <row r="111" spans="1:7" x14ac:dyDescent="0.2">
      <c r="A111" s="25">
        <f>Inventario!A111</f>
        <v>0</v>
      </c>
      <c r="B111" s="31">
        <f>Inventario!B111</f>
        <v>0</v>
      </c>
      <c r="C111" s="47">
        <f>Inventario!C111</f>
        <v>0</v>
      </c>
      <c r="D111" s="45" t="e">
        <f>Resultados!C111</f>
        <v>#VALUE!</v>
      </c>
      <c r="E111" s="45" t="e">
        <f>Resultados!D111</f>
        <v>#VALUE!</v>
      </c>
      <c r="F111" s="45" t="e">
        <f>Resultados!E111</f>
        <v>#VALUE!</v>
      </c>
      <c r="G111" s="45" t="e">
        <f>Resultados!G111</f>
        <v>#VALUE!</v>
      </c>
    </row>
  </sheetData>
  <autoFilter ref="A1:G111"/>
  <conditionalFormatting sqref="G2:G111">
    <cfRule type="cellIs" dxfId="9" priority="2" operator="equal">
      <formula>"3-Moderada"</formula>
    </cfRule>
    <cfRule type="cellIs" dxfId="8" priority="3" operator="equal">
      <formula>"1-Muy Baja"</formula>
    </cfRule>
    <cfRule type="cellIs" dxfId="7" priority="4" operator="equal">
      <formula>"2-Baja"</formula>
    </cfRule>
    <cfRule type="cellIs" dxfId="6" priority="5" operator="equal">
      <formula>"4-Alta"</formula>
    </cfRule>
    <cfRule type="cellIs" dxfId="5" priority="6" operator="equal">
      <formula>"5-Muy Alta"</formula>
    </cfRule>
  </conditionalFormatting>
  <conditionalFormatting sqref="D2:F111">
    <cfRule type="cellIs" dxfId="4" priority="7" operator="equal">
      <formula>"3-Moderado"</formula>
    </cfRule>
    <cfRule type="cellIs" dxfId="3" priority="8" operator="equal">
      <formula>"1-No Sensible"</formula>
    </cfRule>
    <cfRule type="cellIs" dxfId="2" priority="9" operator="equal">
      <formula>"2-Poco Crítico"</formula>
    </cfRule>
    <cfRule type="cellIs" dxfId="1" priority="10" operator="equal">
      <formula>"4-Crítico"</formula>
    </cfRule>
    <cfRule type="cellIs" dxfId="0" priority="11" operator="equal">
      <formula>"5-Muy Crítico"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topLeftCell="B1" zoomScaleNormal="100" workbookViewId="0">
      <selection activeCell="B7" sqref="B7"/>
    </sheetView>
  </sheetViews>
  <sheetFormatPr baseColWidth="10" defaultColWidth="9.140625" defaultRowHeight="12.75" x14ac:dyDescent="0.2"/>
  <cols>
    <col min="1" max="1" width="3.5703125" customWidth="1"/>
    <col min="2" max="2" width="90.7109375" customWidth="1"/>
    <col min="3" max="6" width="3.5703125" customWidth="1"/>
    <col min="7" max="7" width="4.140625" customWidth="1"/>
    <col min="8" max="18" width="3.5703125" customWidth="1"/>
    <col min="19" max="1025" width="9.140625" customWidth="1"/>
  </cols>
  <sheetData>
    <row r="2" spans="1:17" x14ac:dyDescent="0.2">
      <c r="A2" s="48"/>
      <c r="B2" s="49"/>
      <c r="C2" s="109" t="s">
        <v>186</v>
      </c>
      <c r="D2" s="109"/>
      <c r="E2" s="109"/>
      <c r="F2" s="109"/>
      <c r="G2" s="109"/>
      <c r="H2" s="110" t="s">
        <v>187</v>
      </c>
      <c r="I2" s="110"/>
      <c r="J2" s="110"/>
      <c r="K2" s="110"/>
      <c r="L2" s="110"/>
      <c r="M2" s="111" t="s">
        <v>188</v>
      </c>
      <c r="N2" s="111"/>
      <c r="O2" s="111"/>
      <c r="P2" s="111"/>
      <c r="Q2" s="111"/>
    </row>
    <row r="3" spans="1:17" ht="15.75" x14ac:dyDescent="0.25">
      <c r="A3" s="50" t="s">
        <v>0</v>
      </c>
      <c r="B3" s="51" t="s">
        <v>193</v>
      </c>
      <c r="C3" s="52">
        <v>1</v>
      </c>
      <c r="D3" s="53">
        <v>2</v>
      </c>
      <c r="E3" s="53">
        <v>3</v>
      </c>
      <c r="F3" s="53">
        <v>4</v>
      </c>
      <c r="G3" s="54">
        <v>5</v>
      </c>
      <c r="H3" s="55">
        <v>1</v>
      </c>
      <c r="I3" s="56">
        <v>2</v>
      </c>
      <c r="J3" s="56">
        <v>3</v>
      </c>
      <c r="K3" s="56">
        <v>4</v>
      </c>
      <c r="L3" s="57">
        <v>5</v>
      </c>
      <c r="M3" s="58">
        <v>1</v>
      </c>
      <c r="N3" s="59">
        <v>2</v>
      </c>
      <c r="O3" s="59">
        <v>3</v>
      </c>
      <c r="P3" s="59">
        <v>4</v>
      </c>
      <c r="Q3" s="60">
        <v>5</v>
      </c>
    </row>
    <row r="4" spans="1:17" ht="15" x14ac:dyDescent="0.2">
      <c r="A4" s="61">
        <v>1</v>
      </c>
      <c r="B4" s="62" t="s">
        <v>194</v>
      </c>
      <c r="C4" s="63"/>
      <c r="D4" s="64"/>
      <c r="E4" s="64"/>
      <c r="F4" s="64"/>
      <c r="G4" s="65"/>
      <c r="H4" s="66">
        <v>10</v>
      </c>
      <c r="I4" s="67">
        <v>6</v>
      </c>
      <c r="J4" s="67">
        <v>3</v>
      </c>
      <c r="K4" s="67">
        <v>1</v>
      </c>
      <c r="L4" s="68" t="s">
        <v>195</v>
      </c>
      <c r="M4" s="69"/>
      <c r="N4" s="70"/>
      <c r="O4" s="70"/>
      <c r="P4" s="70"/>
      <c r="Q4" s="71"/>
    </row>
    <row r="5" spans="1:17" ht="30" x14ac:dyDescent="0.2">
      <c r="A5" s="72">
        <v>2</v>
      </c>
      <c r="B5" s="73" t="s">
        <v>196</v>
      </c>
      <c r="C5" s="74"/>
      <c r="D5" s="75"/>
      <c r="E5" s="75"/>
      <c r="F5" s="75"/>
      <c r="G5" s="76"/>
      <c r="H5" s="77">
        <v>9</v>
      </c>
      <c r="I5" s="78">
        <v>6</v>
      </c>
      <c r="J5" s="78">
        <v>3</v>
      </c>
      <c r="K5" s="78">
        <v>0</v>
      </c>
      <c r="L5" s="79" t="s">
        <v>195</v>
      </c>
      <c r="M5" s="80">
        <v>10</v>
      </c>
      <c r="N5" s="81">
        <v>7</v>
      </c>
      <c r="O5" s="81">
        <v>2</v>
      </c>
      <c r="P5" s="81" t="s">
        <v>195</v>
      </c>
      <c r="Q5" s="82" t="s">
        <v>195</v>
      </c>
    </row>
    <row r="6" spans="1:17" ht="15" x14ac:dyDescent="0.2">
      <c r="A6" s="72">
        <v>3</v>
      </c>
      <c r="B6" s="73" t="s">
        <v>197</v>
      </c>
      <c r="C6" s="74"/>
      <c r="D6" s="75"/>
      <c r="E6" s="75"/>
      <c r="F6" s="75"/>
      <c r="G6" s="76"/>
      <c r="H6" s="77">
        <v>8</v>
      </c>
      <c r="I6" s="78">
        <v>6</v>
      </c>
      <c r="J6" s="78">
        <v>3</v>
      </c>
      <c r="K6" s="78">
        <v>1</v>
      </c>
      <c r="L6" s="79" t="s">
        <v>195</v>
      </c>
      <c r="M6" s="80">
        <v>10</v>
      </c>
      <c r="N6" s="81">
        <v>7</v>
      </c>
      <c r="O6" s="81">
        <v>4</v>
      </c>
      <c r="P6" s="81">
        <v>1</v>
      </c>
      <c r="Q6" s="82" t="s">
        <v>195</v>
      </c>
    </row>
    <row r="7" spans="1:17" ht="15" x14ac:dyDescent="0.2">
      <c r="A7" s="72">
        <v>4</v>
      </c>
      <c r="B7" s="73" t="s">
        <v>198</v>
      </c>
      <c r="C7" s="74">
        <v>20</v>
      </c>
      <c r="D7" s="75">
        <v>15</v>
      </c>
      <c r="E7" s="75">
        <v>10</v>
      </c>
      <c r="F7" s="75">
        <v>1</v>
      </c>
      <c r="G7" s="76" t="s">
        <v>195</v>
      </c>
      <c r="H7" s="77"/>
      <c r="I7" s="78"/>
      <c r="J7" s="78"/>
      <c r="K7" s="78"/>
      <c r="L7" s="79"/>
      <c r="M7" s="80"/>
      <c r="N7" s="81"/>
      <c r="O7" s="81"/>
      <c r="P7" s="81"/>
      <c r="Q7" s="82"/>
    </row>
    <row r="8" spans="1:17" ht="15" x14ac:dyDescent="0.2">
      <c r="A8" s="72">
        <v>5</v>
      </c>
      <c r="B8" s="73" t="s">
        <v>199</v>
      </c>
      <c r="C8" s="74">
        <v>20</v>
      </c>
      <c r="D8" s="75">
        <v>15</v>
      </c>
      <c r="E8" s="75">
        <v>8</v>
      </c>
      <c r="F8" s="75">
        <v>1</v>
      </c>
      <c r="G8" s="76" t="s">
        <v>195</v>
      </c>
      <c r="H8" s="77"/>
      <c r="I8" s="78"/>
      <c r="J8" s="78"/>
      <c r="K8" s="78"/>
      <c r="L8" s="79"/>
      <c r="M8" s="80"/>
      <c r="N8" s="81"/>
      <c r="O8" s="81"/>
      <c r="P8" s="81"/>
      <c r="Q8" s="82"/>
    </row>
    <row r="9" spans="1:17" ht="15" x14ac:dyDescent="0.2">
      <c r="A9" s="72">
        <v>6</v>
      </c>
      <c r="B9" s="73" t="s">
        <v>200</v>
      </c>
      <c r="C9" s="74">
        <v>20</v>
      </c>
      <c r="D9" s="75">
        <v>16</v>
      </c>
      <c r="E9" s="75">
        <v>12</v>
      </c>
      <c r="F9" s="75">
        <v>1</v>
      </c>
      <c r="G9" s="76" t="s">
        <v>195</v>
      </c>
      <c r="H9" s="77"/>
      <c r="I9" s="78"/>
      <c r="J9" s="78"/>
      <c r="K9" s="78"/>
      <c r="L9" s="79"/>
      <c r="M9" s="80"/>
      <c r="N9" s="81"/>
      <c r="O9" s="81"/>
      <c r="P9" s="81"/>
      <c r="Q9" s="82"/>
    </row>
    <row r="10" spans="1:17" ht="15" x14ac:dyDescent="0.2">
      <c r="A10" s="72">
        <v>7</v>
      </c>
      <c r="B10" s="73" t="s">
        <v>201</v>
      </c>
      <c r="C10" s="74"/>
      <c r="D10" s="75"/>
      <c r="E10" s="75"/>
      <c r="F10" s="75"/>
      <c r="G10" s="76"/>
      <c r="H10" s="77">
        <v>8</v>
      </c>
      <c r="I10" s="78">
        <v>6</v>
      </c>
      <c r="J10" s="78">
        <v>3</v>
      </c>
      <c r="K10" s="78">
        <v>1</v>
      </c>
      <c r="L10" s="79" t="s">
        <v>195</v>
      </c>
      <c r="M10" s="80"/>
      <c r="N10" s="81"/>
      <c r="O10" s="81"/>
      <c r="P10" s="81"/>
      <c r="Q10" s="82"/>
    </row>
    <row r="11" spans="1:17" ht="15" x14ac:dyDescent="0.2">
      <c r="A11" s="72">
        <v>8</v>
      </c>
      <c r="B11" s="73" t="s">
        <v>202</v>
      </c>
      <c r="C11" s="74"/>
      <c r="D11" s="75"/>
      <c r="E11" s="75"/>
      <c r="F11" s="75"/>
      <c r="G11" s="76"/>
      <c r="H11" s="77">
        <v>8</v>
      </c>
      <c r="I11" s="78">
        <v>6</v>
      </c>
      <c r="J11" s="78">
        <v>3</v>
      </c>
      <c r="K11" s="78">
        <v>1</v>
      </c>
      <c r="L11" s="79" t="s">
        <v>195</v>
      </c>
      <c r="M11" s="80"/>
      <c r="N11" s="81"/>
      <c r="O11" s="81"/>
      <c r="P11" s="81"/>
      <c r="Q11" s="82"/>
    </row>
    <row r="12" spans="1:17" ht="15" x14ac:dyDescent="0.2">
      <c r="A12" s="72">
        <v>9</v>
      </c>
      <c r="B12" s="73" t="s">
        <v>203</v>
      </c>
      <c r="C12" s="74"/>
      <c r="D12" s="75"/>
      <c r="E12" s="75"/>
      <c r="F12" s="75"/>
      <c r="G12" s="76"/>
      <c r="H12" s="77"/>
      <c r="I12" s="78"/>
      <c r="J12" s="78"/>
      <c r="K12" s="78"/>
      <c r="L12" s="79"/>
      <c r="M12" s="80">
        <v>12</v>
      </c>
      <c r="N12" s="81">
        <v>9</v>
      </c>
      <c r="O12" s="81">
        <v>4</v>
      </c>
      <c r="P12" s="81">
        <v>1</v>
      </c>
      <c r="Q12" s="82" t="s">
        <v>195</v>
      </c>
    </row>
    <row r="13" spans="1:17" ht="30" x14ac:dyDescent="0.2">
      <c r="A13" s="72">
        <v>10</v>
      </c>
      <c r="B13" s="73" t="s">
        <v>204</v>
      </c>
      <c r="C13" s="74"/>
      <c r="D13" s="75"/>
      <c r="E13" s="75"/>
      <c r="F13" s="75"/>
      <c r="G13" s="76"/>
      <c r="H13" s="77"/>
      <c r="I13" s="78"/>
      <c r="J13" s="78"/>
      <c r="K13" s="78"/>
      <c r="L13" s="79"/>
      <c r="M13" s="80">
        <v>12</v>
      </c>
      <c r="N13" s="81">
        <v>9</v>
      </c>
      <c r="O13" s="81">
        <v>4</v>
      </c>
      <c r="P13" s="81">
        <v>2</v>
      </c>
      <c r="Q13" s="82">
        <v>0</v>
      </c>
    </row>
    <row r="14" spans="1:17" ht="15" x14ac:dyDescent="0.2">
      <c r="A14" s="72">
        <v>11</v>
      </c>
      <c r="B14" s="73" t="s">
        <v>205</v>
      </c>
      <c r="C14" s="74"/>
      <c r="D14" s="75"/>
      <c r="E14" s="75"/>
      <c r="F14" s="75"/>
      <c r="G14" s="76"/>
      <c r="H14" s="77">
        <v>8</v>
      </c>
      <c r="I14" s="78">
        <v>6</v>
      </c>
      <c r="J14" s="78">
        <v>3</v>
      </c>
      <c r="K14" s="78">
        <v>1</v>
      </c>
      <c r="L14" s="79" t="s">
        <v>195</v>
      </c>
      <c r="M14" s="80">
        <v>9</v>
      </c>
      <c r="N14" s="81">
        <v>6</v>
      </c>
      <c r="O14" s="81">
        <v>3</v>
      </c>
      <c r="P14" s="81">
        <v>1</v>
      </c>
      <c r="Q14" s="82" t="s">
        <v>195</v>
      </c>
    </row>
    <row r="15" spans="1:17" ht="30" x14ac:dyDescent="0.2">
      <c r="A15" s="72">
        <v>12</v>
      </c>
      <c r="B15" s="73" t="s">
        <v>206</v>
      </c>
      <c r="C15" s="74"/>
      <c r="D15" s="75"/>
      <c r="E15" s="75"/>
      <c r="F15" s="75"/>
      <c r="G15" s="76"/>
      <c r="H15" s="77">
        <v>8</v>
      </c>
      <c r="I15" s="78">
        <v>6</v>
      </c>
      <c r="J15" s="78">
        <v>3</v>
      </c>
      <c r="K15" s="78">
        <v>1</v>
      </c>
      <c r="L15" s="79" t="s">
        <v>195</v>
      </c>
      <c r="M15" s="80"/>
      <c r="N15" s="81"/>
      <c r="O15" s="81"/>
      <c r="P15" s="81"/>
      <c r="Q15" s="82"/>
    </row>
    <row r="16" spans="1:17" ht="15" x14ac:dyDescent="0.2">
      <c r="A16" s="72">
        <v>13</v>
      </c>
      <c r="B16" s="73" t="s">
        <v>207</v>
      </c>
      <c r="C16" s="74"/>
      <c r="D16" s="75"/>
      <c r="E16" s="75"/>
      <c r="F16" s="75"/>
      <c r="G16" s="76"/>
      <c r="H16" s="77">
        <v>8</v>
      </c>
      <c r="I16" s="78">
        <v>6</v>
      </c>
      <c r="J16" s="78">
        <v>3</v>
      </c>
      <c r="K16" s="78">
        <v>0</v>
      </c>
      <c r="L16" s="79" t="s">
        <v>195</v>
      </c>
      <c r="M16" s="80"/>
      <c r="N16" s="81"/>
      <c r="O16" s="81"/>
      <c r="P16" s="81"/>
      <c r="Q16" s="82"/>
    </row>
    <row r="17" spans="1:17" ht="30" x14ac:dyDescent="0.2">
      <c r="A17" s="72">
        <v>14</v>
      </c>
      <c r="B17" s="73" t="s">
        <v>208</v>
      </c>
      <c r="C17" s="74"/>
      <c r="D17" s="75"/>
      <c r="E17" s="75"/>
      <c r="F17" s="75"/>
      <c r="G17" s="76"/>
      <c r="H17" s="77">
        <v>8</v>
      </c>
      <c r="I17" s="78">
        <v>1</v>
      </c>
      <c r="J17" s="78">
        <v>0</v>
      </c>
      <c r="K17" s="78">
        <v>0</v>
      </c>
      <c r="L17" s="79" t="s">
        <v>195</v>
      </c>
      <c r="M17" s="80">
        <v>6</v>
      </c>
      <c r="N17" s="81">
        <v>1</v>
      </c>
      <c r="O17" s="81" t="s">
        <v>195</v>
      </c>
      <c r="P17" s="81" t="s">
        <v>195</v>
      </c>
      <c r="Q17" s="82" t="s">
        <v>195</v>
      </c>
    </row>
    <row r="18" spans="1:17" ht="15" x14ac:dyDescent="0.2">
      <c r="A18" s="72">
        <v>15</v>
      </c>
      <c r="B18" s="73" t="s">
        <v>209</v>
      </c>
      <c r="C18" s="74">
        <v>20</v>
      </c>
      <c r="D18" s="75">
        <v>15</v>
      </c>
      <c r="E18" s="75">
        <v>10</v>
      </c>
      <c r="F18" s="75">
        <v>5</v>
      </c>
      <c r="G18" s="76" t="s">
        <v>195</v>
      </c>
      <c r="H18" s="77"/>
      <c r="I18" s="78"/>
      <c r="J18" s="78"/>
      <c r="K18" s="78"/>
      <c r="L18" s="79"/>
      <c r="M18" s="80"/>
      <c r="N18" s="81"/>
      <c r="O18" s="81"/>
      <c r="P18" s="81"/>
      <c r="Q18" s="82"/>
    </row>
    <row r="19" spans="1:17" ht="45" x14ac:dyDescent="0.2">
      <c r="A19" s="72">
        <v>16</v>
      </c>
      <c r="B19" s="73" t="s">
        <v>210</v>
      </c>
      <c r="C19" s="74"/>
      <c r="D19" s="75"/>
      <c r="E19" s="75"/>
      <c r="F19" s="75"/>
      <c r="G19" s="76"/>
      <c r="H19" s="77"/>
      <c r="I19" s="78"/>
      <c r="J19" s="78"/>
      <c r="K19" s="78"/>
      <c r="L19" s="79"/>
      <c r="M19" s="80">
        <v>10</v>
      </c>
      <c r="N19" s="81">
        <v>5</v>
      </c>
      <c r="O19" s="81">
        <v>1</v>
      </c>
      <c r="P19" s="81" t="s">
        <v>195</v>
      </c>
      <c r="Q19" s="82" t="s">
        <v>195</v>
      </c>
    </row>
    <row r="20" spans="1:17" ht="30" x14ac:dyDescent="0.2">
      <c r="A20" s="72">
        <v>17</v>
      </c>
      <c r="B20" s="73" t="s">
        <v>211</v>
      </c>
      <c r="C20" s="74"/>
      <c r="D20" s="75"/>
      <c r="E20" s="75"/>
      <c r="F20" s="75"/>
      <c r="G20" s="76"/>
      <c r="H20" s="77"/>
      <c r="I20" s="78"/>
      <c r="J20" s="78"/>
      <c r="K20" s="78"/>
      <c r="L20" s="79"/>
      <c r="M20" s="80">
        <v>9</v>
      </c>
      <c r="N20" s="81">
        <v>5</v>
      </c>
      <c r="O20" s="81">
        <v>1</v>
      </c>
      <c r="P20" s="81" t="s">
        <v>195</v>
      </c>
      <c r="Q20" s="82" t="s">
        <v>195</v>
      </c>
    </row>
    <row r="21" spans="1:17" ht="30" x14ac:dyDescent="0.2">
      <c r="A21" s="72">
        <v>18</v>
      </c>
      <c r="B21" s="73" t="s">
        <v>212</v>
      </c>
      <c r="C21" s="74"/>
      <c r="D21" s="75"/>
      <c r="E21" s="75"/>
      <c r="F21" s="75"/>
      <c r="G21" s="76"/>
      <c r="H21" s="77"/>
      <c r="I21" s="78"/>
      <c r="J21" s="78"/>
      <c r="K21" s="78"/>
      <c r="L21" s="79"/>
      <c r="M21" s="80">
        <v>10</v>
      </c>
      <c r="N21" s="81">
        <v>6</v>
      </c>
      <c r="O21" s="81">
        <v>1</v>
      </c>
      <c r="P21" s="81" t="s">
        <v>195</v>
      </c>
      <c r="Q21" s="82" t="s">
        <v>195</v>
      </c>
    </row>
    <row r="22" spans="1:17" ht="30" x14ac:dyDescent="0.2">
      <c r="A22" s="72">
        <v>19</v>
      </c>
      <c r="B22" s="73" t="s">
        <v>213</v>
      </c>
      <c r="C22" s="74"/>
      <c r="D22" s="75"/>
      <c r="E22" s="75"/>
      <c r="F22" s="75"/>
      <c r="G22" s="76"/>
      <c r="H22" s="77"/>
      <c r="I22" s="78"/>
      <c r="J22" s="78"/>
      <c r="K22" s="78"/>
      <c r="L22" s="79"/>
      <c r="M22" s="80">
        <v>12</v>
      </c>
      <c r="N22" s="81">
        <v>9</v>
      </c>
      <c r="O22" s="81">
        <v>1</v>
      </c>
      <c r="P22" s="81" t="s">
        <v>195</v>
      </c>
      <c r="Q22" s="82" t="s">
        <v>195</v>
      </c>
    </row>
    <row r="23" spans="1:17" ht="15" x14ac:dyDescent="0.2">
      <c r="A23" s="72">
        <v>20</v>
      </c>
      <c r="B23" s="73" t="s">
        <v>214</v>
      </c>
      <c r="C23" s="74">
        <v>20</v>
      </c>
      <c r="D23" s="75">
        <v>14</v>
      </c>
      <c r="E23" s="75">
        <v>8</v>
      </c>
      <c r="F23" s="75">
        <v>1</v>
      </c>
      <c r="G23" s="76" t="s">
        <v>195</v>
      </c>
      <c r="H23" s="77"/>
      <c r="I23" s="78"/>
      <c r="J23" s="78"/>
      <c r="K23" s="78"/>
      <c r="L23" s="79"/>
      <c r="M23" s="80"/>
      <c r="N23" s="81"/>
      <c r="O23" s="81"/>
      <c r="P23" s="81"/>
      <c r="Q23" s="82"/>
    </row>
    <row r="24" spans="1:17" ht="15" x14ac:dyDescent="0.2">
      <c r="A24" s="72">
        <v>21</v>
      </c>
      <c r="B24" s="73" t="s">
        <v>215</v>
      </c>
      <c r="C24" s="74"/>
      <c r="D24" s="75"/>
      <c r="E24" s="75"/>
      <c r="F24" s="75"/>
      <c r="G24" s="76"/>
      <c r="H24" s="77">
        <v>8</v>
      </c>
      <c r="I24" s="78">
        <v>6</v>
      </c>
      <c r="J24" s="78">
        <v>3</v>
      </c>
      <c r="K24" s="78">
        <v>1</v>
      </c>
      <c r="L24" s="79" t="s">
        <v>195</v>
      </c>
      <c r="M24" s="80"/>
      <c r="N24" s="81"/>
      <c r="O24" s="81"/>
      <c r="P24" s="81"/>
      <c r="Q24" s="82"/>
    </row>
    <row r="25" spans="1:17" ht="15" x14ac:dyDescent="0.2">
      <c r="A25" s="72">
        <v>22</v>
      </c>
      <c r="B25" s="73" t="s">
        <v>216</v>
      </c>
      <c r="C25" s="74"/>
      <c r="D25" s="75"/>
      <c r="E25" s="75"/>
      <c r="F25" s="75"/>
      <c r="G25" s="76"/>
      <c r="H25" s="77">
        <v>9</v>
      </c>
      <c r="I25" s="78">
        <v>6</v>
      </c>
      <c r="J25" s="78">
        <v>3</v>
      </c>
      <c r="K25" s="78">
        <v>1</v>
      </c>
      <c r="L25" s="79" t="s">
        <v>195</v>
      </c>
      <c r="M25" s="80"/>
      <c r="N25" s="81"/>
      <c r="O25" s="81"/>
      <c r="P25" s="81"/>
      <c r="Q25" s="82"/>
    </row>
    <row r="26" spans="1:17" x14ac:dyDescent="0.2">
      <c r="A26" s="83">
        <v>23</v>
      </c>
      <c r="B26" s="84" t="s">
        <v>217</v>
      </c>
      <c r="C26" s="85"/>
      <c r="D26" s="86"/>
      <c r="E26" s="86"/>
      <c r="F26" s="86"/>
      <c r="G26" s="87"/>
      <c r="H26" s="88">
        <v>8</v>
      </c>
      <c r="I26" s="89">
        <v>6</v>
      </c>
      <c r="J26" s="89">
        <v>3</v>
      </c>
      <c r="K26" s="89">
        <v>1</v>
      </c>
      <c r="L26" s="90" t="s">
        <v>195</v>
      </c>
      <c r="M26" s="91"/>
      <c r="N26" s="92"/>
      <c r="O26" s="92"/>
      <c r="P26" s="92"/>
      <c r="Q26" s="93"/>
    </row>
  </sheetData>
  <autoFilter ref="A3:Q26"/>
  <mergeCells count="3">
    <mergeCell ref="C2:G2"/>
    <mergeCell ref="H2:L2"/>
    <mergeCell ref="M2:Q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20</vt:i4>
      </vt:variant>
    </vt:vector>
  </HeadingPairs>
  <TitlesOfParts>
    <vt:vector size="26" baseType="lpstr">
      <vt:lpstr>Inventario</vt:lpstr>
      <vt:lpstr>Preguntas</vt:lpstr>
      <vt:lpstr>Acerno_Cache_XXXXX</vt:lpstr>
      <vt:lpstr>Resultados</vt:lpstr>
      <vt:lpstr>Informe Comite</vt:lpstr>
      <vt:lpstr>Parámetros</vt:lpstr>
      <vt:lpstr>'Informe Comite'!_FilterDatabase_0</vt:lpstr>
      <vt:lpstr>Inventario!_FilterDatabase_0</vt:lpstr>
      <vt:lpstr>Parámetros!_FilterDatabase_0</vt:lpstr>
      <vt:lpstr>Preguntas!_FilterDatabase_0</vt:lpstr>
      <vt:lpstr>Resultados!_FilterDatabase_0</vt:lpstr>
      <vt:lpstr>'Informe Comite'!_FilterDatabase_0_0</vt:lpstr>
      <vt:lpstr>Inventario!_FilterDatabase_0_0</vt:lpstr>
      <vt:lpstr>Parámetros!_FilterDatabase_0_0</vt:lpstr>
      <vt:lpstr>Preguntas!_FilterDatabase_0_0</vt:lpstr>
      <vt:lpstr>Resultados!_FilterDatabase_0_0</vt:lpstr>
      <vt:lpstr>'Informe Comite'!_FilterDatabase_0_0_0</vt:lpstr>
      <vt:lpstr>Inventario!_FilterDatabase_0_0_0</vt:lpstr>
      <vt:lpstr>Parámetros!_FilterDatabase_0_0_0</vt:lpstr>
      <vt:lpstr>Preguntas!_FilterDatabase_0_0_0</vt:lpstr>
      <vt:lpstr>Resultados!_FilterDatabase_0_0_0</vt:lpstr>
      <vt:lpstr>'Informe Comite'!_FilterDatabase_0_0_0_0</vt:lpstr>
      <vt:lpstr>Inventario!_FilterDatabase_0_0_0_0</vt:lpstr>
      <vt:lpstr>Parámetros!_FilterDatabase_0_0_0_0</vt:lpstr>
      <vt:lpstr>Preguntas!_FilterDatabase_0_0_0_0</vt:lpstr>
      <vt:lpstr>Resultados!_FilterDatabase_0_0_0_0</vt:lpstr>
    </vt:vector>
  </TitlesOfParts>
  <Company>Nuevo Banco de Santa Fe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Seguridad Informatica</dc:creator>
  <cp:lastModifiedBy>Strazanec Oscar Martin</cp:lastModifiedBy>
  <cp:revision>8</cp:revision>
  <cp:lastPrinted>2016-10-10T20:05:00Z</cp:lastPrinted>
  <dcterms:created xsi:type="dcterms:W3CDTF">2008-02-08T18:29:28Z</dcterms:created>
  <dcterms:modified xsi:type="dcterms:W3CDTF">2019-12-13T18:13:01Z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Nuevo Banco de Santa Fe S.A.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