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3"/>
  <workbookPr defaultThemeVersion="166925"/>
  <mc:AlternateContent xmlns:mc="http://schemas.openxmlformats.org/markup-compatibility/2006">
    <mc:Choice Requires="x15">
      <x15ac:absPath xmlns:x15ac="http://schemas.microsoft.com/office/spreadsheetml/2010/11/ac" url="L:\==CI_AUTOMATE_SHARE==\CI_EXCEL_SYNC_DATA_ROBOT_FILES\CI_WORKFLOW_SYSTEM\"/>
    </mc:Choice>
  </mc:AlternateContent>
  <xr:revisionPtr revIDLastSave="0" documentId="13_ncr:1_{8E43AB8D-23C8-468D-A9F1-AF94F4E252CB}" xr6:coauthVersionLast="36" xr6:coauthVersionMax="36" xr10:uidLastSave="{00000000-0000-0000-0000-000000000000}"/>
  <bookViews>
    <workbookView xWindow="0" yWindow="0" windowWidth="25770" windowHeight="16545" firstSheet="1" activeTab="5" xr2:uid="{00000000-000D-0000-FFFF-FFFF00000000}"/>
  </bookViews>
  <sheets>
    <sheet name="User Login" sheetId="1" state="hidden" r:id="rId1"/>
    <sheet name="01_Waive_PNT" sheetId="13" r:id="rId2"/>
    <sheet name="03_Loss" sheetId="5" state="hidden" r:id="rId3"/>
    <sheet name="06_Nego_WO" sheetId="8" r:id="rId4"/>
    <sheet name="07_Nego_SDC" sheetId="11" r:id="rId5"/>
    <sheet name="08_Nego_LG" sheetId="12" r:id="rId6"/>
    <sheet name="09_Nego_FRAUD" sheetId="10" state="hidden" r:id="rId7"/>
  </sheets>
  <definedNames>
    <definedName name="_xlnm._FilterDatabase" localSheetId="2" hidden="1">'03_Loss'!$A$1:$AM$3</definedName>
    <definedName name="_xlnm._FilterDatabase" localSheetId="3" hidden="1">'06_Nego_WO'!$A$1:$CR$2</definedName>
    <definedName name="_xlnm._FilterDatabase" localSheetId="6" hidden="1">'09_Nego_FRAUD'!$A$1:$CR$2</definedName>
    <definedName name="_xlnm.Print_Area" localSheetId="2">'03_Loss'!$A$1:$AM$3</definedName>
    <definedName name="_xlnm.Print_Area" localSheetId="6">'09_Nego_FRAUD'!$A$1:$CR$3</definedName>
  </definedNames>
  <calcPr calcId="191029"/>
</workbook>
</file>

<file path=xl/calcChain.xml><?xml version="1.0" encoding="utf-8"?>
<calcChain xmlns="http://schemas.openxmlformats.org/spreadsheetml/2006/main">
  <c r="P3" i="13" l="1"/>
  <c r="X3" i="13"/>
  <c r="Y3" i="13"/>
  <c r="Z3" i="13"/>
  <c r="AA3" i="13"/>
  <c r="AE3" i="13"/>
  <c r="AF3" i="13"/>
  <c r="AG3" i="13"/>
  <c r="AK3" i="13"/>
  <c r="AO3" i="13"/>
  <c r="AF4" i="13" l="1"/>
  <c r="AF5" i="13"/>
  <c r="AF6" i="13"/>
  <c r="AF7" i="13"/>
  <c r="AO7" i="13"/>
  <c r="AK7" i="13"/>
  <c r="AG7" i="13"/>
  <c r="AE7" i="13"/>
  <c r="AA7" i="13"/>
  <c r="Z7" i="13"/>
  <c r="Y7" i="13"/>
  <c r="X7" i="13"/>
  <c r="P7" i="13"/>
  <c r="B7" i="13"/>
  <c r="AN7" i="13" s="1"/>
  <c r="AO6" i="13"/>
  <c r="AK6" i="13"/>
  <c r="AG6" i="13"/>
  <c r="AE6" i="13"/>
  <c r="AA6" i="13"/>
  <c r="Z6" i="13"/>
  <c r="Y6" i="13"/>
  <c r="X6" i="13"/>
  <c r="P6" i="13"/>
  <c r="B6" i="13"/>
  <c r="AN6" i="13" s="1"/>
  <c r="AO5" i="13"/>
  <c r="AK5" i="13"/>
  <c r="AG5" i="13"/>
  <c r="AE5" i="13"/>
  <c r="AA5" i="13"/>
  <c r="Z5" i="13"/>
  <c r="Y5" i="13"/>
  <c r="X5" i="13"/>
  <c r="P5" i="13"/>
  <c r="B5" i="13"/>
  <c r="AN5" i="13" s="1"/>
  <c r="AO4" i="13"/>
  <c r="AN4" i="13"/>
  <c r="AK4" i="13"/>
  <c r="AG4" i="13"/>
  <c r="AE4" i="13"/>
  <c r="AA4" i="13"/>
  <c r="Z4" i="13"/>
  <c r="Y4" i="13"/>
  <c r="X4" i="13"/>
  <c r="P4" i="13"/>
  <c r="B4" i="13"/>
  <c r="B3" i="13"/>
  <c r="AN3" i="13" s="1"/>
  <c r="AP2" i="13"/>
  <c r="AO2" i="13"/>
  <c r="AN2" i="13"/>
  <c r="AM2" i="13"/>
  <c r="AL2" i="13"/>
  <c r="AK2" i="13"/>
  <c r="AJ2" i="13"/>
  <c r="AI2" i="13"/>
  <c r="AH2" i="13"/>
  <c r="AG2" i="13"/>
  <c r="AF2" i="13"/>
  <c r="AE2" i="13"/>
  <c r="AD2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CU4" i="12" l="1"/>
  <c r="CU5" i="12"/>
  <c r="CU6" i="12"/>
  <c r="CU7" i="12"/>
  <c r="CU3" i="12"/>
  <c r="BW4" i="12"/>
  <c r="BW5" i="12"/>
  <c r="BW6" i="12"/>
  <c r="BW7" i="12"/>
  <c r="BW3" i="12"/>
  <c r="BA3" i="11" l="1"/>
  <c r="BA4" i="11"/>
  <c r="BA5" i="11"/>
  <c r="BA6" i="11"/>
  <c r="BA7" i="11"/>
  <c r="BB3" i="8" l="1"/>
  <c r="BC3" i="8"/>
  <c r="BD3" i="8"/>
  <c r="AE3" i="8" s="1"/>
  <c r="BN3" i="8" s="1"/>
  <c r="CP3" i="8" s="1"/>
  <c r="BB4" i="8"/>
  <c r="BC4" i="8"/>
  <c r="BD4" i="8"/>
  <c r="AE4" i="8" s="1"/>
  <c r="BN4" i="8" s="1"/>
  <c r="CP4" i="8" s="1"/>
  <c r="BB5" i="8"/>
  <c r="BC5" i="8"/>
  <c r="BD5" i="8"/>
  <c r="AE5" i="8" s="1"/>
  <c r="BN5" i="8" s="1"/>
  <c r="CP5" i="8" s="1"/>
  <c r="BB6" i="8"/>
  <c r="BC6" i="8"/>
  <c r="BD6" i="8"/>
  <c r="AE6" i="8" s="1"/>
  <c r="BN6" i="8" s="1"/>
  <c r="CP6" i="8" s="1"/>
  <c r="BB7" i="8"/>
  <c r="BC7" i="8"/>
  <c r="BD7" i="8"/>
  <c r="AE7" i="8" s="1"/>
  <c r="BN7" i="8" s="1"/>
  <c r="CP7" i="8" s="1"/>
  <c r="BM3" i="8"/>
  <c r="BM4" i="8"/>
  <c r="BM5" i="8"/>
  <c r="BM6" i="8"/>
  <c r="BM7" i="8"/>
  <c r="CE3" i="8"/>
  <c r="CF3" i="8"/>
  <c r="CG3" i="8"/>
  <c r="CH3" i="8"/>
  <c r="CE4" i="8"/>
  <c r="CF4" i="8"/>
  <c r="CG4" i="8"/>
  <c r="CH4" i="8"/>
  <c r="CE5" i="8"/>
  <c r="CF5" i="8"/>
  <c r="CG5" i="8"/>
  <c r="CH5" i="8"/>
  <c r="CE6" i="8"/>
  <c r="CF6" i="8"/>
  <c r="CG6" i="8"/>
  <c r="CH6" i="8"/>
  <c r="CE7" i="8"/>
  <c r="CF7" i="8"/>
  <c r="CG7" i="8"/>
  <c r="CH7" i="8"/>
  <c r="CS3" i="8"/>
  <c r="CS4" i="8"/>
  <c r="CS5" i="8"/>
  <c r="CS6" i="8"/>
  <c r="CS7" i="8"/>
  <c r="CO3" i="8"/>
  <c r="CO4" i="8"/>
  <c r="CO5" i="8"/>
  <c r="CO6" i="8"/>
  <c r="CO7" i="8"/>
  <c r="CN3" i="8"/>
  <c r="CN4" i="8"/>
  <c r="CN5" i="8"/>
  <c r="CN6" i="8"/>
  <c r="CN7" i="8"/>
  <c r="CM3" i="8"/>
  <c r="CM4" i="8"/>
  <c r="CM5" i="8"/>
  <c r="CM6" i="8"/>
  <c r="CM7" i="8"/>
  <c r="BB3" i="11" l="1"/>
  <c r="BB4" i="11"/>
  <c r="BB5" i="11"/>
  <c r="BB6" i="11"/>
  <c r="BB7" i="11"/>
  <c r="BM3" i="11"/>
  <c r="BM4" i="11"/>
  <c r="BM5" i="11"/>
  <c r="BM6" i="11"/>
  <c r="BM7" i="11"/>
  <c r="CD3" i="11"/>
  <c r="CD4" i="11"/>
  <c r="CD5" i="11"/>
  <c r="CD6" i="11"/>
  <c r="CD7" i="11"/>
  <c r="CJ3" i="11"/>
  <c r="CJ4" i="11"/>
  <c r="CJ5" i="11"/>
  <c r="CJ6" i="11"/>
  <c r="CJ7" i="11"/>
  <c r="CI3" i="11"/>
  <c r="CI4" i="11"/>
  <c r="CI5" i="11"/>
  <c r="CI6" i="11"/>
  <c r="CI7" i="11"/>
  <c r="CM3" i="11"/>
  <c r="CM4" i="11"/>
  <c r="CM5" i="11"/>
  <c r="CM6" i="11"/>
  <c r="CM7" i="11"/>
  <c r="CK3" i="11"/>
  <c r="CK4" i="11"/>
  <c r="CK5" i="11"/>
  <c r="CK6" i="11"/>
  <c r="CK7" i="11"/>
  <c r="CG4" i="11"/>
  <c r="CG5" i="11"/>
  <c r="CG6" i="11"/>
  <c r="CG7" i="11"/>
  <c r="CG3" i="11"/>
  <c r="CO7" i="12"/>
  <c r="CO6" i="12"/>
  <c r="CO5" i="12"/>
  <c r="CO4" i="12"/>
  <c r="CO3" i="12"/>
  <c r="G3" i="12"/>
  <c r="G4" i="12"/>
  <c r="G5" i="12"/>
  <c r="G6" i="12"/>
  <c r="G7" i="12"/>
  <c r="CX3" i="12"/>
  <c r="CX4" i="12"/>
  <c r="CX5" i="12"/>
  <c r="CX6" i="12"/>
  <c r="CX7" i="12"/>
  <c r="CV3" i="12"/>
  <c r="CV4" i="12"/>
  <c r="CV5" i="12"/>
  <c r="CV6" i="12"/>
  <c r="CV7" i="12"/>
  <c r="CT3" i="12"/>
  <c r="CT4" i="12"/>
  <c r="CT5" i="12"/>
  <c r="CT6" i="12"/>
  <c r="CT7" i="12"/>
  <c r="BM3" i="12"/>
  <c r="BN3" i="12"/>
  <c r="AC3" i="12" s="1"/>
  <c r="CW3" i="12" s="1"/>
  <c r="BM4" i="12"/>
  <c r="BN4" i="12"/>
  <c r="AC4" i="12" s="1"/>
  <c r="BX4" i="12" s="1"/>
  <c r="BM5" i="12"/>
  <c r="BN5" i="12"/>
  <c r="BM6" i="12"/>
  <c r="BN6" i="12"/>
  <c r="AC6" i="12" s="1"/>
  <c r="BX6" i="12" s="1"/>
  <c r="BM7" i="12"/>
  <c r="BN7" i="12"/>
  <c r="AC7" i="12" s="1"/>
  <c r="CW7" i="12" s="1"/>
  <c r="AC5" i="12"/>
  <c r="CW5" i="12" s="1"/>
  <c r="CW6" i="12" l="1"/>
  <c r="BX5" i="12"/>
  <c r="CW4" i="12"/>
  <c r="BX7" i="12"/>
  <c r="BX3" i="12"/>
  <c r="BC3" i="10"/>
  <c r="CN3" i="10" l="1"/>
  <c r="CM3" i="10"/>
  <c r="CJ3" i="10"/>
  <c r="BU3" i="10"/>
  <c r="BS3" i="10"/>
  <c r="BR3" i="10"/>
  <c r="BM3" i="10"/>
  <c r="BD3" i="10"/>
  <c r="BB3" i="10"/>
  <c r="AE3" i="10"/>
  <c r="BN3" i="10" s="1"/>
  <c r="CP3" i="10" s="1"/>
  <c r="AB3" i="5" l="1"/>
  <c r="CR2" i="8" l="1"/>
  <c r="CQ2" i="8"/>
  <c r="CP2" i="8"/>
  <c r="CO2" i="8"/>
  <c r="CN2" i="8"/>
  <c r="CM2" i="8"/>
  <c r="CL2" i="8"/>
  <c r="CK2" i="8"/>
  <c r="CJ2" i="8"/>
  <c r="CI2" i="8"/>
  <c r="CH2" i="8"/>
  <c r="CG2" i="8"/>
  <c r="CF2" i="8"/>
  <c r="CE2" i="8"/>
  <c r="CD2" i="8"/>
  <c r="CC2" i="8"/>
  <c r="CB2" i="8"/>
  <c r="CA2" i="8"/>
  <c r="BZ2" i="8"/>
  <c r="BY2" i="8"/>
  <c r="BX2" i="8"/>
  <c r="BW2" i="8"/>
  <c r="BV2" i="8"/>
  <c r="BU2" i="8"/>
  <c r="BT2" i="8"/>
  <c r="BS2" i="8"/>
  <c r="BR2" i="8"/>
  <c r="BQ2" i="8"/>
  <c r="BP2" i="8"/>
  <c r="BO2" i="8"/>
  <c r="BN2" i="8"/>
  <c r="BM2" i="8"/>
  <c r="BL2" i="8"/>
  <c r="BK2" i="8"/>
  <c r="BJ2" i="8"/>
  <c r="BI2" i="8"/>
  <c r="BH2" i="8"/>
  <c r="BG2" i="8"/>
  <c r="BF2" i="8"/>
  <c r="BE2" i="8"/>
  <c r="BD2" i="8"/>
  <c r="BC2" i="8"/>
  <c r="BB2" i="8"/>
  <c r="BA2" i="8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AL3" i="5"/>
  <c r="AH3" i="5"/>
  <c r="AE3" i="5"/>
  <c r="AD3" i="5"/>
  <c r="AC3" i="5"/>
  <c r="Z3" i="5"/>
  <c r="X3" i="5"/>
  <c r="W3" i="5"/>
  <c r="V3" i="5"/>
  <c r="U3" i="5"/>
  <c r="O3" i="5"/>
  <c r="N3" i="5"/>
  <c r="K3" i="5"/>
  <c r="Y3" i="5"/>
  <c r="B3" i="5"/>
  <c r="AK3" i="5" s="1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</calcChain>
</file>

<file path=xl/sharedStrings.xml><?xml version="1.0" encoding="utf-8"?>
<sst xmlns="http://schemas.openxmlformats.org/spreadsheetml/2006/main" count="2529" uniqueCount="387">
  <si>
    <t>TC</t>
  </si>
  <si>
    <t>Request_Type</t>
  </si>
  <si>
    <t>System</t>
  </si>
  <si>
    <t>User_Request</t>
  </si>
  <si>
    <t>PWD_Request</t>
  </si>
  <si>
    <t>User_Approve1</t>
  </si>
  <si>
    <t>PWD_Approve1</t>
  </si>
  <si>
    <t>User_Approve2</t>
  </si>
  <si>
    <t>PWD_Approve2</t>
  </si>
  <si>
    <t>User_Approve3</t>
  </si>
  <si>
    <t>PWD_Approve3</t>
  </si>
  <si>
    <t>User_Approve4</t>
  </si>
  <si>
    <t>PWD_Approve4</t>
  </si>
  <si>
    <t>User_Inquiry</t>
  </si>
  <si>
    <t>SYS_1</t>
  </si>
  <si>
    <t>01 : Waive Penalty</t>
  </si>
  <si>
    <t>WORKFLOW SYSTEM ENT10</t>
  </si>
  <si>
    <t>P2503064</t>
  </si>
  <si>
    <t>NN55NN55*</t>
  </si>
  <si>
    <t>P2510033</t>
  </si>
  <si>
    <t>P2503067</t>
  </si>
  <si>
    <t>P2106010</t>
  </si>
  <si>
    <t>KIMURA</t>
  </si>
  <si>
    <t>P@ssw0rd</t>
  </si>
  <si>
    <t>SYS_2</t>
  </si>
  <si>
    <t>02 : Waive Expense</t>
  </si>
  <si>
    <t>SYS_3</t>
  </si>
  <si>
    <t>03 : Loss</t>
  </si>
  <si>
    <t>SYS_4</t>
  </si>
  <si>
    <t>04 : Special Dics. W/O</t>
  </si>
  <si>
    <t>SYS_5</t>
  </si>
  <si>
    <t>05 : Refund Money</t>
  </si>
  <si>
    <t>SYS_6</t>
  </si>
  <si>
    <t>06 : Negotiation Special discount (WO)</t>
  </si>
  <si>
    <t>SYS_7</t>
  </si>
  <si>
    <t>07 : Negrotiation Special Discount (Cur-OD)</t>
  </si>
  <si>
    <t>SYS_8</t>
  </si>
  <si>
    <t>08 : Negrotiation Special Discount (LG)</t>
  </si>
  <si>
    <t>SYS_9</t>
  </si>
  <si>
    <t>09 : Negotiation Special discount (Fraud)</t>
  </si>
  <si>
    <t>SYS_10</t>
  </si>
  <si>
    <t>10 : Negrotiation Special Discount (Re-Finance)</t>
  </si>
  <si>
    <t>SYS_11</t>
  </si>
  <si>
    <t>11 : Auto Waive Penalty</t>
  </si>
  <si>
    <t>SYS_12</t>
  </si>
  <si>
    <t>12 : Auto Waive AR2</t>
  </si>
  <si>
    <t>SYS_13</t>
  </si>
  <si>
    <t>13 : Waive AR3</t>
  </si>
  <si>
    <t>SYS_14</t>
  </si>
  <si>
    <t>14 : Auto Waive AR3</t>
  </si>
  <si>
    <t>SYS_15</t>
  </si>
  <si>
    <t>15 : Penalty Next Charding</t>
  </si>
  <si>
    <t>SYS_16</t>
  </si>
  <si>
    <t>20 : Change Receive to Other Conttract</t>
  </si>
  <si>
    <t>SYS_17</t>
  </si>
  <si>
    <t>21 : Change Receive to Other Customer</t>
  </si>
  <si>
    <t>SYS_18</t>
  </si>
  <si>
    <t>22 : Clear Unknow or Error</t>
  </si>
  <si>
    <t>SYS_19</t>
  </si>
  <si>
    <t>30 : Request Customer Dead</t>
  </si>
  <si>
    <t>SYS_20</t>
  </si>
  <si>
    <t>31 : Request Customer Fraud</t>
  </si>
  <si>
    <t>SYS_21</t>
  </si>
  <si>
    <t>40 : Request Bill Payment กรณี Send by Mail</t>
  </si>
  <si>
    <t>SYS_22</t>
  </si>
  <si>
    <t>40 : Request Bill Payment กรณีส่ง Fax  Auto</t>
  </si>
  <si>
    <t>SYS_23</t>
  </si>
  <si>
    <t>40 : Request Bill Payment กรณีส่ง Fax Manual</t>
  </si>
  <si>
    <t>SYS_24</t>
  </si>
  <si>
    <t>41 : Request Term of Payment</t>
  </si>
  <si>
    <t>SYS_25</t>
  </si>
  <si>
    <t>41 : Request Term of Payment กรณีส่ง Fax  Auto</t>
  </si>
  <si>
    <t>SYS_26</t>
  </si>
  <si>
    <t>41 : Request Term of Payment กรณีส่ง Fax Manual</t>
  </si>
  <si>
    <t>SYS_27</t>
  </si>
  <si>
    <t>42 : Request Close Letter</t>
  </si>
  <si>
    <t>SYS_28</t>
  </si>
  <si>
    <t>42 : Request Close Letter กรณีส่ง Fax  Auto</t>
  </si>
  <si>
    <t>SYS_29</t>
  </si>
  <si>
    <t>42 : Request Close Letter กรณีส่ง Fax Manual</t>
  </si>
  <si>
    <t>SYS_30</t>
  </si>
  <si>
    <t>43 : Request Outstanding Comformation Letter</t>
  </si>
  <si>
    <t>SYS_31</t>
  </si>
  <si>
    <t>50 : Compromise Program</t>
  </si>
  <si>
    <t>SYS_32</t>
  </si>
  <si>
    <t>51 : Change Credit Usage</t>
  </si>
  <si>
    <t>SYS_33</t>
  </si>
  <si>
    <t>52 : Change Minimum Rate กรณีที่ลูกค้าผ่าน Credit Bureau</t>
  </si>
  <si>
    <t>SYS_34</t>
  </si>
  <si>
    <t>52 : Change Minimum Rate กรณีไม่ผ่าน Credit Bureau</t>
  </si>
  <si>
    <t>SYS_35</t>
  </si>
  <si>
    <t>53 : Change Rate &amp;Minimum Rate</t>
  </si>
  <si>
    <t>SYS_36</t>
  </si>
  <si>
    <t>90 : Request Cancel Waive</t>
  </si>
  <si>
    <t>Request Type</t>
  </si>
  <si>
    <t>Customer ID</t>
  </si>
  <si>
    <t>Business</t>
  </si>
  <si>
    <t>Contract No</t>
  </si>
  <si>
    <t>Receipt No.</t>
  </si>
  <si>
    <t>Receipt Amount</t>
  </si>
  <si>
    <t>Receipt Date</t>
  </si>
  <si>
    <t>Request No.</t>
  </si>
  <si>
    <t>State</t>
  </si>
  <si>
    <t>Customer Name</t>
  </si>
  <si>
    <t>OD Status</t>
  </si>
  <si>
    <t>Total O/S Balance</t>
  </si>
  <si>
    <t>Total Penalty</t>
  </si>
  <si>
    <t>Waive Amount</t>
  </si>
  <si>
    <t>Requester</t>
  </si>
  <si>
    <t>Request Date</t>
  </si>
  <si>
    <t>Team</t>
  </si>
  <si>
    <t>Reason</t>
  </si>
  <si>
    <t>Reason Note</t>
  </si>
  <si>
    <t>Note</t>
  </si>
  <si>
    <t>Reject Reason</t>
  </si>
  <si>
    <t>Reject Note</t>
  </si>
  <si>
    <t>Send To_1</t>
  </si>
  <si>
    <t>Send To_2</t>
  </si>
  <si>
    <t>Send To_3</t>
  </si>
  <si>
    <t>Send To_4</t>
  </si>
  <si>
    <t>Req No.</t>
  </si>
  <si>
    <t>Sender</t>
  </si>
  <si>
    <t>Send Date</t>
  </si>
  <si>
    <t>Contract No.</t>
  </si>
  <si>
    <t>Name</t>
  </si>
  <si>
    <t>Request By</t>
  </si>
  <si>
    <t>Request Amt</t>
  </si>
  <si>
    <t>Approve User</t>
  </si>
  <si>
    <t>Status</t>
  </si>
  <si>
    <t>Request Status</t>
  </si>
  <si>
    <t>Status Date</t>
  </si>
  <si>
    <t>OD Status_1</t>
  </si>
  <si>
    <t>Request Desc.</t>
  </si>
  <si>
    <t>Biz</t>
  </si>
  <si>
    <t>Approve Status</t>
  </si>
  <si>
    <t>TITLE</t>
  </si>
  <si>
    <t>TC_1</t>
  </si>
  <si>
    <t>RL : REVOLVING LOAN</t>
  </si>
  <si>
    <t>50.00</t>
  </si>
  <si>
    <t>Finished</t>
  </si>
  <si>
    <t>WDOWNL : Data Down Load Not Process : รอยอดลงระบบวันปิดยอด ไม่สามารถทำรายการได้</t>
  </si>
  <si>
    <t>ทดสอบเพิ่ม Reason Note ผ่าน Automate</t>
  </si>
  <si>
    <t>ทดสอบเพิ่ม Note ผ่าน Automate</t>
  </si>
  <si>
    <t>RJWP05 : - : อื่นๆ</t>
  </si>
  <si>
    <t>ทดสอบ reject by automate</t>
  </si>
  <si>
    <t>none</t>
  </si>
  <si>
    <t>Pending</t>
  </si>
  <si>
    <t>Current</t>
  </si>
  <si>
    <t>TC_2</t>
  </si>
  <si>
    <t>TC_3</t>
  </si>
  <si>
    <t>TC_4</t>
  </si>
  <si>
    <t>TC_5</t>
  </si>
  <si>
    <t>ทดสอบ สกุลทดสอบ</t>
  </si>
  <si>
    <t>Closing Amount</t>
  </si>
  <si>
    <t>8505673000074</t>
  </si>
  <si>
    <t>PW : New Mini-Pay</t>
  </si>
  <si>
    <t>3968919116162458</t>
  </si>
  <si>
    <t>61350.96</t>
  </si>
  <si>
    <t>P3106024</t>
  </si>
  <si>
    <t>WVWL07 : - : อื่นๆ</t>
  </si>
  <si>
    <t>P2801006</t>
  </si>
  <si>
    <t>W/0 BAL AMT</t>
  </si>
  <si>
    <t>Call Center</t>
  </si>
  <si>
    <t>Age</t>
  </si>
  <si>
    <t>Number of child</t>
  </si>
  <si>
    <t>OD TERM</t>
  </si>
  <si>
    <t>Last Salary</t>
  </si>
  <si>
    <t>Contract Type</t>
  </si>
  <si>
    <t>Customer Status</t>
  </si>
  <si>
    <t>Contract Date</t>
  </si>
  <si>
    <t>WO Date</t>
  </si>
  <si>
    <t>Contract Status</t>
  </si>
  <si>
    <t>Time of payment</t>
  </si>
  <si>
    <t>Due</t>
  </si>
  <si>
    <t>Times of penalty</t>
  </si>
  <si>
    <t>Request times</t>
  </si>
  <si>
    <t>Last request No</t>
  </si>
  <si>
    <t>Minimum/Install:</t>
  </si>
  <si>
    <t>Totals term</t>
  </si>
  <si>
    <t>Totals paid amount</t>
  </si>
  <si>
    <t>First due date</t>
  </si>
  <si>
    <t>Start Cal. date</t>
  </si>
  <si>
    <t>Loan Amt of Customer</t>
  </si>
  <si>
    <t>Loan Amt of New Contract</t>
  </si>
  <si>
    <t>Contract Amount</t>
  </si>
  <si>
    <t>Paid Term</t>
  </si>
  <si>
    <t>Receive BF WO (Old cont)</t>
  </si>
  <si>
    <t>Receive BF WO (New cont)</t>
  </si>
  <si>
    <t>OS Balance</t>
  </si>
  <si>
    <t>Other</t>
  </si>
  <si>
    <t>WO Balance (As of closing)</t>
  </si>
  <si>
    <t>New WO Balance</t>
  </si>
  <si>
    <t>Customer will pay</t>
  </si>
  <si>
    <t xml:space="preserve">Receive After WO	</t>
  </si>
  <si>
    <t>Diff Amount</t>
  </si>
  <si>
    <t>OA Com(%)</t>
  </si>
  <si>
    <t>Totals received</t>
  </si>
  <si>
    <t>Diff from Loan Amount</t>
  </si>
  <si>
    <t>% Discount</t>
  </si>
  <si>
    <t>After WO (% Discount)</t>
  </si>
  <si>
    <t>Net Receive (Only OA)</t>
  </si>
  <si>
    <t>Term#</t>
  </si>
  <si>
    <t>Term# End</t>
  </si>
  <si>
    <t>Paid date</t>
  </si>
  <si>
    <t>Paid amount</t>
  </si>
  <si>
    <t>No</t>
  </si>
  <si>
    <t>Min Due date</t>
  </si>
  <si>
    <t>Max Due date</t>
  </si>
  <si>
    <t>Time#</t>
  </si>
  <si>
    <t>Paid Date</t>
  </si>
  <si>
    <t>Delete</t>
  </si>
  <si>
    <t>Totals Term#</t>
  </si>
  <si>
    <t>Totals Paid amount</t>
  </si>
  <si>
    <t>Other Debt</t>
  </si>
  <si>
    <t>Amount</t>
  </si>
  <si>
    <t>Other debt</t>
  </si>
  <si>
    <t>Totals Amount</t>
  </si>
  <si>
    <t>Last contact third party</t>
  </si>
  <si>
    <t>Last contact customer</t>
  </si>
  <si>
    <t>Have job</t>
  </si>
  <si>
    <t>Who request</t>
  </si>
  <si>
    <t>Discount campaign</t>
  </si>
  <si>
    <t>Who paid</t>
  </si>
  <si>
    <t>Source of Fund</t>
  </si>
  <si>
    <t>0</t>
  </si>
  <si>
    <t>2</t>
  </si>
  <si>
    <t>WO</t>
  </si>
  <si>
    <t>1 : Single : โสด</t>
  </si>
  <si>
    <t>WO : Write Off</t>
  </si>
  <si>
    <t>36</t>
  </si>
  <si>
    <t>1</t>
  </si>
  <si>
    <t>Yes</t>
  </si>
  <si>
    <t>WR001 : Customer : ลูกค้า</t>
  </si>
  <si>
    <t>002 : Normal Discount : ส่วนลดปกติ</t>
  </si>
  <si>
    <t>P02 : Family : สามี/ภรรยา/ลูก</t>
  </si>
  <si>
    <t>S01 : Relation : ยืมญาติ/ลูกพี่ลูกน้อง</t>
  </si>
  <si>
    <t>ทดสอบ Automate Test</t>
  </si>
  <si>
    <t>Automate Test</t>
  </si>
  <si>
    <t>WVWP22 : Customer's Mitigation_01 : ลูกค้าประสบภัยพิบัติ</t>
  </si>
  <si>
    <t>C3R17B91D3</t>
  </si>
  <si>
    <t>OD3</t>
  </si>
  <si>
    <t>FD : Fraud</t>
  </si>
  <si>
    <t>Wait</t>
  </si>
  <si>
    <t>Total paid amt (Old contract)</t>
  </si>
  <si>
    <t>Total paid amt (New contract)</t>
  </si>
  <si>
    <t>OS (As of closing date)</t>
  </si>
  <si>
    <t>OD Amount</t>
  </si>
  <si>
    <t>Penalty Amount</t>
  </si>
  <si>
    <t>Closing (SYD)</t>
  </si>
  <si>
    <t>WO Amount</t>
  </si>
  <si>
    <t>Diff. from Closing</t>
  </si>
  <si>
    <t>Diff. from WO (OD)</t>
  </si>
  <si>
    <t>Total received</t>
  </si>
  <si>
    <t>Diff from OS</t>
  </si>
  <si>
    <t>Diff from WO</t>
  </si>
  <si>
    <t>TRA001 : Transfer App. : Transfer approve to system</t>
  </si>
  <si>
    <t>21977.60</t>
  </si>
  <si>
    <t>OD</t>
  </si>
  <si>
    <t>IL : INSTALMENT LOAN</t>
  </si>
  <si>
    <t>Diff. from Closing %</t>
  </si>
  <si>
    <t>Diff. from WO (OD) %</t>
  </si>
  <si>
    <t>Send To</t>
  </si>
  <si>
    <t>W/O Balance Amount</t>
  </si>
  <si>
    <t>07 : Negotiation Special discount (Nor-OD)</t>
  </si>
  <si>
    <t>OD : Overdue</t>
  </si>
  <si>
    <t>R02 : Still alive but did not contact : บุคคลที่3 ชำระแทน เนื่องจากติดต่อลูกค้าไม่ได้</t>
  </si>
  <si>
    <t>RJNG : Other : อื่น ๆ</t>
  </si>
  <si>
    <t>Automate Reject</t>
  </si>
  <si>
    <t>Judgement Date</t>
  </si>
  <si>
    <t>Totals judgement</t>
  </si>
  <si>
    <t>Principal judgement</t>
  </si>
  <si>
    <t>Expect. Damages</t>
  </si>
  <si>
    <t>Interest</t>
  </si>
  <si>
    <t>Court fee</t>
  </si>
  <si>
    <t>Lawyer fee</t>
  </si>
  <si>
    <t>Totals</t>
  </si>
  <si>
    <t>Receive BF Judg.(Old contract)</t>
  </si>
  <si>
    <t>Receive BF Judg.(New contract)</t>
  </si>
  <si>
    <t>Receive AF Judg.</t>
  </si>
  <si>
    <t>WO Balance</t>
  </si>
  <si>
    <t>Already Receive</t>
  </si>
  <si>
    <t>Diff. from OS Balance</t>
  </si>
  <si>
    <t>Diff. from OS Balance %</t>
  </si>
  <si>
    <t>Diff. from WO Balance</t>
  </si>
  <si>
    <t>Diff. from WO Balance %</t>
  </si>
  <si>
    <t>Diff. from Adjudicate</t>
  </si>
  <si>
    <t>Diff. from Adjudicate %</t>
  </si>
  <si>
    <t>Already received</t>
  </si>
  <si>
    <t>Totals receive</t>
  </si>
  <si>
    <t>Legal fee</t>
  </si>
  <si>
    <t>Loan Amt.</t>
  </si>
  <si>
    <t>Net Receive</t>
  </si>
  <si>
    <t>08 : Negotiation Special discount (LG)</t>
  </si>
  <si>
    <t>LGA96</t>
  </si>
  <si>
    <t>EN04</t>
  </si>
  <si>
    <t>LG</t>
  </si>
  <si>
    <t>LG : Legal</t>
  </si>
  <si>
    <t>07 : Others : อื่นๆ</t>
  </si>
  <si>
    <t>3969001000001510</t>
  </si>
  <si>
    <t>3969001000002310</t>
  </si>
  <si>
    <t>3969001000006104</t>
  </si>
  <si>
    <t>3969001000011212</t>
  </si>
  <si>
    <t>3969001000011608</t>
  </si>
  <si>
    <t>3100905220653</t>
  </si>
  <si>
    <t>3101100466391</t>
  </si>
  <si>
    <t>3540500332029</t>
  </si>
  <si>
    <t>3650600865087</t>
  </si>
  <si>
    <t>3101202420412</t>
  </si>
  <si>
    <t>175340.37</t>
  </si>
  <si>
    <t>104585.29</t>
  </si>
  <si>
    <t>644930.41</t>
  </si>
  <si>
    <t>167959.06</t>
  </si>
  <si>
    <t>303369.79</t>
  </si>
  <si>
    <t>7 : Others : อื่นๆ</t>
  </si>
  <si>
    <t>ชนตง กนรงาขดจ</t>
  </si>
  <si>
    <t>ภนทงพขศจ พนลงก</t>
  </si>
  <si>
    <t>สนรงาขิ สนรงคขย</t>
  </si>
  <si>
    <t>ฐนตงพขฒจ์ ไนยงำ</t>
  </si>
  <si>
    <t>จนังศขี อนนง่ขนจมภอค</t>
  </si>
  <si>
    <t>3969001000621001</t>
  </si>
  <si>
    <t>71063.22</t>
  </si>
  <si>
    <t>3969001000717781</t>
  </si>
  <si>
    <t>62476.45</t>
  </si>
  <si>
    <t>3969001000567780</t>
  </si>
  <si>
    <t>144108.10</t>
  </si>
  <si>
    <t>3969001000515294</t>
  </si>
  <si>
    <t>63197.10</t>
  </si>
  <si>
    <t>3969001000790490</t>
  </si>
  <si>
    <t>74632.45</t>
  </si>
  <si>
    <t>สนรงิขธจ์ ตนีงุขรจณ</t>
  </si>
  <si>
    <t>3710500130904</t>
  </si>
  <si>
    <t>3969001000379680</t>
  </si>
  <si>
    <t>62879.97</t>
  </si>
  <si>
    <t>ทนิงยข บนวงรขเจรภฐ</t>
  </si>
  <si>
    <t>3101501045583</t>
  </si>
  <si>
    <t>3969001000410107</t>
  </si>
  <si>
    <t>81593.91</t>
  </si>
  <si>
    <t>3102000611242</t>
  </si>
  <si>
    <t>3969001000423497</t>
  </si>
  <si>
    <t>67260.94</t>
  </si>
  <si>
    <t>สนพงษข ชนณงัขรจ</t>
  </si>
  <si>
    <t>3650700069142</t>
  </si>
  <si>
    <t>3969001000425493</t>
  </si>
  <si>
    <t>62058.81</t>
  </si>
  <si>
    <t>สนฤงี สนศงีขาจ</t>
  </si>
  <si>
    <t>3190600127803</t>
  </si>
  <si>
    <t>3969001000435888</t>
  </si>
  <si>
    <t>82670.15</t>
  </si>
  <si>
    <t>สนยงล สนมงี</t>
  </si>
  <si>
    <t>67162766</t>
  </si>
  <si>
    <t>67162767</t>
  </si>
  <si>
    <t>10</t>
  </si>
  <si>
    <t>25670318</t>
  </si>
  <si>
    <t>3451001027460</t>
  </si>
  <si>
    <t>5411990010731</t>
  </si>
  <si>
    <t>3320400065632</t>
  </si>
  <si>
    <t>3601100885861</t>
  </si>
  <si>
    <t>5521290009119</t>
  </si>
  <si>
    <t>3969001000015600</t>
  </si>
  <si>
    <t>3969001000038395</t>
  </si>
  <si>
    <t>3969001000084992</t>
  </si>
  <si>
    <t>3969001000086196</t>
  </si>
  <si>
    <t>3969001000104998</t>
  </si>
  <si>
    <t>3300700236980</t>
  </si>
  <si>
    <t>3100800678005</t>
  </si>
  <si>
    <t>3101801019871</t>
  </si>
  <si>
    <t>3100601654408</t>
  </si>
  <si>
    <t>3320100303601</t>
  </si>
  <si>
    <t>R67003676812</t>
  </si>
  <si>
    <t>R67003258965</t>
  </si>
  <si>
    <t>R67008020145</t>
  </si>
  <si>
    <t>R67008080169</t>
  </si>
  <si>
    <t>R67000000001</t>
  </si>
  <si>
    <t>25670303</t>
  </si>
  <si>
    <t>25671024</t>
  </si>
  <si>
    <t>25671203</t>
  </si>
  <si>
    <t>25671127</t>
  </si>
  <si>
    <t>45560.73</t>
  </si>
  <si>
    <t>55901.82</t>
  </si>
  <si>
    <t>71392.98</t>
  </si>
  <si>
    <t>385329.18</t>
  </si>
  <si>
    <t>47373.05</t>
  </si>
  <si>
    <t>รนญงนข กนวงรขโจก</t>
  </si>
  <si>
    <t>อโนมา พนาสัน</t>
  </si>
  <si>
    <t>สนชงย กนมงี</t>
  </si>
  <si>
    <t>อนนงช นนมงรขคจณ</t>
  </si>
  <si>
    <t>เนรงมขัจดภ์ กน่งแข้จ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</si>
</sst>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87" formatCode="[$-1070000]d/mm/yyyy;@"/>
    <numFmt numFmtId="188" formatCode="[$-41E]General"/>
  </numFmts>
  <fonts count="21" x14ac:knownFonts="1">
    <font>
      <sz val="11"/>
      <color theme="1"/>
      <name val="Tahoma"/>
      <family val="2"/>
      <charset val="222"/>
      <scheme val="minor"/>
    </font>
    <font>
      <sz val="10"/>
      <color theme="1"/>
      <name val="Leelawadee"/>
      <family val="2"/>
    </font>
    <font>
      <b/>
      <sz val="11"/>
      <color theme="1"/>
      <name val="Tahoma"/>
      <family val="2"/>
      <charset val="222"/>
      <scheme val="minor"/>
    </font>
    <font>
      <b/>
      <sz val="10"/>
      <color theme="1"/>
      <name val="Leelawadee"/>
      <family val="2"/>
    </font>
    <font>
      <b/>
      <sz val="11"/>
      <color theme="1"/>
      <name val="Tahoma"/>
      <family val="2"/>
      <scheme val="minor"/>
    </font>
    <font>
      <b/>
      <sz val="10"/>
      <color theme="1"/>
      <name val="Leelawadee"/>
      <family val="2"/>
      <charset val="222"/>
    </font>
    <font>
      <sz val="11"/>
      <color rgb="FF000000"/>
      <name val="Tahoma"/>
      <family val="2"/>
    </font>
    <font>
      <sz val="10"/>
      <name val="Leelawadee"/>
      <family val="2"/>
      <charset val="222"/>
    </font>
    <font>
      <sz val="10"/>
      <name val="Tahoma"/>
      <family val="2"/>
      <charset val="222"/>
    </font>
    <font>
      <sz val="10"/>
      <name val="Leelawadee"/>
      <family val="2"/>
    </font>
    <font>
      <sz val="10"/>
      <name val="Tahoma"/>
      <family val="2"/>
      <scheme val="minor"/>
    </font>
    <font>
      <u/>
      <sz val="11"/>
      <color theme="10"/>
      <name val="Tahoma"/>
      <family val="2"/>
      <charset val="222"/>
      <scheme val="minor"/>
    </font>
    <font>
      <b/>
      <sz val="10"/>
      <name val="Leelawadee"/>
      <family val="2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b/>
      <sz val="10"/>
      <name val="Tahoma"/>
      <family val="2"/>
      <scheme val="minor"/>
    </font>
    <font>
      <sz val="10"/>
      <color theme="1"/>
      <name val="Tahoma"/>
      <family val="2"/>
      <charset val="222"/>
      <scheme val="minor"/>
    </font>
    <font>
      <sz val="11"/>
      <color theme="1"/>
      <name val="Leelawadee"/>
      <family val="2"/>
    </font>
    <font>
      <b/>
      <sz val="11"/>
      <color theme="1"/>
      <name val="Leelawadee"/>
      <family val="2"/>
    </font>
    <font>
      <b/>
      <sz val="11"/>
      <name val="Leelawadee"/>
      <family val="2"/>
    </font>
    <font>
      <sz val="11"/>
      <name val="Leelawadee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CCECFF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88" fontId="6" fillId="0" borderId="0"/>
    <xf numFmtId="0" fontId="11" fillId="0" borderId="0"/>
    <xf numFmtId="43" fontId="13" fillId="0" borderId="0"/>
    <xf numFmtId="43" fontId="13" fillId="0" borderId="0"/>
  </cellStyleXfs>
  <cellXfs count="114">
    <xf numFmtId="0" fontId="0" fillId="0" borderId="0" xfId="0"/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49" fontId="3" fillId="4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49" fontId="1" fillId="4" borderId="0" xfId="0" applyNumberFormat="1" applyFont="1" applyFill="1" applyAlignment="1">
      <alignment horizontal="left"/>
    </xf>
    <xf numFmtId="49" fontId="1" fillId="7" borderId="0" xfId="0" applyNumberFormat="1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3" fillId="4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9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12" fillId="9" borderId="0" xfId="0" applyFont="1" applyFill="1" applyAlignment="1">
      <alignment horizontal="left"/>
    </xf>
    <xf numFmtId="0" fontId="3" fillId="9" borderId="0" xfId="0" applyFont="1" applyFill="1"/>
    <xf numFmtId="0" fontId="7" fillId="0" borderId="1" xfId="0" applyFont="1" applyBorder="1" applyAlignment="1">
      <alignment horizontal="left"/>
    </xf>
    <xf numFmtId="0" fontId="3" fillId="4" borderId="1" xfId="0" applyFont="1" applyFill="1" applyBorder="1"/>
    <xf numFmtId="0" fontId="8" fillId="7" borderId="1" xfId="0" applyFont="1" applyFill="1" applyBorder="1" applyAlignment="1">
      <alignment horizontal="left" vertical="center"/>
    </xf>
    <xf numFmtId="49" fontId="7" fillId="7" borderId="1" xfId="0" applyNumberFormat="1" applyFont="1" applyFill="1" applyBorder="1" applyAlignment="1">
      <alignment horizontal="left"/>
    </xf>
    <xf numFmtId="49" fontId="7" fillId="7" borderId="1" xfId="3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quotePrefix="1" applyFont="1" applyBorder="1" applyAlignment="1">
      <alignment vertical="top" wrapText="1"/>
    </xf>
    <xf numFmtId="0" fontId="4" fillId="4" borderId="1" xfId="0" applyFont="1" applyFill="1" applyBorder="1" applyAlignment="1">
      <alignment vertical="top"/>
    </xf>
    <xf numFmtId="0" fontId="5" fillId="4" borderId="1" xfId="0" applyFont="1" applyFill="1" applyBorder="1" applyAlignment="1">
      <alignment vertical="top"/>
    </xf>
    <xf numFmtId="0" fontId="2" fillId="4" borderId="1" xfId="0" applyFont="1" applyFill="1" applyBorder="1" applyAlignment="1">
      <alignment horizontal="left" vertical="top"/>
    </xf>
    <xf numFmtId="49" fontId="10" fillId="7" borderId="1" xfId="0" applyNumberFormat="1" applyFont="1" applyFill="1" applyBorder="1" applyAlignment="1">
      <alignment horizontal="left" vertical="top" wrapText="1"/>
    </xf>
    <xf numFmtId="49" fontId="9" fillId="7" borderId="1" xfId="0" applyNumberFormat="1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center" wrapText="1"/>
    </xf>
    <xf numFmtId="49" fontId="9" fillId="7" borderId="1" xfId="0" applyNumberFormat="1" applyFont="1" applyFill="1" applyBorder="1" applyAlignment="1">
      <alignment horizontal="left" vertical="center" wrapText="1"/>
    </xf>
    <xf numFmtId="49" fontId="14" fillId="7" borderId="1" xfId="2" applyNumberFormat="1" applyFont="1" applyFill="1" applyBorder="1" applyAlignment="1">
      <alignment horizontal="left" vertical="center" wrapText="1"/>
    </xf>
    <xf numFmtId="49" fontId="1" fillId="7" borderId="1" xfId="0" quotePrefix="1" applyNumberFormat="1" applyFont="1" applyFill="1" applyBorder="1" applyAlignment="1">
      <alignment vertical="top"/>
    </xf>
    <xf numFmtId="49" fontId="1" fillId="7" borderId="1" xfId="0" quotePrefix="1" applyNumberFormat="1" applyFont="1" applyFill="1" applyBorder="1" applyAlignment="1">
      <alignment vertical="top" wrapText="1"/>
    </xf>
    <xf numFmtId="0" fontId="0" fillId="0" borderId="0" xfId="0"/>
    <xf numFmtId="0" fontId="15" fillId="4" borderId="1" xfId="0" applyFont="1" applyFill="1" applyBorder="1"/>
    <xf numFmtId="49" fontId="9" fillId="0" borderId="1" xfId="0" applyNumberFormat="1" applyFont="1" applyBorder="1" applyAlignment="1">
      <alignment horizontal="left"/>
    </xf>
    <xf numFmtId="49" fontId="9" fillId="7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/>
    <xf numFmtId="49" fontId="1" fillId="7" borderId="1" xfId="0" applyNumberFormat="1" applyFont="1" applyFill="1" applyBorder="1"/>
    <xf numFmtId="49" fontId="1" fillId="10" borderId="1" xfId="0" applyNumberFormat="1" applyFont="1" applyFill="1" applyBorder="1"/>
    <xf numFmtId="1" fontId="9" fillId="8" borderId="1" xfId="0" applyNumberFormat="1" applyFont="1" applyFill="1" applyBorder="1" applyAlignment="1">
      <alignment horizontal="left"/>
    </xf>
    <xf numFmtId="49" fontId="1" fillId="8" borderId="1" xfId="0" applyNumberFormat="1" applyFont="1" applyFill="1" applyBorder="1"/>
    <xf numFmtId="0" fontId="1" fillId="8" borderId="1" xfId="0" applyFont="1" applyFill="1" applyBorder="1"/>
    <xf numFmtId="49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/>
    <xf numFmtId="0" fontId="1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14" fontId="7" fillId="8" borderId="1" xfId="0" applyNumberFormat="1" applyFont="1" applyFill="1" applyBorder="1" applyAlignment="1">
      <alignment horizontal="left"/>
    </xf>
    <xf numFmtId="14" fontId="9" fillId="8" borderId="1" xfId="0" applyNumberFormat="1" applyFont="1" applyFill="1" applyBorder="1" applyAlignment="1">
      <alignment horizontal="left"/>
    </xf>
    <xf numFmtId="49" fontId="8" fillId="8" borderId="1" xfId="3" applyNumberFormat="1" applyFont="1" applyFill="1" applyBorder="1" applyAlignment="1">
      <alignment horizontal="left" vertical="center"/>
    </xf>
    <xf numFmtId="0" fontId="1" fillId="7" borderId="1" xfId="0" applyFont="1" applyFill="1" applyBorder="1"/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49" fontId="1" fillId="5" borderId="1" xfId="0" applyNumberFormat="1" applyFont="1" applyFill="1" applyBorder="1" applyAlignment="1">
      <alignment horizontal="left"/>
    </xf>
    <xf numFmtId="187" fontId="1" fillId="10" borderId="1" xfId="0" applyNumberFormat="1" applyFont="1" applyFill="1" applyBorder="1"/>
    <xf numFmtId="0" fontId="1" fillId="10" borderId="1" xfId="0" applyFont="1" applyFill="1" applyBorder="1"/>
    <xf numFmtId="0" fontId="1" fillId="8" borderId="1" xfId="0" applyNumberFormat="1" applyFont="1" applyFill="1" applyBorder="1"/>
    <xf numFmtId="0" fontId="3" fillId="4" borderId="1" xfId="0" applyNumberFormat="1" applyFont="1" applyFill="1" applyBorder="1"/>
    <xf numFmtId="0" fontId="3" fillId="4" borderId="1" xfId="0" applyNumberFormat="1" applyFont="1" applyFill="1" applyBorder="1" applyAlignment="1">
      <alignment horizontal="left"/>
    </xf>
    <xf numFmtId="0" fontId="1" fillId="7" borderId="1" xfId="0" applyNumberFormat="1" applyFont="1" applyFill="1" applyBorder="1"/>
    <xf numFmtId="0" fontId="0" fillId="0" borderId="0" xfId="0" applyNumberFormat="1"/>
    <xf numFmtId="187" fontId="1" fillId="11" borderId="1" xfId="0" applyNumberFormat="1" applyFont="1" applyFill="1" applyBorder="1"/>
    <xf numFmtId="187" fontId="1" fillId="11" borderId="1" xfId="0" applyNumberFormat="1" applyFont="1" applyFill="1" applyBorder="1" applyAlignment="1">
      <alignment horizontal="left"/>
    </xf>
    <xf numFmtId="0" fontId="1" fillId="0" borderId="0" xfId="0" applyFont="1"/>
    <xf numFmtId="0" fontId="1" fillId="0" borderId="1" xfId="0" applyFont="1" applyBorder="1"/>
    <xf numFmtId="187" fontId="1" fillId="7" borderId="1" xfId="0" applyNumberFormat="1" applyFont="1" applyFill="1" applyBorder="1"/>
    <xf numFmtId="49" fontId="1" fillId="0" borderId="1" xfId="0" quotePrefix="1" applyNumberFormat="1" applyFont="1" applyFill="1" applyBorder="1" applyAlignment="1">
      <alignment vertical="top" wrapText="1"/>
    </xf>
    <xf numFmtId="0" fontId="1" fillId="0" borderId="1" xfId="0" quotePrefix="1" applyFont="1" applyFill="1" applyBorder="1" applyAlignment="1">
      <alignment vertical="top" wrapText="1"/>
    </xf>
    <xf numFmtId="14" fontId="8" fillId="5" borderId="1" xfId="0" applyNumberFormat="1" applyFont="1" applyFill="1" applyBorder="1" applyAlignment="1">
      <alignment horizontal="left" vertical="center"/>
    </xf>
    <xf numFmtId="0" fontId="9" fillId="8" borderId="1" xfId="0" applyFont="1" applyFill="1" applyBorder="1"/>
    <xf numFmtId="0" fontId="1" fillId="3" borderId="1" xfId="0" applyFont="1" applyFill="1" applyBorder="1"/>
    <xf numFmtId="0" fontId="12" fillId="4" borderId="1" xfId="0" applyFont="1" applyFill="1" applyBorder="1"/>
    <xf numFmtId="49" fontId="16" fillId="12" borderId="1" xfId="0" applyNumberFormat="1" applyFont="1" applyFill="1" applyBorder="1"/>
    <xf numFmtId="49" fontId="16" fillId="7" borderId="1" xfId="0" applyNumberFormat="1" applyFont="1" applyFill="1" applyBorder="1"/>
    <xf numFmtId="49" fontId="16" fillId="11" borderId="1" xfId="0" applyNumberFormat="1" applyFont="1" applyFill="1" applyBorder="1"/>
    <xf numFmtId="49" fontId="16" fillId="3" borderId="1" xfId="0" applyNumberFormat="1" applyFont="1" applyFill="1" applyBorder="1"/>
    <xf numFmtId="49" fontId="1" fillId="0" borderId="1" xfId="0" applyNumberFormat="1" applyFont="1" applyBorder="1" applyAlignment="1">
      <alignment horizontal="left"/>
    </xf>
    <xf numFmtId="0" fontId="1" fillId="13" borderId="1" xfId="0" applyFont="1" applyFill="1" applyBorder="1"/>
    <xf numFmtId="49" fontId="1" fillId="14" borderId="1" xfId="0" applyNumberFormat="1" applyFont="1" applyFill="1" applyBorder="1"/>
    <xf numFmtId="49" fontId="1" fillId="3" borderId="1" xfId="0" applyNumberFormat="1" applyFont="1" applyFill="1" applyBorder="1"/>
    <xf numFmtId="0" fontId="1" fillId="8" borderId="1" xfId="0" applyFont="1" applyFill="1" applyBorder="1" applyAlignment="1">
      <alignment horizontal="left"/>
    </xf>
    <xf numFmtId="49" fontId="1" fillId="11" borderId="1" xfId="0" applyNumberFormat="1" applyFont="1" applyFill="1" applyBorder="1"/>
    <xf numFmtId="49" fontId="1" fillId="14" borderId="1" xfId="0" applyNumberFormat="1" applyFont="1" applyFill="1" applyBorder="1" applyAlignment="1">
      <alignment horizontal="left"/>
    </xf>
    <xf numFmtId="0" fontId="18" fillId="4" borderId="1" xfId="0" applyFont="1" applyFill="1" applyBorder="1" applyAlignment="1">
      <alignment horizontal="left"/>
    </xf>
    <xf numFmtId="49" fontId="18" fillId="4" borderId="1" xfId="0" applyNumberFormat="1" applyFont="1" applyFill="1" applyBorder="1" applyAlignment="1">
      <alignment horizontal="left"/>
    </xf>
    <xf numFmtId="0" fontId="19" fillId="4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7" fillId="0" borderId="1" xfId="0" applyFont="1" applyFill="1" applyBorder="1" applyAlignment="1">
      <alignment horizontal="left" vertical="center"/>
    </xf>
    <xf numFmtId="0" fontId="20" fillId="0" borderId="1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 vertical="center"/>
    </xf>
    <xf numFmtId="0" fontId="17" fillId="5" borderId="1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/>
    </xf>
    <xf numFmtId="0" fontId="20" fillId="8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/>
    </xf>
    <xf numFmtId="0" fontId="20" fillId="8" borderId="1" xfId="0" applyFont="1" applyFill="1" applyBorder="1" applyAlignment="1">
      <alignment horizontal="left"/>
    </xf>
    <xf numFmtId="0" fontId="20" fillId="8" borderId="1" xfId="0" applyNumberFormat="1" applyFont="1" applyFill="1" applyBorder="1" applyAlignment="1">
      <alignment horizontal="left"/>
    </xf>
    <xf numFmtId="49" fontId="20" fillId="8" borderId="1" xfId="0" applyNumberFormat="1" applyFont="1" applyFill="1" applyBorder="1" applyAlignment="1">
      <alignment horizontal="left" vertical="center"/>
    </xf>
    <xf numFmtId="14" fontId="20" fillId="8" borderId="1" xfId="0" applyNumberFormat="1" applyFont="1" applyFill="1" applyBorder="1" applyAlignment="1">
      <alignment horizontal="left"/>
    </xf>
    <xf numFmtId="0" fontId="20" fillId="0" borderId="1" xfId="0" applyFont="1" applyFill="1" applyBorder="1" applyAlignment="1">
      <alignment horizontal="left" vertical="center"/>
    </xf>
    <xf numFmtId="49" fontId="17" fillId="13" borderId="1" xfId="0" applyNumberFormat="1" applyFont="1" applyFill="1" applyBorder="1" applyAlignment="1">
      <alignment horizontal="left"/>
    </xf>
    <xf numFmtId="49" fontId="20" fillId="13" borderId="1" xfId="0" applyNumberFormat="1" applyFont="1" applyFill="1" applyBorder="1" applyAlignment="1">
      <alignment horizontal="left"/>
    </xf>
    <xf numFmtId="49" fontId="0" fillId="13" borderId="1" xfId="0" applyNumberForma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0" fillId="0" borderId="0" xfId="0" applyFill="1"/>
  </cellXfs>
  <cellStyles count="5">
    <cellStyle name="Comma" xfId="3" builtinId="3"/>
    <cellStyle name="Comma 2" xfId="4" xr:uid="{00000000-0005-0000-0000-000032000000}"/>
    <cellStyle name="Excel Built-in Normal" xfId="1" xr:uid="{00000000-0005-0000-0000-000001000000}"/>
    <cellStyle name="Hyperlink" xfId="2" builtinId="8"/>
    <cellStyle name="Normal" xfId="0" builtinId="0"/>
  </cellStyles>
  <dxfs count="82"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  <dxf>
      <font>
        <color theme="0" tint="-0.1498764000366222"/>
      </font>
      <fill>
        <patternFill>
          <bgColor theme="0" tint="-0.1498764000366222"/>
        </patternFill>
      </fill>
    </dxf>
  </dxfs>
  <tableStyles count="0" defaultTableStyle="TableStyleMedium2" defaultPivotStyle="PivotStyleLight16"/>
  <colors>
    <mruColors>
      <color rgb="FFCCECFF"/>
      <color rgb="FFFFFFCC"/>
      <color rgb="FFFF99FF"/>
      <color rgb="FF99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26" Type="http://schemas.openxmlformats.org/officeDocument/2006/relationships/hyperlink" Target="mailto:P@ssw0rd" TargetMode="External"/><Relationship Id="rId21" Type="http://schemas.openxmlformats.org/officeDocument/2006/relationships/hyperlink" Target="mailto:P@ssw0rd" TargetMode="External"/><Relationship Id="rId34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25" Type="http://schemas.openxmlformats.org/officeDocument/2006/relationships/hyperlink" Target="mailto:P@ssw0rd" TargetMode="External"/><Relationship Id="rId33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<Relationship Id="rId29" Type="http://schemas.openxmlformats.org/officeDocument/2006/relationships/hyperlink" Target="mailto:P@ssw0rd" TargetMode="External"/><Relationship Id="rId1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24" Type="http://schemas.openxmlformats.org/officeDocument/2006/relationships/hyperlink" Target="mailto:P@ssw0rd" TargetMode="External"/><Relationship Id="rId32" Type="http://schemas.openxmlformats.org/officeDocument/2006/relationships/hyperlink" Target="mailto:P@ssw0rd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23" Type="http://schemas.openxmlformats.org/officeDocument/2006/relationships/hyperlink" Target="mailto:P@ssw0rd" TargetMode="External"/><Relationship Id="rId28" Type="http://schemas.openxmlformats.org/officeDocument/2006/relationships/hyperlink" Target="mailto:P@ssw0rd" TargetMode="External"/><Relationship Id="rId36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31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22" Type="http://schemas.openxmlformats.org/officeDocument/2006/relationships/hyperlink" Target="mailto:P@ssw0rd" TargetMode="External"/><Relationship Id="rId27" Type="http://schemas.openxmlformats.org/officeDocument/2006/relationships/hyperlink" Target="mailto:P@ssw0rd" TargetMode="External"/><Relationship Id="rId30" Type="http://schemas.openxmlformats.org/officeDocument/2006/relationships/hyperlink" Target="mailto:P@ssw0rd" TargetMode="External"/><Relationship Id="rId35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view="pageBreakPreview" zoomScale="90" zoomScaleNormal="100" zoomScaleSheetLayoutView="90" workbookViewId="0">
      <selection activeCell="I37" sqref="I37"/>
    </sheetView>
  </sheetViews>
  <sheetFormatPr defaultRowHeight="14.25" x14ac:dyDescent="0.2"/>
  <cols>
    <col min="1" max="1" width="9" style="3" customWidth="1"/>
    <col min="2" max="2" width="45.5" style="1" customWidth="1"/>
    <col min="3" max="3" width="24" style="1" customWidth="1"/>
    <col min="4" max="4" width="16.875" style="3" customWidth="1"/>
    <col min="5" max="5" width="19.875" style="3" customWidth="1"/>
    <col min="6" max="6" width="16" style="3" customWidth="1"/>
    <col min="7" max="7" width="17.5" style="3" customWidth="1"/>
    <col min="8" max="8" width="16" style="3" customWidth="1"/>
    <col min="9" max="9" width="17.5" style="3" customWidth="1"/>
    <col min="10" max="10" width="16" style="3" customWidth="1"/>
    <col min="11" max="11" width="17.5" style="3" customWidth="1"/>
    <col min="12" max="12" width="16" style="3" customWidth="1"/>
    <col min="13" max="13" width="17.5" style="3" customWidth="1"/>
    <col min="14" max="14" width="16.875" style="3" customWidth="1"/>
    <col min="15" max="15" width="19.875" style="3" customWidth="1"/>
    <col min="16" max="28" width="9" style="3" customWidth="1"/>
    <col min="29" max="16384" width="9" style="3"/>
  </cols>
  <sheetData>
    <row r="1" spans="1:15" x14ac:dyDescent="0.2">
      <c r="A1" s="29" t="s">
        <v>0</v>
      </c>
      <c r="B1" s="30" t="s">
        <v>1</v>
      </c>
      <c r="C1" s="30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1" t="s">
        <v>11</v>
      </c>
      <c r="M1" s="31" t="s">
        <v>12</v>
      </c>
      <c r="N1" s="31" t="s">
        <v>13</v>
      </c>
      <c r="O1" s="31" t="s">
        <v>13</v>
      </c>
    </row>
    <row r="2" spans="1:15" x14ac:dyDescent="0.2">
      <c r="A2" s="4" t="s">
        <v>14</v>
      </c>
      <c r="B2" s="76" t="s">
        <v>15</v>
      </c>
      <c r="C2" s="37" t="s">
        <v>16</v>
      </c>
      <c r="D2" s="32" t="s">
        <v>17</v>
      </c>
      <c r="E2" s="33"/>
      <c r="F2" s="17" t="s">
        <v>19</v>
      </c>
      <c r="G2" s="34"/>
      <c r="H2" s="35" t="s">
        <v>20</v>
      </c>
      <c r="I2" s="34"/>
      <c r="J2" s="35" t="s">
        <v>21</v>
      </c>
      <c r="K2" s="34"/>
      <c r="L2" s="35" t="s">
        <v>22</v>
      </c>
      <c r="M2" s="36" t="s">
        <v>23</v>
      </c>
      <c r="N2" s="32" t="s">
        <v>17</v>
      </c>
      <c r="O2" s="33" t="s">
        <v>18</v>
      </c>
    </row>
    <row r="3" spans="1:15" x14ac:dyDescent="0.2">
      <c r="A3" s="4" t="s">
        <v>24</v>
      </c>
      <c r="B3" s="77" t="s">
        <v>25</v>
      </c>
      <c r="C3" s="38" t="s">
        <v>16</v>
      </c>
      <c r="D3" s="32" t="s">
        <v>17</v>
      </c>
      <c r="E3" s="33"/>
      <c r="F3" s="17" t="s">
        <v>19</v>
      </c>
      <c r="G3" s="34"/>
      <c r="H3" s="35" t="s">
        <v>20</v>
      </c>
      <c r="I3" s="34"/>
      <c r="J3" s="35" t="s">
        <v>21</v>
      </c>
      <c r="K3" s="34"/>
      <c r="L3" s="35" t="s">
        <v>22</v>
      </c>
      <c r="M3" s="36" t="s">
        <v>23</v>
      </c>
      <c r="N3" s="32" t="s">
        <v>17</v>
      </c>
      <c r="O3" s="33" t="s">
        <v>18</v>
      </c>
    </row>
    <row r="4" spans="1:15" x14ac:dyDescent="0.2">
      <c r="A4" s="4" t="s">
        <v>26</v>
      </c>
      <c r="B4" s="77" t="s">
        <v>27</v>
      </c>
      <c r="C4" s="38" t="s">
        <v>16</v>
      </c>
      <c r="D4" s="32" t="s">
        <v>17</v>
      </c>
      <c r="E4" s="33"/>
      <c r="F4" s="17" t="s">
        <v>19</v>
      </c>
      <c r="G4" s="34"/>
      <c r="H4" s="35" t="s">
        <v>20</v>
      </c>
      <c r="I4" s="34"/>
      <c r="J4" s="35" t="s">
        <v>21</v>
      </c>
      <c r="K4" s="34"/>
      <c r="L4" s="35" t="s">
        <v>22</v>
      </c>
      <c r="M4" s="36" t="s">
        <v>23</v>
      </c>
      <c r="N4" s="32" t="s">
        <v>17</v>
      </c>
      <c r="O4" s="33" t="s">
        <v>18</v>
      </c>
    </row>
    <row r="5" spans="1:15" x14ac:dyDescent="0.2">
      <c r="A5" s="4" t="s">
        <v>28</v>
      </c>
      <c r="B5" s="77" t="s">
        <v>29</v>
      </c>
      <c r="C5" s="38" t="s">
        <v>16</v>
      </c>
      <c r="D5" s="32" t="s">
        <v>17</v>
      </c>
      <c r="E5" s="33"/>
      <c r="F5" s="17" t="s">
        <v>19</v>
      </c>
      <c r="G5" s="34"/>
      <c r="H5" s="35" t="s">
        <v>20</v>
      </c>
      <c r="I5" s="34"/>
      <c r="J5" s="35" t="s">
        <v>21</v>
      </c>
      <c r="K5" s="34"/>
      <c r="L5" s="35" t="s">
        <v>22</v>
      </c>
      <c r="M5" s="36" t="s">
        <v>23</v>
      </c>
      <c r="N5" s="32" t="s">
        <v>17</v>
      </c>
      <c r="O5" s="33" t="s">
        <v>18</v>
      </c>
    </row>
    <row r="6" spans="1:15" x14ac:dyDescent="0.2">
      <c r="A6" s="4" t="s">
        <v>30</v>
      </c>
      <c r="B6" s="77" t="s">
        <v>31</v>
      </c>
      <c r="C6" s="38" t="s">
        <v>16</v>
      </c>
      <c r="D6" s="32" t="s">
        <v>17</v>
      </c>
      <c r="E6" s="33"/>
      <c r="F6" s="17" t="s">
        <v>19</v>
      </c>
      <c r="G6" s="34"/>
      <c r="H6" s="35" t="s">
        <v>20</v>
      </c>
      <c r="I6" s="34"/>
      <c r="J6" s="35" t="s">
        <v>21</v>
      </c>
      <c r="K6" s="34"/>
      <c r="L6" s="35" t="s">
        <v>22</v>
      </c>
      <c r="M6" s="36" t="s">
        <v>23</v>
      </c>
      <c r="N6" s="32" t="s">
        <v>17</v>
      </c>
      <c r="O6" s="33" t="s">
        <v>18</v>
      </c>
    </row>
    <row r="7" spans="1:15" x14ac:dyDescent="0.2">
      <c r="A7" s="4" t="s">
        <v>32</v>
      </c>
      <c r="B7" s="77" t="s">
        <v>33</v>
      </c>
      <c r="C7" s="38" t="s">
        <v>16</v>
      </c>
      <c r="D7" s="32" t="s">
        <v>17</v>
      </c>
      <c r="E7" s="33"/>
      <c r="F7" s="17" t="s">
        <v>19</v>
      </c>
      <c r="G7" s="34"/>
      <c r="H7" s="35" t="s">
        <v>20</v>
      </c>
      <c r="I7" s="34"/>
      <c r="J7" s="35" t="s">
        <v>21</v>
      </c>
      <c r="K7" s="34"/>
      <c r="L7" s="35" t="s">
        <v>22</v>
      </c>
      <c r="M7" s="36" t="s">
        <v>23</v>
      </c>
      <c r="N7" s="32" t="s">
        <v>17</v>
      </c>
      <c r="O7" s="33" t="s">
        <v>18</v>
      </c>
    </row>
    <row r="8" spans="1:15" x14ac:dyDescent="0.2">
      <c r="A8" s="4" t="s">
        <v>34</v>
      </c>
      <c r="B8" s="77" t="s">
        <v>35</v>
      </c>
      <c r="C8" s="38" t="s">
        <v>16</v>
      </c>
      <c r="D8" s="32" t="s">
        <v>17</v>
      </c>
      <c r="E8" s="33"/>
      <c r="F8" s="17" t="s">
        <v>19</v>
      </c>
      <c r="G8" s="34"/>
      <c r="H8" s="35" t="s">
        <v>20</v>
      </c>
      <c r="I8" s="34"/>
      <c r="J8" s="35" t="s">
        <v>21</v>
      </c>
      <c r="K8" s="34"/>
      <c r="L8" s="35" t="s">
        <v>22</v>
      </c>
      <c r="M8" s="36" t="s">
        <v>23</v>
      </c>
      <c r="N8" s="32" t="s">
        <v>17</v>
      </c>
      <c r="O8" s="33" t="s">
        <v>18</v>
      </c>
    </row>
    <row r="9" spans="1:15" x14ac:dyDescent="0.2">
      <c r="A9" s="4" t="s">
        <v>36</v>
      </c>
      <c r="B9" s="77" t="s">
        <v>37</v>
      </c>
      <c r="C9" s="38" t="s">
        <v>16</v>
      </c>
      <c r="D9" s="32" t="s">
        <v>17</v>
      </c>
      <c r="E9" s="33"/>
      <c r="F9" s="17" t="s">
        <v>19</v>
      </c>
      <c r="G9" s="34"/>
      <c r="H9" s="35" t="s">
        <v>20</v>
      </c>
      <c r="I9" s="34"/>
      <c r="J9" s="35" t="s">
        <v>21</v>
      </c>
      <c r="K9" s="34"/>
      <c r="L9" s="35" t="s">
        <v>22</v>
      </c>
      <c r="M9" s="36" t="s">
        <v>23</v>
      </c>
      <c r="N9" s="32" t="s">
        <v>17</v>
      </c>
      <c r="O9" s="33" t="s">
        <v>18</v>
      </c>
    </row>
    <row r="10" spans="1:15" x14ac:dyDescent="0.2">
      <c r="A10" s="4" t="s">
        <v>38</v>
      </c>
      <c r="B10" s="77" t="s">
        <v>39</v>
      </c>
      <c r="C10" s="38" t="s">
        <v>16</v>
      </c>
      <c r="D10" s="32" t="s">
        <v>17</v>
      </c>
      <c r="E10" s="33"/>
      <c r="F10" s="17" t="s">
        <v>19</v>
      </c>
      <c r="G10" s="34"/>
      <c r="H10" s="35" t="s">
        <v>20</v>
      </c>
      <c r="I10" s="34"/>
      <c r="J10" s="35" t="s">
        <v>21</v>
      </c>
      <c r="K10" s="34"/>
      <c r="L10" s="35" t="s">
        <v>22</v>
      </c>
      <c r="M10" s="36" t="s">
        <v>23</v>
      </c>
      <c r="N10" s="32" t="s">
        <v>17</v>
      </c>
      <c r="O10" s="33" t="s">
        <v>18</v>
      </c>
    </row>
    <row r="11" spans="1:15" x14ac:dyDescent="0.2">
      <c r="A11" s="4" t="s">
        <v>40</v>
      </c>
      <c r="B11" s="2" t="s">
        <v>41</v>
      </c>
      <c r="C11" s="38" t="s">
        <v>16</v>
      </c>
      <c r="D11" s="32" t="s">
        <v>17</v>
      </c>
      <c r="E11" s="33"/>
      <c r="F11" s="17" t="s">
        <v>19</v>
      </c>
      <c r="G11" s="34"/>
      <c r="H11" s="35" t="s">
        <v>20</v>
      </c>
      <c r="I11" s="34"/>
      <c r="J11" s="35" t="s">
        <v>21</v>
      </c>
      <c r="K11" s="34"/>
      <c r="L11" s="35" t="s">
        <v>22</v>
      </c>
      <c r="M11" s="36" t="s">
        <v>23</v>
      </c>
      <c r="N11" s="32" t="s">
        <v>17</v>
      </c>
      <c r="O11" s="33" t="s">
        <v>18</v>
      </c>
    </row>
    <row r="12" spans="1:15" x14ac:dyDescent="0.2">
      <c r="A12" s="4" t="s">
        <v>42</v>
      </c>
      <c r="B12" s="2" t="s">
        <v>43</v>
      </c>
      <c r="C12" s="38" t="s">
        <v>16</v>
      </c>
      <c r="D12" s="32" t="s">
        <v>17</v>
      </c>
      <c r="E12" s="33"/>
      <c r="F12" s="17" t="s">
        <v>19</v>
      </c>
      <c r="G12" s="34"/>
      <c r="H12" s="35" t="s">
        <v>20</v>
      </c>
      <c r="I12" s="34"/>
      <c r="J12" s="35" t="s">
        <v>21</v>
      </c>
      <c r="K12" s="34"/>
      <c r="L12" s="35" t="s">
        <v>22</v>
      </c>
      <c r="M12" s="36" t="s">
        <v>23</v>
      </c>
      <c r="N12" s="32" t="s">
        <v>17</v>
      </c>
      <c r="O12" s="33" t="s">
        <v>18</v>
      </c>
    </row>
    <row r="13" spans="1:15" x14ac:dyDescent="0.2">
      <c r="A13" s="4" t="s">
        <v>44</v>
      </c>
      <c r="B13" s="2" t="s">
        <v>45</v>
      </c>
      <c r="C13" s="38" t="s">
        <v>16</v>
      </c>
      <c r="D13" s="32" t="s">
        <v>17</v>
      </c>
      <c r="E13" s="33"/>
      <c r="F13" s="17" t="s">
        <v>19</v>
      </c>
      <c r="G13" s="34"/>
      <c r="H13" s="35" t="s">
        <v>20</v>
      </c>
      <c r="I13" s="34"/>
      <c r="J13" s="35" t="s">
        <v>21</v>
      </c>
      <c r="K13" s="34"/>
      <c r="L13" s="35" t="s">
        <v>22</v>
      </c>
      <c r="M13" s="36" t="s">
        <v>23</v>
      </c>
      <c r="N13" s="32" t="s">
        <v>17</v>
      </c>
      <c r="O13" s="33" t="s">
        <v>18</v>
      </c>
    </row>
    <row r="14" spans="1:15" x14ac:dyDescent="0.2">
      <c r="A14" s="4" t="s">
        <v>46</v>
      </c>
      <c r="B14" s="2" t="s">
        <v>47</v>
      </c>
      <c r="C14" s="38" t="s">
        <v>16</v>
      </c>
      <c r="D14" s="32" t="s">
        <v>17</v>
      </c>
      <c r="E14" s="33"/>
      <c r="F14" s="17" t="s">
        <v>19</v>
      </c>
      <c r="G14" s="34"/>
      <c r="H14" s="35" t="s">
        <v>20</v>
      </c>
      <c r="I14" s="34"/>
      <c r="J14" s="35" t="s">
        <v>21</v>
      </c>
      <c r="K14" s="34"/>
      <c r="L14" s="35" t="s">
        <v>22</v>
      </c>
      <c r="M14" s="36" t="s">
        <v>23</v>
      </c>
      <c r="N14" s="32" t="s">
        <v>17</v>
      </c>
      <c r="O14" s="33" t="s">
        <v>18</v>
      </c>
    </row>
    <row r="15" spans="1:15" x14ac:dyDescent="0.2">
      <c r="A15" s="4" t="s">
        <v>48</v>
      </c>
      <c r="B15" s="2" t="s">
        <v>49</v>
      </c>
      <c r="C15" s="38" t="s">
        <v>16</v>
      </c>
      <c r="D15" s="32" t="s">
        <v>17</v>
      </c>
      <c r="E15" s="33"/>
      <c r="F15" s="17" t="s">
        <v>19</v>
      </c>
      <c r="G15" s="34"/>
      <c r="H15" s="35" t="s">
        <v>20</v>
      </c>
      <c r="I15" s="34"/>
      <c r="J15" s="35" t="s">
        <v>21</v>
      </c>
      <c r="K15" s="34"/>
      <c r="L15" s="35" t="s">
        <v>22</v>
      </c>
      <c r="M15" s="36" t="s">
        <v>23</v>
      </c>
      <c r="N15" s="32" t="s">
        <v>17</v>
      </c>
      <c r="O15" s="33" t="s">
        <v>18</v>
      </c>
    </row>
    <row r="16" spans="1:15" x14ac:dyDescent="0.2">
      <c r="A16" s="4" t="s">
        <v>50</v>
      </c>
      <c r="B16" s="28" t="s">
        <v>51</v>
      </c>
      <c r="C16" s="38" t="s">
        <v>16</v>
      </c>
      <c r="D16" s="32" t="s">
        <v>17</v>
      </c>
      <c r="E16" s="33"/>
      <c r="F16" s="17" t="s">
        <v>19</v>
      </c>
      <c r="G16" s="34"/>
      <c r="H16" s="35" t="s">
        <v>20</v>
      </c>
      <c r="I16" s="34"/>
      <c r="J16" s="35" t="s">
        <v>21</v>
      </c>
      <c r="K16" s="34"/>
      <c r="L16" s="35" t="s">
        <v>22</v>
      </c>
      <c r="M16" s="36" t="s">
        <v>23</v>
      </c>
      <c r="N16" s="32" t="s">
        <v>17</v>
      </c>
      <c r="O16" s="33" t="s">
        <v>18</v>
      </c>
    </row>
    <row r="17" spans="1:15" x14ac:dyDescent="0.2">
      <c r="A17" s="4" t="s">
        <v>52</v>
      </c>
      <c r="B17" s="2" t="s">
        <v>53</v>
      </c>
      <c r="C17" s="38" t="s">
        <v>16</v>
      </c>
      <c r="D17" s="32" t="s">
        <v>17</v>
      </c>
      <c r="E17" s="33"/>
      <c r="F17" s="17" t="s">
        <v>19</v>
      </c>
      <c r="G17" s="34"/>
      <c r="H17" s="35" t="s">
        <v>20</v>
      </c>
      <c r="I17" s="34"/>
      <c r="J17" s="35" t="s">
        <v>21</v>
      </c>
      <c r="K17" s="34"/>
      <c r="L17" s="35" t="s">
        <v>22</v>
      </c>
      <c r="M17" s="36" t="s">
        <v>23</v>
      </c>
      <c r="N17" s="32" t="s">
        <v>17</v>
      </c>
      <c r="O17" s="33" t="s">
        <v>18</v>
      </c>
    </row>
    <row r="18" spans="1:15" x14ac:dyDescent="0.2">
      <c r="A18" s="4" t="s">
        <v>54</v>
      </c>
      <c r="B18" s="2" t="s">
        <v>55</v>
      </c>
      <c r="C18" s="38" t="s">
        <v>16</v>
      </c>
      <c r="D18" s="32" t="s">
        <v>17</v>
      </c>
      <c r="E18" s="33"/>
      <c r="F18" s="17" t="s">
        <v>19</v>
      </c>
      <c r="G18" s="34"/>
      <c r="H18" s="35" t="s">
        <v>20</v>
      </c>
      <c r="I18" s="34"/>
      <c r="J18" s="35" t="s">
        <v>21</v>
      </c>
      <c r="K18" s="34"/>
      <c r="L18" s="35" t="s">
        <v>22</v>
      </c>
      <c r="M18" s="36" t="s">
        <v>23</v>
      </c>
      <c r="N18" s="32" t="s">
        <v>17</v>
      </c>
      <c r="O18" s="33" t="s">
        <v>18</v>
      </c>
    </row>
    <row r="19" spans="1:15" x14ac:dyDescent="0.2">
      <c r="A19" s="4" t="s">
        <v>56</v>
      </c>
      <c r="B19" s="2" t="s">
        <v>57</v>
      </c>
      <c r="C19" s="38" t="s">
        <v>16</v>
      </c>
      <c r="D19" s="32" t="s">
        <v>17</v>
      </c>
      <c r="E19" s="33"/>
      <c r="F19" s="17" t="s">
        <v>19</v>
      </c>
      <c r="G19" s="34"/>
      <c r="H19" s="35" t="s">
        <v>20</v>
      </c>
      <c r="I19" s="34"/>
      <c r="J19" s="35" t="s">
        <v>21</v>
      </c>
      <c r="K19" s="34"/>
      <c r="L19" s="35" t="s">
        <v>22</v>
      </c>
      <c r="M19" s="36" t="s">
        <v>23</v>
      </c>
      <c r="N19" s="32" t="s">
        <v>17</v>
      </c>
      <c r="O19" s="33" t="s">
        <v>18</v>
      </c>
    </row>
    <row r="20" spans="1:15" x14ac:dyDescent="0.2">
      <c r="A20" s="4" t="s">
        <v>58</v>
      </c>
      <c r="B20" s="2" t="s">
        <v>59</v>
      </c>
      <c r="C20" s="38" t="s">
        <v>16</v>
      </c>
      <c r="D20" s="32" t="s">
        <v>17</v>
      </c>
      <c r="E20" s="33"/>
      <c r="F20" s="17" t="s">
        <v>19</v>
      </c>
      <c r="G20" s="34"/>
      <c r="H20" s="35" t="s">
        <v>20</v>
      </c>
      <c r="I20" s="34"/>
      <c r="J20" s="35" t="s">
        <v>21</v>
      </c>
      <c r="K20" s="34"/>
      <c r="L20" s="35" t="s">
        <v>22</v>
      </c>
      <c r="M20" s="36" t="s">
        <v>23</v>
      </c>
      <c r="N20" s="32" t="s">
        <v>17</v>
      </c>
      <c r="O20" s="33" t="s">
        <v>18</v>
      </c>
    </row>
    <row r="21" spans="1:15" x14ac:dyDescent="0.2">
      <c r="A21" s="4" t="s">
        <v>60</v>
      </c>
      <c r="B21" s="2" t="s">
        <v>61</v>
      </c>
      <c r="C21" s="38" t="s">
        <v>16</v>
      </c>
      <c r="D21" s="32" t="s">
        <v>17</v>
      </c>
      <c r="E21" s="33"/>
      <c r="F21" s="17" t="s">
        <v>19</v>
      </c>
      <c r="G21" s="34"/>
      <c r="H21" s="35" t="s">
        <v>20</v>
      </c>
      <c r="I21" s="34"/>
      <c r="J21" s="35" t="s">
        <v>21</v>
      </c>
      <c r="K21" s="34"/>
      <c r="L21" s="35" t="s">
        <v>22</v>
      </c>
      <c r="M21" s="36" t="s">
        <v>23</v>
      </c>
      <c r="N21" s="32" t="s">
        <v>17</v>
      </c>
      <c r="O21" s="33" t="s">
        <v>18</v>
      </c>
    </row>
    <row r="22" spans="1:15" x14ac:dyDescent="0.2">
      <c r="A22" s="4" t="s">
        <v>62</v>
      </c>
      <c r="B22" s="2" t="s">
        <v>63</v>
      </c>
      <c r="C22" s="38" t="s">
        <v>16</v>
      </c>
      <c r="D22" s="32" t="s">
        <v>17</v>
      </c>
      <c r="E22" s="33"/>
      <c r="F22" s="17" t="s">
        <v>19</v>
      </c>
      <c r="G22" s="34"/>
      <c r="H22" s="35" t="s">
        <v>20</v>
      </c>
      <c r="I22" s="34"/>
      <c r="J22" s="35" t="s">
        <v>21</v>
      </c>
      <c r="K22" s="34"/>
      <c r="L22" s="35" t="s">
        <v>22</v>
      </c>
      <c r="M22" s="36" t="s">
        <v>23</v>
      </c>
      <c r="N22" s="32" t="s">
        <v>17</v>
      </c>
      <c r="O22" s="33" t="s">
        <v>18</v>
      </c>
    </row>
    <row r="23" spans="1:15" x14ac:dyDescent="0.2">
      <c r="A23" s="4" t="s">
        <v>64</v>
      </c>
      <c r="B23" s="77" t="s">
        <v>65</v>
      </c>
      <c r="C23" s="38" t="s">
        <v>16</v>
      </c>
      <c r="D23" s="32" t="s">
        <v>17</v>
      </c>
      <c r="E23" s="33"/>
      <c r="F23" s="17" t="s">
        <v>19</v>
      </c>
      <c r="G23" s="34"/>
      <c r="H23" s="35" t="s">
        <v>20</v>
      </c>
      <c r="I23" s="34"/>
      <c r="J23" s="35" t="s">
        <v>21</v>
      </c>
      <c r="K23" s="34"/>
      <c r="L23" s="35" t="s">
        <v>22</v>
      </c>
      <c r="M23" s="36" t="s">
        <v>23</v>
      </c>
      <c r="N23" s="32" t="s">
        <v>17</v>
      </c>
      <c r="O23" s="33" t="s">
        <v>18</v>
      </c>
    </row>
    <row r="24" spans="1:15" x14ac:dyDescent="0.2">
      <c r="A24" s="4" t="s">
        <v>66</v>
      </c>
      <c r="B24" s="77" t="s">
        <v>67</v>
      </c>
      <c r="C24" s="38" t="s">
        <v>16</v>
      </c>
      <c r="D24" s="32" t="s">
        <v>17</v>
      </c>
      <c r="E24" s="33"/>
      <c r="F24" s="17" t="s">
        <v>19</v>
      </c>
      <c r="G24" s="34"/>
      <c r="H24" s="35" t="s">
        <v>20</v>
      </c>
      <c r="I24" s="34"/>
      <c r="J24" s="35" t="s">
        <v>21</v>
      </c>
      <c r="K24" s="34"/>
      <c r="L24" s="35" t="s">
        <v>22</v>
      </c>
      <c r="M24" s="36" t="s">
        <v>23</v>
      </c>
      <c r="N24" s="32" t="s">
        <v>17</v>
      </c>
      <c r="O24" s="33" t="s">
        <v>18</v>
      </c>
    </row>
    <row r="25" spans="1:15" x14ac:dyDescent="0.2">
      <c r="A25" s="4" t="s">
        <v>68</v>
      </c>
      <c r="B25" s="77" t="s">
        <v>69</v>
      </c>
      <c r="C25" s="38" t="s">
        <v>16</v>
      </c>
      <c r="D25" s="32" t="s">
        <v>17</v>
      </c>
      <c r="E25" s="33"/>
      <c r="F25" s="17" t="s">
        <v>19</v>
      </c>
      <c r="G25" s="34"/>
      <c r="H25" s="35" t="s">
        <v>20</v>
      </c>
      <c r="I25" s="34"/>
      <c r="J25" s="35" t="s">
        <v>21</v>
      </c>
      <c r="K25" s="34"/>
      <c r="L25" s="35" t="s">
        <v>22</v>
      </c>
      <c r="M25" s="36" t="s">
        <v>23</v>
      </c>
      <c r="N25" s="32" t="s">
        <v>17</v>
      </c>
      <c r="O25" s="33" t="s">
        <v>18</v>
      </c>
    </row>
    <row r="26" spans="1:15" x14ac:dyDescent="0.2">
      <c r="A26" s="4" t="s">
        <v>70</v>
      </c>
      <c r="B26" s="77" t="s">
        <v>71</v>
      </c>
      <c r="C26" s="38" t="s">
        <v>16</v>
      </c>
      <c r="D26" s="32" t="s">
        <v>17</v>
      </c>
      <c r="E26" s="33"/>
      <c r="F26" s="17" t="s">
        <v>19</v>
      </c>
      <c r="G26" s="34"/>
      <c r="H26" s="35" t="s">
        <v>20</v>
      </c>
      <c r="I26" s="34"/>
      <c r="J26" s="35" t="s">
        <v>21</v>
      </c>
      <c r="K26" s="34"/>
      <c r="L26" s="35" t="s">
        <v>22</v>
      </c>
      <c r="M26" s="36" t="s">
        <v>23</v>
      </c>
      <c r="N26" s="32" t="s">
        <v>17</v>
      </c>
      <c r="O26" s="33" t="s">
        <v>18</v>
      </c>
    </row>
    <row r="27" spans="1:15" x14ac:dyDescent="0.2">
      <c r="A27" s="4" t="s">
        <v>72</v>
      </c>
      <c r="B27" s="77" t="s">
        <v>73</v>
      </c>
      <c r="C27" s="38" t="s">
        <v>16</v>
      </c>
      <c r="D27" s="32" t="s">
        <v>17</v>
      </c>
      <c r="E27" s="33"/>
      <c r="F27" s="17" t="s">
        <v>19</v>
      </c>
      <c r="G27" s="34"/>
      <c r="H27" s="35" t="s">
        <v>20</v>
      </c>
      <c r="I27" s="34"/>
      <c r="J27" s="35" t="s">
        <v>21</v>
      </c>
      <c r="K27" s="34"/>
      <c r="L27" s="35" t="s">
        <v>22</v>
      </c>
      <c r="M27" s="36" t="s">
        <v>23</v>
      </c>
      <c r="N27" s="32" t="s">
        <v>17</v>
      </c>
      <c r="O27" s="33" t="s">
        <v>18</v>
      </c>
    </row>
    <row r="28" spans="1:15" x14ac:dyDescent="0.2">
      <c r="A28" s="4" t="s">
        <v>74</v>
      </c>
      <c r="B28" s="77" t="s">
        <v>75</v>
      </c>
      <c r="C28" s="38" t="s">
        <v>16</v>
      </c>
      <c r="D28" s="32" t="s">
        <v>17</v>
      </c>
      <c r="E28" s="33"/>
      <c r="F28" s="17" t="s">
        <v>19</v>
      </c>
      <c r="G28" s="34"/>
      <c r="H28" s="35" t="s">
        <v>20</v>
      </c>
      <c r="I28" s="34"/>
      <c r="J28" s="35" t="s">
        <v>21</v>
      </c>
      <c r="K28" s="34"/>
      <c r="L28" s="35" t="s">
        <v>22</v>
      </c>
      <c r="M28" s="36" t="s">
        <v>23</v>
      </c>
      <c r="N28" s="32" t="s">
        <v>17</v>
      </c>
      <c r="O28" s="33" t="s">
        <v>18</v>
      </c>
    </row>
    <row r="29" spans="1:15" x14ac:dyDescent="0.2">
      <c r="A29" s="4" t="s">
        <v>76</v>
      </c>
      <c r="B29" s="77" t="s">
        <v>77</v>
      </c>
      <c r="C29" s="38" t="s">
        <v>16</v>
      </c>
      <c r="D29" s="32" t="s">
        <v>17</v>
      </c>
      <c r="E29" s="33"/>
      <c r="F29" s="17" t="s">
        <v>19</v>
      </c>
      <c r="G29" s="34"/>
      <c r="H29" s="35" t="s">
        <v>20</v>
      </c>
      <c r="I29" s="34"/>
      <c r="J29" s="35" t="s">
        <v>21</v>
      </c>
      <c r="K29" s="34"/>
      <c r="L29" s="35" t="s">
        <v>22</v>
      </c>
      <c r="M29" s="36" t="s">
        <v>23</v>
      </c>
      <c r="N29" s="32" t="s">
        <v>17</v>
      </c>
      <c r="O29" s="33" t="s">
        <v>18</v>
      </c>
    </row>
    <row r="30" spans="1:15" x14ac:dyDescent="0.2">
      <c r="A30" s="4" t="s">
        <v>78</v>
      </c>
      <c r="B30" s="77" t="s">
        <v>79</v>
      </c>
      <c r="C30" s="38" t="s">
        <v>16</v>
      </c>
      <c r="D30" s="32" t="s">
        <v>17</v>
      </c>
      <c r="E30" s="33"/>
      <c r="F30" s="17" t="s">
        <v>19</v>
      </c>
      <c r="G30" s="34"/>
      <c r="H30" s="35" t="s">
        <v>20</v>
      </c>
      <c r="I30" s="34"/>
      <c r="J30" s="35" t="s">
        <v>21</v>
      </c>
      <c r="K30" s="34"/>
      <c r="L30" s="35" t="s">
        <v>22</v>
      </c>
      <c r="M30" s="36" t="s">
        <v>23</v>
      </c>
      <c r="N30" s="32" t="s">
        <v>17</v>
      </c>
      <c r="O30" s="33" t="s">
        <v>18</v>
      </c>
    </row>
    <row r="31" spans="1:15" x14ac:dyDescent="0.2">
      <c r="A31" s="4" t="s">
        <v>80</v>
      </c>
      <c r="B31" s="2" t="s">
        <v>81</v>
      </c>
      <c r="C31" s="38" t="s">
        <v>16</v>
      </c>
      <c r="D31" s="32" t="s">
        <v>17</v>
      </c>
      <c r="E31" s="33"/>
      <c r="F31" s="17" t="s">
        <v>19</v>
      </c>
      <c r="G31" s="34"/>
      <c r="H31" s="35" t="s">
        <v>20</v>
      </c>
      <c r="I31" s="34"/>
      <c r="J31" s="35" t="s">
        <v>21</v>
      </c>
      <c r="K31" s="34"/>
      <c r="L31" s="35" t="s">
        <v>22</v>
      </c>
      <c r="M31" s="36" t="s">
        <v>23</v>
      </c>
      <c r="N31" s="32" t="s">
        <v>17</v>
      </c>
      <c r="O31" s="33" t="s">
        <v>18</v>
      </c>
    </row>
    <row r="32" spans="1:15" x14ac:dyDescent="0.2">
      <c r="A32" s="4" t="s">
        <v>82</v>
      </c>
      <c r="B32" s="2" t="s">
        <v>83</v>
      </c>
      <c r="C32" s="38" t="s">
        <v>16</v>
      </c>
      <c r="D32" s="32" t="s">
        <v>17</v>
      </c>
      <c r="E32" s="33"/>
      <c r="F32" s="17" t="s">
        <v>19</v>
      </c>
      <c r="G32" s="34"/>
      <c r="H32" s="35" t="s">
        <v>20</v>
      </c>
      <c r="I32" s="34"/>
      <c r="J32" s="35" t="s">
        <v>21</v>
      </c>
      <c r="K32" s="34"/>
      <c r="L32" s="35" t="s">
        <v>22</v>
      </c>
      <c r="M32" s="36" t="s">
        <v>23</v>
      </c>
      <c r="N32" s="32" t="s">
        <v>17</v>
      </c>
      <c r="O32" s="33" t="s">
        <v>18</v>
      </c>
    </row>
    <row r="33" spans="1:15" x14ac:dyDescent="0.2">
      <c r="A33" s="4" t="s">
        <v>84</v>
      </c>
      <c r="B33" s="2" t="s">
        <v>85</v>
      </c>
      <c r="C33" s="38" t="s">
        <v>16</v>
      </c>
      <c r="D33" s="32" t="s">
        <v>17</v>
      </c>
      <c r="E33" s="33"/>
      <c r="F33" s="17" t="s">
        <v>19</v>
      </c>
      <c r="G33" s="34"/>
      <c r="H33" s="35" t="s">
        <v>20</v>
      </c>
      <c r="I33" s="34"/>
      <c r="J33" s="35" t="s">
        <v>21</v>
      </c>
      <c r="K33" s="34"/>
      <c r="L33" s="35" t="s">
        <v>22</v>
      </c>
      <c r="M33" s="36" t="s">
        <v>23</v>
      </c>
      <c r="N33" s="32" t="s">
        <v>17</v>
      </c>
      <c r="O33" s="33" t="s">
        <v>18</v>
      </c>
    </row>
    <row r="34" spans="1:15" x14ac:dyDescent="0.2">
      <c r="A34" s="4" t="s">
        <v>86</v>
      </c>
      <c r="B34" s="2" t="s">
        <v>87</v>
      </c>
      <c r="C34" s="38" t="s">
        <v>16</v>
      </c>
      <c r="D34" s="32" t="s">
        <v>17</v>
      </c>
      <c r="E34" s="33"/>
      <c r="F34" s="17" t="s">
        <v>19</v>
      </c>
      <c r="G34" s="34"/>
      <c r="H34" s="35" t="s">
        <v>20</v>
      </c>
      <c r="I34" s="34"/>
      <c r="J34" s="35" t="s">
        <v>21</v>
      </c>
      <c r="K34" s="34"/>
      <c r="L34" s="35" t="s">
        <v>22</v>
      </c>
      <c r="M34" s="36" t="s">
        <v>23</v>
      </c>
      <c r="N34" s="32" t="s">
        <v>17</v>
      </c>
      <c r="O34" s="33" t="s">
        <v>18</v>
      </c>
    </row>
    <row r="35" spans="1:15" x14ac:dyDescent="0.2">
      <c r="A35" s="4" t="s">
        <v>88</v>
      </c>
      <c r="B35" s="2" t="s">
        <v>89</v>
      </c>
      <c r="C35" s="38" t="s">
        <v>16</v>
      </c>
      <c r="D35" s="32" t="s">
        <v>17</v>
      </c>
      <c r="E35" s="33"/>
      <c r="F35" s="17" t="s">
        <v>19</v>
      </c>
      <c r="G35" s="34"/>
      <c r="H35" s="35" t="s">
        <v>20</v>
      </c>
      <c r="I35" s="34"/>
      <c r="J35" s="35" t="s">
        <v>21</v>
      </c>
      <c r="K35" s="34"/>
      <c r="L35" s="35" t="s">
        <v>22</v>
      </c>
      <c r="M35" s="36" t="s">
        <v>23</v>
      </c>
      <c r="N35" s="32" t="s">
        <v>17</v>
      </c>
      <c r="O35" s="33" t="s">
        <v>18</v>
      </c>
    </row>
    <row r="36" spans="1:15" x14ac:dyDescent="0.2">
      <c r="A36" s="4" t="s">
        <v>90</v>
      </c>
      <c r="B36" s="2" t="s">
        <v>91</v>
      </c>
      <c r="C36" s="38" t="s">
        <v>16</v>
      </c>
      <c r="D36" s="32" t="s">
        <v>17</v>
      </c>
      <c r="E36" s="33"/>
      <c r="F36" s="17" t="s">
        <v>19</v>
      </c>
      <c r="G36" s="34"/>
      <c r="H36" s="35" t="s">
        <v>20</v>
      </c>
      <c r="I36" s="34"/>
      <c r="J36" s="35" t="s">
        <v>21</v>
      </c>
      <c r="K36" s="34"/>
      <c r="L36" s="35" t="s">
        <v>22</v>
      </c>
      <c r="M36" s="36" t="s">
        <v>23</v>
      </c>
      <c r="N36" s="32" t="s">
        <v>17</v>
      </c>
      <c r="O36" s="33" t="s">
        <v>18</v>
      </c>
    </row>
    <row r="37" spans="1:15" x14ac:dyDescent="0.2">
      <c r="A37" s="4" t="s">
        <v>92</v>
      </c>
      <c r="B37" s="2" t="s">
        <v>93</v>
      </c>
      <c r="C37" s="38" t="s">
        <v>16</v>
      </c>
      <c r="D37" s="32" t="s">
        <v>17</v>
      </c>
      <c r="E37" s="33"/>
      <c r="F37" s="17" t="s">
        <v>19</v>
      </c>
      <c r="G37" s="34"/>
      <c r="H37" s="35" t="s">
        <v>20</v>
      </c>
      <c r="I37" s="34"/>
      <c r="J37" s="35" t="s">
        <v>21</v>
      </c>
      <c r="K37" s="34"/>
      <c r="L37" s="35" t="s">
        <v>22</v>
      </c>
      <c r="M37" s="36" t="s">
        <v>23</v>
      </c>
      <c r="N37" s="32" t="s">
        <v>17</v>
      </c>
      <c r="O37" s="33" t="s">
        <v>18</v>
      </c>
    </row>
  </sheetData>
  <hyperlinks>
    <hyperlink ref="M2" r:id="rId1" xr:uid="{00000000-0004-0000-0000-000000000000}"/>
    <hyperlink ref="M3" r:id="rId2" xr:uid="{00000000-0004-0000-0000-000001000000}"/>
    <hyperlink ref="M4" r:id="rId3" xr:uid="{00000000-0004-0000-0000-000002000000}"/>
    <hyperlink ref="M5" r:id="rId4" xr:uid="{00000000-0004-0000-0000-000003000000}"/>
    <hyperlink ref="M6" r:id="rId5" xr:uid="{00000000-0004-0000-0000-000004000000}"/>
    <hyperlink ref="M7" r:id="rId6" xr:uid="{00000000-0004-0000-0000-000005000000}"/>
    <hyperlink ref="M8" r:id="rId7" xr:uid="{00000000-0004-0000-0000-000006000000}"/>
    <hyperlink ref="M9" r:id="rId8" xr:uid="{00000000-0004-0000-0000-000007000000}"/>
    <hyperlink ref="M10" r:id="rId9" xr:uid="{00000000-0004-0000-0000-000008000000}"/>
    <hyperlink ref="M11" r:id="rId10" xr:uid="{00000000-0004-0000-0000-000009000000}"/>
    <hyperlink ref="M12" r:id="rId11" xr:uid="{00000000-0004-0000-0000-00000A000000}"/>
    <hyperlink ref="M13" r:id="rId12" xr:uid="{00000000-0004-0000-0000-00000B000000}"/>
    <hyperlink ref="M14" r:id="rId13" xr:uid="{00000000-0004-0000-0000-00000C000000}"/>
    <hyperlink ref="M15" r:id="rId14" xr:uid="{00000000-0004-0000-0000-00000D000000}"/>
    <hyperlink ref="M16" r:id="rId15" xr:uid="{00000000-0004-0000-0000-00000E000000}"/>
    <hyperlink ref="M17" r:id="rId16" xr:uid="{00000000-0004-0000-0000-00000F000000}"/>
    <hyperlink ref="M18" r:id="rId17" xr:uid="{00000000-0004-0000-0000-000010000000}"/>
    <hyperlink ref="M19" r:id="rId18" xr:uid="{00000000-0004-0000-0000-000011000000}"/>
    <hyperlink ref="M20" r:id="rId19" xr:uid="{00000000-0004-0000-0000-000012000000}"/>
    <hyperlink ref="M21" r:id="rId20" xr:uid="{00000000-0004-0000-0000-000013000000}"/>
    <hyperlink ref="M22" r:id="rId21" xr:uid="{00000000-0004-0000-0000-000014000000}"/>
    <hyperlink ref="M23" r:id="rId22" xr:uid="{00000000-0004-0000-0000-000015000000}"/>
    <hyperlink ref="M24" r:id="rId23" xr:uid="{00000000-0004-0000-0000-000016000000}"/>
    <hyperlink ref="M25" r:id="rId24" xr:uid="{00000000-0004-0000-0000-000017000000}"/>
    <hyperlink ref="M26" r:id="rId25" xr:uid="{00000000-0004-0000-0000-000018000000}"/>
    <hyperlink ref="M27" r:id="rId26" xr:uid="{00000000-0004-0000-0000-000019000000}"/>
    <hyperlink ref="M28" r:id="rId27" xr:uid="{00000000-0004-0000-0000-00001A000000}"/>
    <hyperlink ref="M29" r:id="rId28" xr:uid="{00000000-0004-0000-0000-00001B000000}"/>
    <hyperlink ref="M30" r:id="rId29" xr:uid="{00000000-0004-0000-0000-00001C000000}"/>
    <hyperlink ref="M31" r:id="rId30" xr:uid="{00000000-0004-0000-0000-00001D000000}"/>
    <hyperlink ref="M32" r:id="rId31" xr:uid="{00000000-0004-0000-0000-00001E000000}"/>
    <hyperlink ref="M33" r:id="rId32" xr:uid="{00000000-0004-0000-0000-00001F000000}"/>
    <hyperlink ref="M34" r:id="rId33" xr:uid="{00000000-0004-0000-0000-000020000000}"/>
    <hyperlink ref="M35" r:id="rId34" xr:uid="{00000000-0004-0000-0000-000021000000}"/>
    <hyperlink ref="M36" r:id="rId35" xr:uid="{00000000-0004-0000-0000-000022000000}"/>
    <hyperlink ref="M37" r:id="rId36" xr:uid="{00000000-0004-0000-0000-000023000000}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17C4F-560F-4604-BED1-8F892E0A29C9}">
  <sheetPr>
    <tabColor rgb="FFFFC000"/>
  </sheetPr>
  <dimension ref="A1:AP7"/>
  <sheetViews>
    <sheetView zoomScale="90" zoomScaleNormal="90" workbookViewId="0">
      <selection activeCell="E17" sqref="E17"/>
    </sheetView>
  </sheetViews>
  <sheetFormatPr defaultRowHeight="14.25" x14ac:dyDescent="0.2"/>
  <cols>
    <col min="1" max="1" width="6" bestFit="1" customWidth="1"/>
    <col min="2" max="2" width="16" bestFit="1" customWidth="1"/>
    <col min="3" max="3" width="14" style="113" bestFit="1" customWidth="1"/>
    <col min="4" max="4" width="19.625" bestFit="1" customWidth="1"/>
    <col min="5" max="5" width="17.125" style="113" bestFit="1" customWidth="1"/>
    <col min="6" max="6" width="13.125" style="113" bestFit="1" customWidth="1"/>
    <col min="7" max="7" width="15.625" style="113" bestFit="1" customWidth="1"/>
    <col min="8" max="8" width="12.375" style="113" bestFit="1" customWidth="1"/>
    <col min="9" max="9" width="11.875" bestFit="1" customWidth="1"/>
    <col min="10" max="10" width="5.625" bestFit="1" customWidth="1"/>
    <col min="11" max="11" width="23.75" style="113" bestFit="1" customWidth="1"/>
    <col min="12" max="12" width="9.875" bestFit="1" customWidth="1"/>
    <col min="13" max="13" width="17" style="113" bestFit="1" customWidth="1"/>
    <col min="14" max="14" width="12.875" style="113" bestFit="1" customWidth="1"/>
    <col min="15" max="15" width="14.5" style="113" bestFit="1" customWidth="1"/>
    <col min="16" max="16" width="10" style="113" bestFit="1" customWidth="1"/>
    <col min="17" max="17" width="12.875" bestFit="1" customWidth="1"/>
    <col min="18" max="18" width="9.125" style="113" bestFit="1" customWidth="1"/>
    <col min="19" max="19" width="72.75" bestFit="1" customWidth="1"/>
    <col min="20" max="20" width="33.125" bestFit="1" customWidth="1"/>
    <col min="21" max="21" width="26.5" bestFit="1" customWidth="1"/>
    <col min="22" max="22" width="14" bestFit="1" customWidth="1"/>
    <col min="23" max="23" width="22.75" bestFit="1" customWidth="1"/>
    <col min="24" max="27" width="10" bestFit="1" customWidth="1"/>
    <col min="28" max="28" width="8.125" bestFit="1" customWidth="1"/>
    <col min="29" max="29" width="7.125" bestFit="1" customWidth="1"/>
    <col min="30" max="30" width="10" bestFit="1" customWidth="1"/>
    <col min="31" max="31" width="18.625" bestFit="1" customWidth="1"/>
    <col min="32" max="32" width="22.625" bestFit="1" customWidth="1"/>
    <col min="33" max="33" width="11" bestFit="1" customWidth="1"/>
    <col min="34" max="34" width="12.625" bestFit="1" customWidth="1"/>
    <col min="35" max="35" width="13.25" bestFit="1" customWidth="1"/>
    <col min="36" max="36" width="7.625" bestFit="1" customWidth="1"/>
    <col min="37" max="37" width="14.375" bestFit="1" customWidth="1"/>
    <col min="38" max="38" width="11.25" bestFit="1" customWidth="1"/>
    <col min="39" max="39" width="11.75" bestFit="1" customWidth="1"/>
    <col min="40" max="40" width="16" bestFit="1" customWidth="1"/>
    <col min="41" max="41" width="3.875" bestFit="1" customWidth="1"/>
    <col min="42" max="42" width="14.75" bestFit="1" customWidth="1"/>
  </cols>
  <sheetData>
    <row r="1" spans="1:42" ht="15" x14ac:dyDescent="0.25">
      <c r="A1" s="93" t="s">
        <v>0</v>
      </c>
      <c r="B1" s="93" t="s">
        <v>94</v>
      </c>
      <c r="C1" s="94" t="s">
        <v>95</v>
      </c>
      <c r="D1" s="93" t="s">
        <v>96</v>
      </c>
      <c r="E1" s="94" t="s">
        <v>97</v>
      </c>
      <c r="F1" s="94" t="s">
        <v>98</v>
      </c>
      <c r="G1" s="94" t="s">
        <v>99</v>
      </c>
      <c r="H1" s="94" t="s">
        <v>100</v>
      </c>
      <c r="I1" s="94" t="s">
        <v>101</v>
      </c>
      <c r="J1" s="94" t="s">
        <v>102</v>
      </c>
      <c r="K1" s="93" t="s">
        <v>103</v>
      </c>
      <c r="L1" s="93" t="s">
        <v>104</v>
      </c>
      <c r="M1" s="94" t="s">
        <v>105</v>
      </c>
      <c r="N1" s="94" t="s">
        <v>106</v>
      </c>
      <c r="O1" s="94" t="s">
        <v>107</v>
      </c>
      <c r="P1" s="93" t="s">
        <v>108</v>
      </c>
      <c r="Q1" s="93" t="s">
        <v>109</v>
      </c>
      <c r="R1" s="112" t="s">
        <v>110</v>
      </c>
      <c r="S1" s="93" t="s">
        <v>111</v>
      </c>
      <c r="T1" s="93" t="s">
        <v>112</v>
      </c>
      <c r="U1" s="93" t="s">
        <v>113</v>
      </c>
      <c r="V1" s="93" t="s">
        <v>114</v>
      </c>
      <c r="W1" s="93" t="s">
        <v>115</v>
      </c>
      <c r="X1" s="93" t="s">
        <v>116</v>
      </c>
      <c r="Y1" s="93" t="s">
        <v>117</v>
      </c>
      <c r="Z1" s="93" t="s">
        <v>118</v>
      </c>
      <c r="AA1" s="93" t="s">
        <v>119</v>
      </c>
      <c r="AB1" s="93" t="s">
        <v>120</v>
      </c>
      <c r="AC1" s="93" t="s">
        <v>121</v>
      </c>
      <c r="AD1" s="93" t="s">
        <v>122</v>
      </c>
      <c r="AE1" s="93" t="s">
        <v>123</v>
      </c>
      <c r="AF1" s="93" t="s">
        <v>124</v>
      </c>
      <c r="AG1" s="93" t="s">
        <v>125</v>
      </c>
      <c r="AH1" s="93" t="s">
        <v>126</v>
      </c>
      <c r="AI1" s="93" t="s">
        <v>127</v>
      </c>
      <c r="AJ1" s="93" t="s">
        <v>128</v>
      </c>
      <c r="AK1" s="93" t="s">
        <v>129</v>
      </c>
      <c r="AL1" s="93" t="s">
        <v>130</v>
      </c>
      <c r="AM1" s="93" t="s">
        <v>131</v>
      </c>
      <c r="AN1" s="95" t="s">
        <v>132</v>
      </c>
      <c r="AO1" s="95" t="s">
        <v>133</v>
      </c>
      <c r="AP1" s="95" t="s">
        <v>134</v>
      </c>
    </row>
    <row r="2" spans="1:42" ht="15" x14ac:dyDescent="0.25">
      <c r="A2" s="93" t="s">
        <v>135</v>
      </c>
      <c r="B2" s="93" t="str">
        <f t="shared" ref="B2:AP2" si="0">TRANSPOSE(B1)</f>
        <v>Request Type</v>
      </c>
      <c r="C2" s="93" t="str">
        <f t="shared" si="0"/>
        <v>Customer ID</v>
      </c>
      <c r="D2" s="93" t="str">
        <f t="shared" si="0"/>
        <v>Business</v>
      </c>
      <c r="E2" s="93" t="str">
        <f t="shared" si="0"/>
        <v>Contract No</v>
      </c>
      <c r="F2" s="93" t="str">
        <f t="shared" si="0"/>
        <v>Receipt No.</v>
      </c>
      <c r="G2" s="93" t="str">
        <f t="shared" si="0"/>
        <v>Receipt Amount</v>
      </c>
      <c r="H2" s="93" t="str">
        <f t="shared" si="0"/>
        <v>Receipt Date</v>
      </c>
      <c r="I2" s="93" t="str">
        <f t="shared" si="0"/>
        <v>Request No.</v>
      </c>
      <c r="J2" s="93" t="str">
        <f t="shared" si="0"/>
        <v>State</v>
      </c>
      <c r="K2" s="93" t="str">
        <f t="shared" si="0"/>
        <v>Customer Name</v>
      </c>
      <c r="L2" s="93" t="str">
        <f t="shared" si="0"/>
        <v>OD Status</v>
      </c>
      <c r="M2" s="93" t="str">
        <f t="shared" si="0"/>
        <v>Total O/S Balance</v>
      </c>
      <c r="N2" s="93" t="str">
        <f t="shared" si="0"/>
        <v>Total Penalty</v>
      </c>
      <c r="O2" s="93" t="str">
        <f t="shared" si="0"/>
        <v>Waive Amount</v>
      </c>
      <c r="P2" s="93" t="str">
        <f t="shared" si="0"/>
        <v>Requester</v>
      </c>
      <c r="Q2" s="93" t="str">
        <f t="shared" si="0"/>
        <v>Request Date</v>
      </c>
      <c r="R2" s="112" t="str">
        <f t="shared" si="0"/>
        <v>Team</v>
      </c>
      <c r="S2" s="93" t="str">
        <f t="shared" si="0"/>
        <v>Reason</v>
      </c>
      <c r="T2" s="93" t="str">
        <f t="shared" si="0"/>
        <v>Reason Note</v>
      </c>
      <c r="U2" s="93" t="str">
        <f t="shared" si="0"/>
        <v>Note</v>
      </c>
      <c r="V2" s="93" t="str">
        <f t="shared" si="0"/>
        <v>Reject Reason</v>
      </c>
      <c r="W2" s="93" t="str">
        <f t="shared" si="0"/>
        <v>Reject Note</v>
      </c>
      <c r="X2" s="93" t="str">
        <f t="shared" si="0"/>
        <v>Send To_1</v>
      </c>
      <c r="Y2" s="93" t="str">
        <f t="shared" si="0"/>
        <v>Send To_2</v>
      </c>
      <c r="Z2" s="93" t="str">
        <f t="shared" si="0"/>
        <v>Send To_3</v>
      </c>
      <c r="AA2" s="93" t="str">
        <f t="shared" si="0"/>
        <v>Send To_4</v>
      </c>
      <c r="AB2" s="93" t="str">
        <f t="shared" si="0"/>
        <v>Req No.</v>
      </c>
      <c r="AC2" s="93" t="str">
        <f t="shared" si="0"/>
        <v>Sender</v>
      </c>
      <c r="AD2" s="93" t="str">
        <f t="shared" si="0"/>
        <v>Send Date</v>
      </c>
      <c r="AE2" s="93" t="str">
        <f t="shared" si="0"/>
        <v>Contract No.</v>
      </c>
      <c r="AF2" s="93" t="str">
        <f t="shared" si="0"/>
        <v>Name</v>
      </c>
      <c r="AG2" s="93" t="str">
        <f t="shared" si="0"/>
        <v>Request By</v>
      </c>
      <c r="AH2" s="93" t="str">
        <f t="shared" si="0"/>
        <v>Request Amt</v>
      </c>
      <c r="AI2" s="93" t="str">
        <f t="shared" si="0"/>
        <v>Approve User</v>
      </c>
      <c r="AJ2" s="93" t="str">
        <f t="shared" si="0"/>
        <v>Status</v>
      </c>
      <c r="AK2" s="93" t="str">
        <f t="shared" si="0"/>
        <v>Request Status</v>
      </c>
      <c r="AL2" s="93" t="str">
        <f t="shared" si="0"/>
        <v>Status Date</v>
      </c>
      <c r="AM2" s="93" t="str">
        <f t="shared" si="0"/>
        <v>OD Status_1</v>
      </c>
      <c r="AN2" s="93" t="str">
        <f t="shared" si="0"/>
        <v>Request Desc.</v>
      </c>
      <c r="AO2" s="93" t="str">
        <f t="shared" si="0"/>
        <v>Biz</v>
      </c>
      <c r="AP2" s="93" t="str">
        <f t="shared" si="0"/>
        <v>Approve Status</v>
      </c>
    </row>
    <row r="3" spans="1:42" ht="15" x14ac:dyDescent="0.25">
      <c r="A3" s="96" t="s">
        <v>136</v>
      </c>
      <c r="B3" s="97" t="str">
        <f>TRANSPOSE('User Login'!$B$2)</f>
        <v>01 : Waive Penalty</v>
      </c>
      <c r="C3" s="109" t="s">
        <v>363</v>
      </c>
      <c r="D3" s="98" t="s">
        <v>137</v>
      </c>
      <c r="E3" s="109" t="s">
        <v>358</v>
      </c>
      <c r="F3" s="109" t="s">
        <v>368</v>
      </c>
      <c r="G3" s="109" t="s">
        <v>138</v>
      </c>
      <c r="H3" s="109" t="s">
        <v>352</v>
      </c>
      <c r="I3" s="99" t="s">
        <v>145</v>
      </c>
      <c r="J3" s="100" t="s">
        <v>145</v>
      </c>
      <c r="K3" s="111" t="s">
        <v>382</v>
      </c>
      <c r="L3" s="102" t="s">
        <v>145</v>
      </c>
      <c r="M3" s="109" t="s">
        <v>377</v>
      </c>
      <c r="N3" s="109" t="s">
        <v>138</v>
      </c>
      <c r="O3" s="109" t="s">
        <v>138</v>
      </c>
      <c r="P3" s="101" t="str">
        <f>TRANSPOSE('User Login'!$D$2)</f>
        <v>P2503064</v>
      </c>
      <c r="Q3" s="102" t="s">
        <v>145</v>
      </c>
      <c r="R3" s="108" t="s">
        <v>145</v>
      </c>
      <c r="S3" s="103" t="s">
        <v>140</v>
      </c>
      <c r="T3" s="103" t="s">
        <v>141</v>
      </c>
      <c r="U3" s="103" t="s">
        <v>142</v>
      </c>
      <c r="V3" s="104" t="s">
        <v>143</v>
      </c>
      <c r="W3" s="104" t="s">
        <v>144</v>
      </c>
      <c r="X3" s="104" t="str">
        <f>TRANSPOSE('User Login'!$F$2)</f>
        <v>P2510033</v>
      </c>
      <c r="Y3" s="104" t="str">
        <f>TRANSPOSE('User Login'!$H$2)</f>
        <v>P2503067</v>
      </c>
      <c r="Z3" s="104" t="str">
        <f>TRANSPOSE('User Login'!$J$2)</f>
        <v>P2106010</v>
      </c>
      <c r="AA3" s="104" t="str">
        <f>TRANSPOSE('User Login'!$L$2)</f>
        <v>KIMURA</v>
      </c>
      <c r="AB3" s="102" t="s">
        <v>145</v>
      </c>
      <c r="AC3" s="102" t="s">
        <v>145</v>
      </c>
      <c r="AD3" s="102" t="s">
        <v>145</v>
      </c>
      <c r="AE3" s="104" t="str">
        <f t="shared" ref="AE3:AE7" si="1">(LEFT(E3,4))&amp;"-"&amp;(MID(E3,5,3)&amp;"-"&amp;(MID(E3,8,5)))&amp;(RIGHT(E3,4))</f>
        <v>3969-001-000015600</v>
      </c>
      <c r="AF3" s="105" t="str">
        <f>TRANSPOSE(K3)</f>
        <v>รนญงนข กนวงรขโจก</v>
      </c>
      <c r="AG3" s="104" t="str">
        <f>TRANSPOSE('User Login'!$D$2)</f>
        <v>P2503064</v>
      </c>
      <c r="AH3" s="106" t="s">
        <v>145</v>
      </c>
      <c r="AI3" s="102" t="s">
        <v>145</v>
      </c>
      <c r="AJ3" s="102" t="s">
        <v>146</v>
      </c>
      <c r="AK3" s="102" t="str">
        <f t="shared" ref="AK3:AK7" si="2">TRANSPOSE(AJ3)</f>
        <v>Pending</v>
      </c>
      <c r="AL3" s="102" t="s">
        <v>145</v>
      </c>
      <c r="AM3" s="102" t="s">
        <v>145</v>
      </c>
      <c r="AN3" s="107" t="str">
        <f t="shared" ref="AN3:AN7" si="3">TRANSPOSE(B3)</f>
        <v>01 : Waive Penalty</v>
      </c>
      <c r="AO3" s="107" t="str">
        <f t="shared" ref="AO3:AO7" si="4">TRIM(LEFT(TRANSPOSE(D3), FIND(" ", TRANSPOSE(D3)) - 1))</f>
        <v>RL</v>
      </c>
      <c r="AP3" s="102" t="s">
        <v>145</v>
      </c>
    </row>
    <row r="4" spans="1:42" ht="15" x14ac:dyDescent="0.25">
      <c r="A4" s="96" t="s">
        <v>148</v>
      </c>
      <c r="B4" s="108" t="str">
        <f>TRANSPOSE('User Login'!$B$2)</f>
        <v>01 : Waive Penalty</v>
      </c>
      <c r="C4" s="109" t="s">
        <v>364</v>
      </c>
      <c r="D4" s="98" t="s">
        <v>137</v>
      </c>
      <c r="E4" s="109" t="s">
        <v>359</v>
      </c>
      <c r="F4" s="109" t="s">
        <v>369</v>
      </c>
      <c r="G4" s="109" t="s">
        <v>138</v>
      </c>
      <c r="H4" s="109" t="s">
        <v>373</v>
      </c>
      <c r="I4" s="99" t="s">
        <v>145</v>
      </c>
      <c r="J4" s="100" t="s">
        <v>145</v>
      </c>
      <c r="K4" s="111" t="s">
        <v>383</v>
      </c>
      <c r="L4" s="102" t="s">
        <v>145</v>
      </c>
      <c r="M4" s="109" t="s">
        <v>378</v>
      </c>
      <c r="N4" s="109" t="s">
        <v>138</v>
      </c>
      <c r="O4" s="110" t="s">
        <v>138</v>
      </c>
      <c r="P4" s="101" t="str">
        <f>TRANSPOSE('User Login'!$D$2)</f>
        <v>P2503064</v>
      </c>
      <c r="Q4" s="102" t="s">
        <v>145</v>
      </c>
      <c r="R4" s="108" t="s">
        <v>145</v>
      </c>
      <c r="S4" s="104" t="s">
        <v>140</v>
      </c>
      <c r="T4" s="104" t="s">
        <v>141</v>
      </c>
      <c r="U4" s="104" t="s">
        <v>142</v>
      </c>
      <c r="V4" s="104" t="s">
        <v>143</v>
      </c>
      <c r="W4" s="104" t="s">
        <v>144</v>
      </c>
      <c r="X4" s="104" t="str">
        <f>TRANSPOSE('User Login'!$F$2)</f>
        <v>P2510033</v>
      </c>
      <c r="Y4" s="104" t="str">
        <f>TRANSPOSE('User Login'!$H$2)</f>
        <v>P2503067</v>
      </c>
      <c r="Z4" s="104" t="str">
        <f>TRANSPOSE('User Login'!$J$2)</f>
        <v>P2106010</v>
      </c>
      <c r="AA4" s="104" t="str">
        <f>TRANSPOSE('User Login'!$L$2)</f>
        <v>KIMURA</v>
      </c>
      <c r="AB4" s="102" t="s">
        <v>145</v>
      </c>
      <c r="AC4" s="102" t="s">
        <v>145</v>
      </c>
      <c r="AD4" s="102" t="s">
        <v>145</v>
      </c>
      <c r="AE4" s="104" t="str">
        <f t="shared" si="1"/>
        <v>3969-001-000038395</v>
      </c>
      <c r="AF4" s="105" t="str">
        <f t="shared" ref="AF4:AF7" si="5">TRANSPOSE(K4)</f>
        <v>อโนมา พนาสัน</v>
      </c>
      <c r="AG4" s="104" t="str">
        <f>TRANSPOSE('User Login'!$D$2)</f>
        <v>P2503064</v>
      </c>
      <c r="AH4" s="106" t="s">
        <v>145</v>
      </c>
      <c r="AI4" s="102" t="s">
        <v>145</v>
      </c>
      <c r="AJ4" s="102" t="s">
        <v>146</v>
      </c>
      <c r="AK4" s="102" t="str">
        <f t="shared" si="2"/>
        <v>Pending</v>
      </c>
      <c r="AL4" s="102" t="s">
        <v>145</v>
      </c>
      <c r="AM4" s="102" t="s">
        <v>145</v>
      </c>
      <c r="AN4" s="107" t="str">
        <f t="shared" si="3"/>
        <v>01 : Waive Penalty</v>
      </c>
      <c r="AO4" s="107" t="str">
        <f t="shared" si="4"/>
        <v>RL</v>
      </c>
      <c r="AP4" s="102" t="s">
        <v>145</v>
      </c>
    </row>
    <row r="5" spans="1:42" ht="15" x14ac:dyDescent="0.25">
      <c r="A5" s="96" t="s">
        <v>149</v>
      </c>
      <c r="B5" s="108" t="str">
        <f>TRANSPOSE('User Login'!$B$2)</f>
        <v>01 : Waive Penalty</v>
      </c>
      <c r="C5" s="109" t="s">
        <v>365</v>
      </c>
      <c r="D5" s="98" t="s">
        <v>137</v>
      </c>
      <c r="E5" s="109" t="s">
        <v>360</v>
      </c>
      <c r="F5" s="109" t="s">
        <v>370</v>
      </c>
      <c r="G5" s="109" t="s">
        <v>138</v>
      </c>
      <c r="H5" s="109" t="s">
        <v>374</v>
      </c>
      <c r="I5" s="99" t="s">
        <v>145</v>
      </c>
      <c r="J5" s="100" t="s">
        <v>145</v>
      </c>
      <c r="K5" s="111" t="s">
        <v>384</v>
      </c>
      <c r="L5" s="102" t="s">
        <v>145</v>
      </c>
      <c r="M5" s="109" t="s">
        <v>379</v>
      </c>
      <c r="N5" s="109" t="s">
        <v>138</v>
      </c>
      <c r="O5" s="110" t="s">
        <v>138</v>
      </c>
      <c r="P5" s="101" t="str">
        <f>TRANSPOSE('User Login'!$D$2)</f>
        <v>P2503064</v>
      </c>
      <c r="Q5" s="102" t="s">
        <v>145</v>
      </c>
      <c r="R5" s="108" t="s">
        <v>145</v>
      </c>
      <c r="S5" s="104" t="s">
        <v>140</v>
      </c>
      <c r="T5" s="104" t="s">
        <v>141</v>
      </c>
      <c r="U5" s="104" t="s">
        <v>142</v>
      </c>
      <c r="V5" s="104" t="s">
        <v>143</v>
      </c>
      <c r="W5" s="104" t="s">
        <v>144</v>
      </c>
      <c r="X5" s="104" t="str">
        <f>TRANSPOSE('User Login'!$F$2)</f>
        <v>P2510033</v>
      </c>
      <c r="Y5" s="104" t="str">
        <f>TRANSPOSE('User Login'!$H$2)</f>
        <v>P2503067</v>
      </c>
      <c r="Z5" s="104" t="str">
        <f>TRANSPOSE('User Login'!$J$2)</f>
        <v>P2106010</v>
      </c>
      <c r="AA5" s="104" t="str">
        <f>TRANSPOSE('User Login'!$L$2)</f>
        <v>KIMURA</v>
      </c>
      <c r="AB5" s="102" t="s">
        <v>145</v>
      </c>
      <c r="AC5" s="102" t="s">
        <v>145</v>
      </c>
      <c r="AD5" s="102" t="s">
        <v>145</v>
      </c>
      <c r="AE5" s="104" t="str">
        <f t="shared" si="1"/>
        <v>3969-001-000084992</v>
      </c>
      <c r="AF5" s="105" t="str">
        <f t="shared" si="5"/>
        <v>สนชงย กนมงี</v>
      </c>
      <c r="AG5" s="104" t="str">
        <f>TRANSPOSE('User Login'!$D$2)</f>
        <v>P2503064</v>
      </c>
      <c r="AH5" s="106" t="s">
        <v>145</v>
      </c>
      <c r="AI5" s="102" t="s">
        <v>145</v>
      </c>
      <c r="AJ5" s="102" t="s">
        <v>146</v>
      </c>
      <c r="AK5" s="102" t="str">
        <f t="shared" si="2"/>
        <v>Pending</v>
      </c>
      <c r="AL5" s="102" t="s">
        <v>145</v>
      </c>
      <c r="AM5" s="102" t="s">
        <v>145</v>
      </c>
      <c r="AN5" s="107" t="str">
        <f t="shared" si="3"/>
        <v>01 : Waive Penalty</v>
      </c>
      <c r="AO5" s="107" t="str">
        <f t="shared" si="4"/>
        <v>RL</v>
      </c>
      <c r="AP5" s="102" t="s">
        <v>145</v>
      </c>
    </row>
    <row r="6" spans="1:42" ht="15" x14ac:dyDescent="0.25">
      <c r="A6" s="96" t="s">
        <v>150</v>
      </c>
      <c r="B6" s="108" t="str">
        <f>TRANSPOSE('User Login'!$B$2)</f>
        <v>01 : Waive Penalty</v>
      </c>
      <c r="C6" s="109" t="s">
        <v>366</v>
      </c>
      <c r="D6" s="98" t="s">
        <v>137</v>
      </c>
      <c r="E6" s="109" t="s">
        <v>361</v>
      </c>
      <c r="F6" s="109" t="s">
        <v>371</v>
      </c>
      <c r="G6" s="109" t="s">
        <v>138</v>
      </c>
      <c r="H6" s="109" t="s">
        <v>375</v>
      </c>
      <c r="I6" s="99" t="s">
        <v>145</v>
      </c>
      <c r="J6" s="100" t="s">
        <v>145</v>
      </c>
      <c r="K6" s="111" t="s">
        <v>385</v>
      </c>
      <c r="L6" s="102" t="s">
        <v>145</v>
      </c>
      <c r="M6" s="109" t="s">
        <v>380</v>
      </c>
      <c r="N6" s="109" t="s">
        <v>138</v>
      </c>
      <c r="O6" s="110" t="s">
        <v>138</v>
      </c>
      <c r="P6" s="101" t="str">
        <f>TRANSPOSE('User Login'!$D$2)</f>
        <v>P2503064</v>
      </c>
      <c r="Q6" s="102" t="s">
        <v>145</v>
      </c>
      <c r="R6" s="108" t="s">
        <v>145</v>
      </c>
      <c r="S6" s="104" t="s">
        <v>140</v>
      </c>
      <c r="T6" s="104" t="s">
        <v>141</v>
      </c>
      <c r="U6" s="104" t="s">
        <v>142</v>
      </c>
      <c r="V6" s="104" t="s">
        <v>143</v>
      </c>
      <c r="W6" s="104" t="s">
        <v>144</v>
      </c>
      <c r="X6" s="104" t="str">
        <f>TRANSPOSE('User Login'!$F$2)</f>
        <v>P2510033</v>
      </c>
      <c r="Y6" s="104" t="str">
        <f>TRANSPOSE('User Login'!$H$2)</f>
        <v>P2503067</v>
      </c>
      <c r="Z6" s="104" t="str">
        <f>TRANSPOSE('User Login'!$J$2)</f>
        <v>P2106010</v>
      </c>
      <c r="AA6" s="104" t="str">
        <f>TRANSPOSE('User Login'!$L$2)</f>
        <v>KIMURA</v>
      </c>
      <c r="AB6" s="102" t="s">
        <v>145</v>
      </c>
      <c r="AC6" s="102" t="s">
        <v>145</v>
      </c>
      <c r="AD6" s="102" t="s">
        <v>145</v>
      </c>
      <c r="AE6" s="104" t="str">
        <f t="shared" si="1"/>
        <v>3969-001-000086196</v>
      </c>
      <c r="AF6" s="105" t="str">
        <f t="shared" si="5"/>
        <v>อนนงช นนมงรขคจณ</v>
      </c>
      <c r="AG6" s="104" t="str">
        <f>TRANSPOSE('User Login'!$D$2)</f>
        <v>P2503064</v>
      </c>
      <c r="AH6" s="106" t="s">
        <v>145</v>
      </c>
      <c r="AI6" s="102" t="s">
        <v>145</v>
      </c>
      <c r="AJ6" s="102" t="s">
        <v>146</v>
      </c>
      <c r="AK6" s="102" t="str">
        <f t="shared" si="2"/>
        <v>Pending</v>
      </c>
      <c r="AL6" s="102" t="s">
        <v>145</v>
      </c>
      <c r="AM6" s="102" t="s">
        <v>145</v>
      </c>
      <c r="AN6" s="107" t="str">
        <f t="shared" si="3"/>
        <v>01 : Waive Penalty</v>
      </c>
      <c r="AO6" s="107" t="str">
        <f t="shared" si="4"/>
        <v>RL</v>
      </c>
      <c r="AP6" s="102" t="s">
        <v>145</v>
      </c>
    </row>
    <row r="7" spans="1:42" ht="15" x14ac:dyDescent="0.25">
      <c r="A7" s="96" t="s">
        <v>151</v>
      </c>
      <c r="B7" s="97" t="str">
        <f>TRANSPOSE('User Login'!$B$2)</f>
        <v>01 : Waive Penalty</v>
      </c>
      <c r="C7" s="109" t="s">
        <v>367</v>
      </c>
      <c r="D7" s="98" t="s">
        <v>137</v>
      </c>
      <c r="E7" s="109" t="s">
        <v>362</v>
      </c>
      <c r="F7" s="109" t="s">
        <v>372</v>
      </c>
      <c r="G7" s="109" t="s">
        <v>138</v>
      </c>
      <c r="H7" s="109" t="s">
        <v>376</v>
      </c>
      <c r="I7" s="99" t="s">
        <v>145</v>
      </c>
      <c r="J7" s="100" t="s">
        <v>145</v>
      </c>
      <c r="K7" s="111" t="s">
        <v>386</v>
      </c>
      <c r="L7" s="102" t="s">
        <v>145</v>
      </c>
      <c r="M7" s="109" t="s">
        <v>381</v>
      </c>
      <c r="N7" s="109" t="s">
        <v>138</v>
      </c>
      <c r="O7" s="109" t="s">
        <v>138</v>
      </c>
      <c r="P7" s="101" t="str">
        <f>TRANSPOSE('User Login'!$D$2)</f>
        <v>P2503064</v>
      </c>
      <c r="Q7" s="102" t="s">
        <v>145</v>
      </c>
      <c r="R7" s="108" t="s">
        <v>145</v>
      </c>
      <c r="S7" s="103" t="s">
        <v>140</v>
      </c>
      <c r="T7" s="103" t="s">
        <v>141</v>
      </c>
      <c r="U7" s="103" t="s">
        <v>142</v>
      </c>
      <c r="V7" s="104" t="s">
        <v>143</v>
      </c>
      <c r="W7" s="104" t="s">
        <v>144</v>
      </c>
      <c r="X7" s="104" t="str">
        <f>TRANSPOSE('User Login'!$F$2)</f>
        <v>P2510033</v>
      </c>
      <c r="Y7" s="104" t="str">
        <f>TRANSPOSE('User Login'!$H$2)</f>
        <v>P2503067</v>
      </c>
      <c r="Z7" s="104" t="str">
        <f>TRANSPOSE('User Login'!$J$2)</f>
        <v>P2106010</v>
      </c>
      <c r="AA7" s="104" t="str">
        <f>TRANSPOSE('User Login'!$L$2)</f>
        <v>KIMURA</v>
      </c>
      <c r="AB7" s="102" t="s">
        <v>145</v>
      </c>
      <c r="AC7" s="102" t="s">
        <v>145</v>
      </c>
      <c r="AD7" s="102" t="s">
        <v>145</v>
      </c>
      <c r="AE7" s="104" t="str">
        <f t="shared" si="1"/>
        <v>3969-001-000104998</v>
      </c>
      <c r="AF7" s="105" t="str">
        <f t="shared" si="5"/>
        <v>เนรงมขัจดภ์ กน่งแข้จ</v>
      </c>
      <c r="AG7" s="104" t="str">
        <f>TRANSPOSE('User Login'!$D$2)</f>
        <v>P2503064</v>
      </c>
      <c r="AH7" s="106" t="s">
        <v>145</v>
      </c>
      <c r="AI7" s="102" t="s">
        <v>145</v>
      </c>
      <c r="AJ7" s="102" t="s">
        <v>146</v>
      </c>
      <c r="AK7" s="102" t="str">
        <f t="shared" si="2"/>
        <v>Pending</v>
      </c>
      <c r="AL7" s="102" t="s">
        <v>145</v>
      </c>
      <c r="AM7" s="102" t="s">
        <v>145</v>
      </c>
      <c r="AN7" s="107" t="str">
        <f t="shared" si="3"/>
        <v>01 : Waive Penalty</v>
      </c>
      <c r="AO7" s="107" t="str">
        <f t="shared" si="4"/>
        <v>RL</v>
      </c>
      <c r="AP7" s="102" t="s">
        <v>145</v>
      </c>
    </row>
  </sheetData>
  <conditionalFormatting sqref="K3:K7 B3:B7 AH3:AM7">
    <cfRule type="cellIs" dxfId="81" priority="12" operator="equal">
      <formula>"none"</formula>
    </cfRule>
  </conditionalFormatting>
  <conditionalFormatting sqref="AD3:AD7">
    <cfRule type="cellIs" dxfId="80" priority="11" operator="equal">
      <formula>"none"</formula>
    </cfRule>
  </conditionalFormatting>
  <conditionalFormatting sqref="AB3:AB7">
    <cfRule type="cellIs" dxfId="79" priority="10" operator="equal">
      <formula>"none"</formula>
    </cfRule>
  </conditionalFormatting>
  <conditionalFormatting sqref="Q3:Q7">
    <cfRule type="cellIs" dxfId="78" priority="9" operator="equal">
      <formula>"none"</formula>
    </cfRule>
  </conditionalFormatting>
  <conditionalFormatting sqref="G3:G7">
    <cfRule type="cellIs" dxfId="77" priority="8" operator="equal">
      <formula>"none"</formula>
    </cfRule>
  </conditionalFormatting>
  <conditionalFormatting sqref="I3:I7">
    <cfRule type="cellIs" dxfId="76" priority="7" operator="equal">
      <formula>"none"</formula>
    </cfRule>
  </conditionalFormatting>
  <conditionalFormatting sqref="J3:J7">
    <cfRule type="cellIs" dxfId="75" priority="6" operator="equal">
      <formula>"none"</formula>
    </cfRule>
  </conditionalFormatting>
  <conditionalFormatting sqref="AC3:AC7">
    <cfRule type="cellIs" dxfId="74" priority="5" operator="equal">
      <formula>"none"</formula>
    </cfRule>
  </conditionalFormatting>
  <conditionalFormatting sqref="AP3:AP7">
    <cfRule type="cellIs" dxfId="73" priority="4" operator="equal">
      <formula>"none"</formula>
    </cfRule>
  </conditionalFormatting>
  <conditionalFormatting sqref="N3:N7">
    <cfRule type="cellIs" dxfId="72" priority="3" operator="equal">
      <formula>"none"</formula>
    </cfRule>
  </conditionalFormatting>
  <conditionalFormatting sqref="R3:R7">
    <cfRule type="cellIs" dxfId="71" priority="2" operator="equal">
      <formula>"none"</formula>
    </cfRule>
  </conditionalFormatting>
  <conditionalFormatting sqref="L3:L7">
    <cfRule type="cellIs" dxfId="70" priority="1" operator="equal">
      <formula>"none"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AN6"/>
  <sheetViews>
    <sheetView view="pageBreakPreview" zoomScaleNormal="100" zoomScaleSheetLayoutView="100" workbookViewId="0">
      <selection activeCell="E1" sqref="E1"/>
    </sheetView>
  </sheetViews>
  <sheetFormatPr defaultRowHeight="12.75" x14ac:dyDescent="0.2"/>
  <cols>
    <col min="1" max="1" width="6.375" style="6" customWidth="1"/>
    <col min="2" max="2" width="12.25" style="11" customWidth="1"/>
    <col min="3" max="3" width="15.25" style="8" bestFit="1" customWidth="1"/>
    <col min="4" max="4" width="17.875" style="7" bestFit="1" customWidth="1"/>
    <col min="5" max="5" width="17.125" style="8" bestFit="1" customWidth="1"/>
    <col min="6" max="7" width="13.375" style="9" customWidth="1"/>
    <col min="8" max="8" width="19.75" style="11" customWidth="1"/>
    <col min="9" max="9" width="16.125" style="10" customWidth="1"/>
    <col min="10" max="10" width="13.5" style="11" customWidth="1"/>
    <col min="11" max="11" width="11.75" style="11" customWidth="1"/>
    <col min="12" max="12" width="9.75" style="11" customWidth="1"/>
    <col min="13" max="13" width="11.875" style="11" customWidth="1"/>
    <col min="14" max="14" width="16.125" style="11" customWidth="1"/>
    <col min="15" max="15" width="15.125" style="11" customWidth="1"/>
    <col min="16" max="16" width="14.875" style="11" customWidth="1"/>
    <col min="17" max="17" width="29.375" style="11" bestFit="1" customWidth="1"/>
    <col min="18" max="18" width="23.375" style="11" bestFit="1" customWidth="1"/>
    <col min="19" max="19" width="13.875" style="13" customWidth="1"/>
    <col min="20" max="20" width="21.75" style="13" customWidth="1"/>
    <col min="21" max="24" width="11.625" style="11" customWidth="1"/>
    <col min="25" max="27" width="13.5" style="11" customWidth="1"/>
    <col min="28" max="30" width="19" style="12" customWidth="1"/>
    <col min="31" max="31" width="13.625" style="12" customWidth="1"/>
    <col min="32" max="36" width="13.75" style="13" customWidth="1"/>
    <col min="37" max="37" width="14.375" style="13" customWidth="1"/>
    <col min="38" max="38" width="9.625" style="13" customWidth="1"/>
    <col min="39" max="39" width="12.875" style="13" customWidth="1"/>
    <col min="40" max="40" width="9.625" style="13" customWidth="1"/>
    <col min="41" max="53" width="9" style="6" customWidth="1"/>
    <col min="54" max="16384" width="9" style="6"/>
  </cols>
  <sheetData>
    <row r="1" spans="1:40" x14ac:dyDescent="0.2">
      <c r="A1" s="14" t="s">
        <v>0</v>
      </c>
      <c r="B1" s="14" t="s">
        <v>94</v>
      </c>
      <c r="C1" s="5" t="s">
        <v>95</v>
      </c>
      <c r="D1" s="14" t="s">
        <v>96</v>
      </c>
      <c r="E1" s="5" t="s">
        <v>97</v>
      </c>
      <c r="F1" s="5" t="s">
        <v>101</v>
      </c>
      <c r="G1" s="5" t="s">
        <v>102</v>
      </c>
      <c r="H1" s="14" t="s">
        <v>103</v>
      </c>
      <c r="I1" s="5" t="s">
        <v>105</v>
      </c>
      <c r="J1" s="14" t="s">
        <v>109</v>
      </c>
      <c r="K1" s="14" t="s">
        <v>108</v>
      </c>
      <c r="L1" s="14" t="s">
        <v>110</v>
      </c>
      <c r="M1" s="14" t="s">
        <v>104</v>
      </c>
      <c r="N1" s="14" t="s">
        <v>153</v>
      </c>
      <c r="O1" s="14" t="s">
        <v>107</v>
      </c>
      <c r="P1" s="14" t="s">
        <v>111</v>
      </c>
      <c r="Q1" s="14" t="s">
        <v>112</v>
      </c>
      <c r="R1" s="14" t="s">
        <v>113</v>
      </c>
      <c r="S1" s="14" t="s">
        <v>114</v>
      </c>
      <c r="T1" s="14" t="s">
        <v>115</v>
      </c>
      <c r="U1" s="14" t="s">
        <v>116</v>
      </c>
      <c r="V1" s="14" t="s">
        <v>117</v>
      </c>
      <c r="W1" s="14" t="s">
        <v>118</v>
      </c>
      <c r="X1" s="14" t="s">
        <v>119</v>
      </c>
      <c r="Y1" s="14" t="s">
        <v>120</v>
      </c>
      <c r="Z1" s="14" t="s">
        <v>121</v>
      </c>
      <c r="AA1" s="14" t="s">
        <v>122</v>
      </c>
      <c r="AB1" s="14" t="s">
        <v>123</v>
      </c>
      <c r="AC1" s="14" t="s">
        <v>124</v>
      </c>
      <c r="AD1" s="14" t="s">
        <v>125</v>
      </c>
      <c r="AE1" s="14" t="s">
        <v>126</v>
      </c>
      <c r="AF1" s="14" t="s">
        <v>127</v>
      </c>
      <c r="AG1" s="14" t="s">
        <v>128</v>
      </c>
      <c r="AH1" s="14" t="s">
        <v>129</v>
      </c>
      <c r="AI1" s="14" t="s">
        <v>130</v>
      </c>
      <c r="AJ1" s="14" t="s">
        <v>131</v>
      </c>
      <c r="AK1" s="56" t="s">
        <v>132</v>
      </c>
      <c r="AL1" s="56" t="s">
        <v>133</v>
      </c>
      <c r="AM1" s="56" t="s">
        <v>134</v>
      </c>
      <c r="AN1" s="19"/>
    </row>
    <row r="2" spans="1:40" x14ac:dyDescent="0.2">
      <c r="A2" s="22" t="s">
        <v>135</v>
      </c>
      <c r="B2" s="22" t="str">
        <f t="shared" ref="B2:AM2" si="0">TRANSPOSE(B1)</f>
        <v>Request Type</v>
      </c>
      <c r="C2" s="22" t="str">
        <f t="shared" si="0"/>
        <v>Customer ID</v>
      </c>
      <c r="D2" s="22" t="str">
        <f t="shared" si="0"/>
        <v>Business</v>
      </c>
      <c r="E2" s="22" t="str">
        <f t="shared" si="0"/>
        <v>Contract No</v>
      </c>
      <c r="F2" s="22" t="str">
        <f t="shared" si="0"/>
        <v>Request No.</v>
      </c>
      <c r="G2" s="22" t="str">
        <f t="shared" si="0"/>
        <v>State</v>
      </c>
      <c r="H2" s="22" t="str">
        <f t="shared" si="0"/>
        <v>Customer Name</v>
      </c>
      <c r="I2" s="14" t="str">
        <f t="shared" si="0"/>
        <v>Total O/S Balance</v>
      </c>
      <c r="J2" s="22" t="str">
        <f t="shared" si="0"/>
        <v>Request Date</v>
      </c>
      <c r="K2" s="22" t="str">
        <f t="shared" si="0"/>
        <v>Requester</v>
      </c>
      <c r="L2" s="22" t="str">
        <f t="shared" si="0"/>
        <v>Team</v>
      </c>
      <c r="M2" s="22" t="str">
        <f t="shared" si="0"/>
        <v>OD Status</v>
      </c>
      <c r="N2" s="22" t="str">
        <f t="shared" si="0"/>
        <v>Closing Amount</v>
      </c>
      <c r="O2" s="22" t="str">
        <f t="shared" si="0"/>
        <v>Waive Amount</v>
      </c>
      <c r="P2" s="22" t="str">
        <f t="shared" si="0"/>
        <v>Reason</v>
      </c>
      <c r="Q2" s="22" t="str">
        <f t="shared" si="0"/>
        <v>Reason Note</v>
      </c>
      <c r="R2" s="22" t="str">
        <f t="shared" si="0"/>
        <v>Note</v>
      </c>
      <c r="S2" s="22" t="str">
        <f t="shared" si="0"/>
        <v>Reject Reason</v>
      </c>
      <c r="T2" s="22" t="str">
        <f t="shared" si="0"/>
        <v>Reject Note</v>
      </c>
      <c r="U2" s="22" t="str">
        <f t="shared" si="0"/>
        <v>Send To_1</v>
      </c>
      <c r="V2" s="22" t="str">
        <f t="shared" si="0"/>
        <v>Send To_2</v>
      </c>
      <c r="W2" s="22" t="str">
        <f t="shared" si="0"/>
        <v>Send To_3</v>
      </c>
      <c r="X2" s="22" t="str">
        <f t="shared" si="0"/>
        <v>Send To_4</v>
      </c>
      <c r="Y2" s="22" t="str">
        <f t="shared" si="0"/>
        <v>Req No.</v>
      </c>
      <c r="Z2" s="22" t="str">
        <f t="shared" si="0"/>
        <v>Sender</v>
      </c>
      <c r="AA2" s="22" t="str">
        <f t="shared" si="0"/>
        <v>Send Date</v>
      </c>
      <c r="AB2" s="22" t="str">
        <f t="shared" si="0"/>
        <v>Contract No.</v>
      </c>
      <c r="AC2" s="22" t="str">
        <f t="shared" si="0"/>
        <v>Name</v>
      </c>
      <c r="AD2" s="22" t="str">
        <f t="shared" si="0"/>
        <v>Request By</v>
      </c>
      <c r="AE2" s="22" t="str">
        <f t="shared" si="0"/>
        <v>Request Amt</v>
      </c>
      <c r="AF2" s="22" t="str">
        <f t="shared" si="0"/>
        <v>Approve User</v>
      </c>
      <c r="AG2" s="22" t="str">
        <f t="shared" si="0"/>
        <v>Status</v>
      </c>
      <c r="AH2" s="22" t="str">
        <f t="shared" si="0"/>
        <v>Request Status</v>
      </c>
      <c r="AI2" s="22" t="str">
        <f t="shared" si="0"/>
        <v>Status Date</v>
      </c>
      <c r="AJ2" s="22" t="str">
        <f t="shared" si="0"/>
        <v>OD Status_1</v>
      </c>
      <c r="AK2" s="22" t="str">
        <f t="shared" si="0"/>
        <v>Request Desc.</v>
      </c>
      <c r="AL2" s="22" t="str">
        <f t="shared" si="0"/>
        <v>Biz</v>
      </c>
      <c r="AM2" s="22" t="str">
        <f t="shared" si="0"/>
        <v>Approve Status</v>
      </c>
      <c r="AN2" s="20"/>
    </row>
    <row r="3" spans="1:40" s="27" customFormat="1" x14ac:dyDescent="0.2">
      <c r="A3" s="21" t="s">
        <v>136</v>
      </c>
      <c r="B3" s="23" t="str">
        <f>TRANSPOSE('User Login'!$B$4)</f>
        <v>03 : Loss</v>
      </c>
      <c r="C3" s="24" t="s">
        <v>154</v>
      </c>
      <c r="D3" s="18" t="s">
        <v>155</v>
      </c>
      <c r="E3" s="24" t="s">
        <v>156</v>
      </c>
      <c r="F3" s="54">
        <v>67161938</v>
      </c>
      <c r="G3" s="54" t="s">
        <v>139</v>
      </c>
      <c r="H3" s="18" t="s">
        <v>152</v>
      </c>
      <c r="I3" s="25" t="s">
        <v>157</v>
      </c>
      <c r="J3" s="54" t="s">
        <v>145</v>
      </c>
      <c r="K3" s="18" t="str">
        <f>TRANSPOSE('User Login'!$D$4)</f>
        <v>P2503064</v>
      </c>
      <c r="L3" s="18" t="s">
        <v>158</v>
      </c>
      <c r="M3" s="16" t="s">
        <v>145</v>
      </c>
      <c r="N3" s="18" t="str">
        <f t="shared" ref="N3" si="1">TRANSPOSE(I3)</f>
        <v>61350.96</v>
      </c>
      <c r="O3" s="18" t="str">
        <f>TRANSPOSE(I3)</f>
        <v>61350.96</v>
      </c>
      <c r="P3" s="18" t="s">
        <v>159</v>
      </c>
      <c r="Q3" s="18" t="s">
        <v>141</v>
      </c>
      <c r="R3" s="18" t="s">
        <v>142</v>
      </c>
      <c r="S3" s="18" t="s">
        <v>143</v>
      </c>
      <c r="T3" s="18" t="s">
        <v>144</v>
      </c>
      <c r="U3" s="55" t="str">
        <f>TRANSPOSE('User Login'!$F$2)</f>
        <v>P2510033</v>
      </c>
      <c r="V3" s="55" t="str">
        <f>TRANSPOSE('User Login'!$H$2)</f>
        <v>P2503067</v>
      </c>
      <c r="W3" s="55" t="str">
        <f>TRANSPOSE('User Login'!$J$2)</f>
        <v>P2106010</v>
      </c>
      <c r="X3" s="55" t="str">
        <f>TRANSPOSE('User Login'!$L$2)</f>
        <v>KIMURA</v>
      </c>
      <c r="Y3" s="55">
        <f t="shared" ref="Y3" si="2">F3</f>
        <v>67161938</v>
      </c>
      <c r="Z3" s="55" t="str">
        <f>TRANSPOSE('User Login'!$D$2)</f>
        <v>P2503064</v>
      </c>
      <c r="AA3" s="50" t="s">
        <v>145</v>
      </c>
      <c r="AB3" s="55" t="str">
        <f t="shared" ref="AB3" si="3">(LEFT(E3,4))&amp;"-"&amp;(MID(E3,5,3)&amp;"-"&amp;(MID(E3,8,5)))&amp;(RIGHT(E3,4))</f>
        <v>3968-919-116162458</v>
      </c>
      <c r="AC3" s="55" t="str">
        <f t="shared" ref="AC3" si="4">H3</f>
        <v>ทดสอบ สกุลทดสอบ</v>
      </c>
      <c r="AD3" s="55" t="str">
        <f>TRANSPOSE('User Login'!$D$2)</f>
        <v>P2503064</v>
      </c>
      <c r="AE3" s="59" t="str">
        <f t="shared" ref="AE3" si="5">TEXT(TRANSPOSE(I3), "#,##0.00")</f>
        <v>61,350.96</v>
      </c>
      <c r="AF3" s="50" t="s">
        <v>145</v>
      </c>
      <c r="AG3" s="50" t="s">
        <v>146</v>
      </c>
      <c r="AH3" s="50" t="str">
        <f t="shared" ref="AH3" si="6">TRANSPOSE(AG3)</f>
        <v>Pending</v>
      </c>
      <c r="AI3" s="50" t="s">
        <v>145</v>
      </c>
      <c r="AJ3" s="50" t="s">
        <v>147</v>
      </c>
      <c r="AK3" s="57" t="str">
        <f t="shared" ref="AK3" si="7">B3</f>
        <v>03 : Loss</v>
      </c>
      <c r="AL3" s="57" t="str">
        <f t="shared" ref="AL3" si="8">TRIM(LEFT(TRANSPOSE(D3), FIND(" ", TRANSPOSE(D3)) - 1))</f>
        <v>PW</v>
      </c>
      <c r="AM3" s="57" t="s">
        <v>139</v>
      </c>
      <c r="AN3" s="26"/>
    </row>
    <row r="4" spans="1:40" ht="14.25" customHeight="1" x14ac:dyDescent="0.2"/>
    <row r="6" spans="1:40" ht="14.25" customHeight="1" x14ac:dyDescent="0.2"/>
  </sheetData>
  <conditionalFormatting sqref="M3 B3 AE3:AJ3 H3">
    <cfRule type="cellIs" dxfId="69" priority="74" operator="equal">
      <formula>"none"</formula>
    </cfRule>
  </conditionalFormatting>
  <conditionalFormatting sqref="AA3">
    <cfRule type="cellIs" dxfId="68" priority="4" operator="equal">
      <formula>"none"</formula>
    </cfRule>
  </conditionalFormatting>
  <conditionalFormatting sqref="J3">
    <cfRule type="cellIs" dxfId="67" priority="3" operator="equal">
      <formula>"none"</formula>
    </cfRule>
  </conditionalFormatting>
  <conditionalFormatting sqref="F3:G3">
    <cfRule type="cellIs" dxfId="66" priority="1" operator="equal">
      <formula>"none"</formula>
    </cfRule>
  </conditionalFormatting>
  <pageMargins left="0.7" right="0.7" top="0.75" bottom="0.75" header="0.3" footer="0.3"/>
  <pageSetup scale="62" orientation="portrait" r:id="rId1"/>
  <colBreaks count="2" manualBreakCount="2">
    <brk id="15" max="13" man="1"/>
    <brk id="19" max="1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CT7"/>
  <sheetViews>
    <sheetView zoomScale="90" zoomScaleNormal="90" zoomScaleSheetLayoutView="100" workbookViewId="0">
      <selection activeCell="J20" sqref="J20"/>
    </sheetView>
  </sheetViews>
  <sheetFormatPr defaultRowHeight="14.25" x14ac:dyDescent="0.2"/>
  <cols>
    <col min="1" max="1" width="5.125" style="39" bestFit="1" customWidth="1"/>
    <col min="2" max="2" width="29.75" style="39" bestFit="1" customWidth="1"/>
    <col min="3" max="3" width="14" style="39" bestFit="1" customWidth="1"/>
    <col min="4" max="4" width="17.625" style="39" bestFit="1" customWidth="1"/>
    <col min="5" max="5" width="17.125" style="39" bestFit="1" customWidth="1"/>
    <col min="6" max="6" width="12.25" style="39" bestFit="1" customWidth="1"/>
    <col min="7" max="7" width="7.125" style="39" bestFit="1" customWidth="1"/>
    <col min="8" max="8" width="13.625" style="39" bestFit="1" customWidth="1"/>
    <col min="9" max="9" width="10.5" style="70" bestFit="1" customWidth="1"/>
    <col min="10" max="10" width="13.125" style="51" bestFit="1" customWidth="1"/>
    <col min="11" max="11" width="20.25" style="39" bestFit="1" customWidth="1"/>
    <col min="12" max="12" width="11.25" style="39" bestFit="1" customWidth="1"/>
    <col min="13" max="13" width="5.875" style="39" bestFit="1" customWidth="1"/>
    <col min="14" max="14" width="7.125" style="39" bestFit="1" customWidth="1"/>
    <col min="15" max="15" width="15.625" style="39" bestFit="1" customWidth="1"/>
    <col min="16" max="16" width="10.125" style="39" bestFit="1" customWidth="1"/>
    <col min="17" max="17" width="10.625" style="39" bestFit="1" customWidth="1"/>
    <col min="18" max="18" width="11.125" style="39" bestFit="1" customWidth="1"/>
    <col min="19" max="19" width="13.625" style="39" bestFit="1" customWidth="1"/>
    <col min="20" max="20" width="15.625" style="39" bestFit="1" customWidth="1"/>
    <col min="21" max="21" width="13.5" style="39" bestFit="1" customWidth="1"/>
    <col min="22" max="22" width="9.875" style="39" bestFit="1" customWidth="1"/>
    <col min="23" max="23" width="14.625" style="39" bestFit="1" customWidth="1"/>
    <col min="24" max="24" width="16.25" style="39" bestFit="1" customWidth="1"/>
    <col min="25" max="25" width="6" style="39" bestFit="1" customWidth="1"/>
    <col min="26" max="26" width="16" style="39" bestFit="1" customWidth="1"/>
    <col min="27" max="27" width="13.75" style="39" bestFit="1" customWidth="1"/>
    <col min="28" max="28" width="15.125" style="39" bestFit="1" customWidth="1"/>
    <col min="29" max="29" width="16.375" style="39" bestFit="1" customWidth="1"/>
    <col min="30" max="30" width="11.75" style="39" bestFit="1" customWidth="1"/>
    <col min="31" max="31" width="18.375" style="39" bestFit="1" customWidth="1"/>
    <col min="32" max="32" width="13.5" style="39" bestFit="1" customWidth="1"/>
    <col min="33" max="33" width="13.75" style="51" customWidth="1"/>
    <col min="34" max="34" width="20.625" style="39" bestFit="1" customWidth="1"/>
    <col min="35" max="35" width="23.75" style="39" bestFit="1" customWidth="1"/>
    <col min="36" max="36" width="16.25" style="39" bestFit="1" customWidth="1"/>
    <col min="37" max="37" width="10.75" style="39" bestFit="1" customWidth="1"/>
    <col min="38" max="38" width="23" style="39" bestFit="1" customWidth="1"/>
    <col min="39" max="39" width="23.75" style="39" bestFit="1" customWidth="1"/>
    <col min="40" max="40" width="11.375" style="39" bestFit="1" customWidth="1"/>
    <col min="41" max="41" width="7.25" style="39" bestFit="1" customWidth="1"/>
    <col min="42" max="42" width="24.25" style="39" bestFit="1" customWidth="1"/>
    <col min="43" max="43" width="16.125" style="39" bestFit="1" customWidth="1"/>
    <col min="44" max="44" width="16.875" style="39" bestFit="1" customWidth="1"/>
    <col min="45" max="45" width="17.5" style="39" bestFit="1" customWidth="1"/>
    <col min="46" max="46" width="12.625" style="39" bestFit="1" customWidth="1"/>
    <col min="47" max="47" width="11.875" style="39" bestFit="1" customWidth="1"/>
    <col min="48" max="48" width="14.5" style="39" bestFit="1" customWidth="1"/>
    <col min="49" max="49" width="21.375" style="39" bestFit="1" customWidth="1"/>
    <col min="50" max="50" width="11.625" style="39" bestFit="1" customWidth="1"/>
    <col min="51" max="51" width="20.875" style="39" bestFit="1" customWidth="1"/>
    <col min="52" max="52" width="20.375" style="39" bestFit="1" customWidth="1"/>
    <col min="53" max="53" width="7.875" style="39" customWidth="1"/>
    <col min="54" max="54" width="11.25" style="39" customWidth="1"/>
    <col min="55" max="55" width="10.125" style="51" customWidth="1"/>
    <col min="56" max="56" width="12.75" style="39" customWidth="1"/>
    <col min="57" max="57" width="5.125" style="39" bestFit="1" customWidth="1"/>
    <col min="58" max="58" width="7.875" style="39" bestFit="1" customWidth="1"/>
    <col min="59" max="59" width="13.25" style="39" bestFit="1" customWidth="1"/>
    <col min="60" max="60" width="13.5" style="39" bestFit="1" customWidth="1"/>
    <col min="61" max="61" width="7.75" style="39" bestFit="1" customWidth="1"/>
    <col min="62" max="62" width="10.375" style="39" bestFit="1" customWidth="1"/>
    <col min="63" max="63" width="12.75" style="39" bestFit="1" customWidth="1"/>
    <col min="64" max="64" width="7.875" style="39" bestFit="1" customWidth="1"/>
    <col min="65" max="65" width="13.125" style="39" customWidth="1"/>
    <col min="66" max="66" width="18.125" style="39" customWidth="1"/>
    <col min="67" max="67" width="11.5" style="39" bestFit="1" customWidth="1"/>
    <col min="68" max="68" width="9.125" style="39" bestFit="1" customWidth="1"/>
    <col min="69" max="69" width="5.125" style="39" bestFit="1" customWidth="1"/>
    <col min="70" max="70" width="11.25" style="39" bestFit="1" customWidth="1"/>
    <col min="71" max="71" width="9.125" style="39" bestFit="1" customWidth="1"/>
    <col min="72" max="72" width="7.875" style="39" bestFit="1" customWidth="1"/>
    <col min="73" max="73" width="14.375" style="39" bestFit="1" customWidth="1"/>
    <col min="74" max="74" width="21.125" style="51" bestFit="1" customWidth="1"/>
    <col min="75" max="75" width="20" style="51" bestFit="1" customWidth="1"/>
    <col min="76" max="76" width="9.75" style="39" bestFit="1" customWidth="1"/>
    <col min="77" max="77" width="19.375" style="39" bestFit="1" customWidth="1"/>
    <col min="78" max="78" width="26" style="52" bestFit="1" customWidth="1"/>
    <col min="79" max="79" width="20.625" style="39" bestFit="1" customWidth="1"/>
    <col min="80" max="80" width="25" style="39" bestFit="1" customWidth="1"/>
    <col min="81" max="81" width="40" style="39" bestFit="1" customWidth="1"/>
    <col min="82" max="82" width="16.5" style="39" bestFit="1" customWidth="1"/>
    <col min="83" max="86" width="10.625" style="39" bestFit="1" customWidth="1"/>
    <col min="87" max="87" width="11.375" style="39" bestFit="1" customWidth="1"/>
    <col min="88" max="88" width="9" style="39" customWidth="1"/>
    <col min="89" max="89" width="8.125" style="39" bestFit="1" customWidth="1"/>
    <col min="90" max="90" width="10.75" style="51" bestFit="1" customWidth="1"/>
    <col min="91" max="91" width="16.25" style="39" bestFit="1" customWidth="1"/>
    <col min="92" max="92" width="20.625" style="39" bestFit="1" customWidth="1"/>
    <col min="93" max="93" width="11.375" style="39" bestFit="1" customWidth="1"/>
    <col min="94" max="94" width="12.75" style="39" bestFit="1" customWidth="1"/>
    <col min="95" max="95" width="13.25" style="39" customWidth="1"/>
    <col min="96" max="96" width="7.625" style="39" bestFit="1" customWidth="1"/>
    <col min="97" max="97" width="3.125" bestFit="1" customWidth="1"/>
    <col min="98" max="98" width="12.625" bestFit="1" customWidth="1"/>
  </cols>
  <sheetData>
    <row r="1" spans="1:98" x14ac:dyDescent="0.2">
      <c r="A1" s="5" t="s">
        <v>0</v>
      </c>
      <c r="B1" s="14" t="s">
        <v>94</v>
      </c>
      <c r="C1" s="5" t="s">
        <v>95</v>
      </c>
      <c r="D1" s="5" t="s">
        <v>96</v>
      </c>
      <c r="E1" s="5" t="s">
        <v>97</v>
      </c>
      <c r="F1" s="5" t="s">
        <v>101</v>
      </c>
      <c r="G1" s="22" t="s">
        <v>102</v>
      </c>
      <c r="H1" s="5" t="s">
        <v>161</v>
      </c>
      <c r="I1" s="67" t="s">
        <v>108</v>
      </c>
      <c r="J1" s="5" t="s">
        <v>109</v>
      </c>
      <c r="K1" s="5" t="s">
        <v>103</v>
      </c>
      <c r="L1" s="43" t="s">
        <v>162</v>
      </c>
      <c r="M1" s="43" t="s">
        <v>163</v>
      </c>
      <c r="N1" s="43" t="s">
        <v>110</v>
      </c>
      <c r="O1" s="43" t="s">
        <v>164</v>
      </c>
      <c r="P1" s="43" t="s">
        <v>165</v>
      </c>
      <c r="Q1" s="43" t="s">
        <v>104</v>
      </c>
      <c r="R1" s="43" t="s">
        <v>166</v>
      </c>
      <c r="S1" s="22" t="s">
        <v>167</v>
      </c>
      <c r="T1" s="43" t="s">
        <v>168</v>
      </c>
      <c r="U1" s="43" t="s">
        <v>169</v>
      </c>
      <c r="V1" s="43" t="s">
        <v>170</v>
      </c>
      <c r="W1" s="43" t="s">
        <v>171</v>
      </c>
      <c r="X1" s="43" t="s">
        <v>172</v>
      </c>
      <c r="Y1" s="43" t="s">
        <v>173</v>
      </c>
      <c r="Z1" s="43" t="s">
        <v>174</v>
      </c>
      <c r="AA1" s="43" t="s">
        <v>175</v>
      </c>
      <c r="AB1" s="43" t="s">
        <v>176</v>
      </c>
      <c r="AC1" s="43" t="s">
        <v>177</v>
      </c>
      <c r="AD1" s="22" t="s">
        <v>178</v>
      </c>
      <c r="AE1" s="81" t="s">
        <v>179</v>
      </c>
      <c r="AF1" s="22" t="s">
        <v>180</v>
      </c>
      <c r="AG1" s="14" t="s">
        <v>181</v>
      </c>
      <c r="AH1" s="22" t="s">
        <v>182</v>
      </c>
      <c r="AI1" s="22" t="s">
        <v>183</v>
      </c>
      <c r="AJ1" s="22" t="s">
        <v>184</v>
      </c>
      <c r="AK1" s="22" t="s">
        <v>185</v>
      </c>
      <c r="AL1" s="22" t="s">
        <v>186</v>
      </c>
      <c r="AM1" s="22" t="s">
        <v>187</v>
      </c>
      <c r="AN1" s="22" t="s">
        <v>188</v>
      </c>
      <c r="AO1" s="22" t="s">
        <v>189</v>
      </c>
      <c r="AP1" s="22" t="s">
        <v>190</v>
      </c>
      <c r="AQ1" s="22" t="s">
        <v>191</v>
      </c>
      <c r="AR1" s="22" t="s">
        <v>192</v>
      </c>
      <c r="AS1" s="22" t="s">
        <v>193</v>
      </c>
      <c r="AT1" s="22" t="s">
        <v>194</v>
      </c>
      <c r="AU1" s="22" t="s">
        <v>195</v>
      </c>
      <c r="AV1" s="22" t="s">
        <v>196</v>
      </c>
      <c r="AW1" s="22" t="s">
        <v>197</v>
      </c>
      <c r="AX1" s="22" t="s">
        <v>198</v>
      </c>
      <c r="AY1" s="22" t="s">
        <v>199</v>
      </c>
      <c r="AZ1" s="22" t="s">
        <v>200</v>
      </c>
      <c r="BA1" s="22" t="s">
        <v>201</v>
      </c>
      <c r="BB1" s="22" t="s">
        <v>202</v>
      </c>
      <c r="BC1" s="14" t="s">
        <v>203</v>
      </c>
      <c r="BD1" s="22" t="s">
        <v>204</v>
      </c>
      <c r="BE1" s="22" t="s">
        <v>205</v>
      </c>
      <c r="BF1" s="22" t="s">
        <v>201</v>
      </c>
      <c r="BG1" s="22" t="s">
        <v>206</v>
      </c>
      <c r="BH1" s="22" t="s">
        <v>207</v>
      </c>
      <c r="BI1" s="22" t="s">
        <v>208</v>
      </c>
      <c r="BJ1" s="22" t="s">
        <v>209</v>
      </c>
      <c r="BK1" s="22" t="s">
        <v>204</v>
      </c>
      <c r="BL1" s="22" t="s">
        <v>210</v>
      </c>
      <c r="BM1" s="22" t="s">
        <v>211</v>
      </c>
      <c r="BN1" s="22" t="s">
        <v>212</v>
      </c>
      <c r="BO1" s="22" t="s">
        <v>213</v>
      </c>
      <c r="BP1" s="22" t="s">
        <v>214</v>
      </c>
      <c r="BQ1" s="22" t="s">
        <v>205</v>
      </c>
      <c r="BR1" s="22" t="s">
        <v>215</v>
      </c>
      <c r="BS1" s="22" t="s">
        <v>214</v>
      </c>
      <c r="BT1" s="22" t="s">
        <v>210</v>
      </c>
      <c r="BU1" s="22" t="s">
        <v>216</v>
      </c>
      <c r="BV1" s="14" t="s">
        <v>217</v>
      </c>
      <c r="BW1" s="14" t="s">
        <v>218</v>
      </c>
      <c r="BX1" s="22" t="s">
        <v>219</v>
      </c>
      <c r="BY1" s="22" t="s">
        <v>220</v>
      </c>
      <c r="BZ1" s="43" t="s">
        <v>221</v>
      </c>
      <c r="CA1" s="22" t="s">
        <v>222</v>
      </c>
      <c r="CB1" s="22" t="s">
        <v>223</v>
      </c>
      <c r="CC1" s="22" t="s">
        <v>111</v>
      </c>
      <c r="CD1" s="22" t="s">
        <v>112</v>
      </c>
      <c r="CE1" s="14" t="s">
        <v>116</v>
      </c>
      <c r="CF1" s="14" t="s">
        <v>117</v>
      </c>
      <c r="CG1" s="14" t="s">
        <v>118</v>
      </c>
      <c r="CH1" s="14" t="s">
        <v>119</v>
      </c>
      <c r="CI1" s="22" t="s">
        <v>113</v>
      </c>
      <c r="CJ1" s="22" t="s">
        <v>120</v>
      </c>
      <c r="CK1" s="22" t="s">
        <v>121</v>
      </c>
      <c r="CL1" s="14" t="s">
        <v>122</v>
      </c>
      <c r="CM1" s="22" t="s">
        <v>123</v>
      </c>
      <c r="CN1" s="22" t="s">
        <v>124</v>
      </c>
      <c r="CO1" s="22" t="s">
        <v>125</v>
      </c>
      <c r="CP1" s="22" t="s">
        <v>126</v>
      </c>
      <c r="CQ1" s="22" t="s">
        <v>127</v>
      </c>
      <c r="CR1" s="22" t="s">
        <v>128</v>
      </c>
      <c r="CS1" s="22" t="s">
        <v>133</v>
      </c>
      <c r="CT1" s="56" t="s">
        <v>134</v>
      </c>
    </row>
    <row r="2" spans="1:98" x14ac:dyDescent="0.2">
      <c r="A2" s="5" t="s">
        <v>135</v>
      </c>
      <c r="B2" s="14" t="str">
        <f t="shared" ref="B2:AG2" si="0">TRANSPOSE(B1)</f>
        <v>Request Type</v>
      </c>
      <c r="C2" s="14" t="str">
        <f t="shared" si="0"/>
        <v>Customer ID</v>
      </c>
      <c r="D2" s="14" t="str">
        <f t="shared" si="0"/>
        <v>Business</v>
      </c>
      <c r="E2" s="14" t="str">
        <f t="shared" si="0"/>
        <v>Contract No</v>
      </c>
      <c r="F2" s="14" t="str">
        <f t="shared" si="0"/>
        <v>Request No.</v>
      </c>
      <c r="G2" s="14" t="str">
        <f t="shared" si="0"/>
        <v>State</v>
      </c>
      <c r="H2" s="14" t="str">
        <f t="shared" si="0"/>
        <v>W/0 BAL AMT</v>
      </c>
      <c r="I2" s="68" t="str">
        <f t="shared" si="0"/>
        <v>Requester</v>
      </c>
      <c r="J2" s="14" t="str">
        <f t="shared" si="0"/>
        <v>Request Date</v>
      </c>
      <c r="K2" s="14" t="str">
        <f t="shared" si="0"/>
        <v>Customer Name</v>
      </c>
      <c r="L2" s="14" t="str">
        <f t="shared" si="0"/>
        <v>Call Center</v>
      </c>
      <c r="M2" s="14" t="str">
        <f t="shared" si="0"/>
        <v>Age</v>
      </c>
      <c r="N2" s="14" t="str">
        <f t="shared" si="0"/>
        <v>Team</v>
      </c>
      <c r="O2" s="14" t="str">
        <f t="shared" si="0"/>
        <v>Number of child</v>
      </c>
      <c r="P2" s="14" t="str">
        <f t="shared" si="0"/>
        <v>OD TERM</v>
      </c>
      <c r="Q2" s="14" t="str">
        <f t="shared" si="0"/>
        <v>OD Status</v>
      </c>
      <c r="R2" s="14" t="str">
        <f t="shared" si="0"/>
        <v>Last Salary</v>
      </c>
      <c r="S2" s="14" t="str">
        <f t="shared" si="0"/>
        <v>Contract Type</v>
      </c>
      <c r="T2" s="14" t="str">
        <f t="shared" si="0"/>
        <v>Customer Status</v>
      </c>
      <c r="U2" s="14" t="str">
        <f t="shared" si="0"/>
        <v>Contract Date</v>
      </c>
      <c r="V2" s="14" t="str">
        <f t="shared" si="0"/>
        <v>WO Date</v>
      </c>
      <c r="W2" s="14" t="str">
        <f t="shared" si="0"/>
        <v>Contract Status</v>
      </c>
      <c r="X2" s="14" t="str">
        <f t="shared" si="0"/>
        <v>Time of payment</v>
      </c>
      <c r="Y2" s="14" t="str">
        <f t="shared" si="0"/>
        <v>Due</v>
      </c>
      <c r="Z2" s="14" t="str">
        <f t="shared" si="0"/>
        <v>Times of penalty</v>
      </c>
      <c r="AA2" s="14" t="str">
        <f t="shared" si="0"/>
        <v>Request times</v>
      </c>
      <c r="AB2" s="14" t="str">
        <f t="shared" si="0"/>
        <v>Last request No</v>
      </c>
      <c r="AC2" s="14" t="str">
        <f t="shared" si="0"/>
        <v>Minimum/Install:</v>
      </c>
      <c r="AD2" s="14" t="str">
        <f t="shared" si="0"/>
        <v>Totals term</v>
      </c>
      <c r="AE2" s="14" t="str">
        <f t="shared" si="0"/>
        <v>Totals paid amount</v>
      </c>
      <c r="AF2" s="14" t="str">
        <f t="shared" si="0"/>
        <v>First due date</v>
      </c>
      <c r="AG2" s="14" t="str">
        <f t="shared" si="0"/>
        <v>Start Cal. date</v>
      </c>
      <c r="AH2" s="14" t="str">
        <f t="shared" ref="AH2:BM2" si="1">TRANSPOSE(AH1)</f>
        <v>Loan Amt of Customer</v>
      </c>
      <c r="AI2" s="14" t="str">
        <f t="shared" si="1"/>
        <v>Loan Amt of New Contract</v>
      </c>
      <c r="AJ2" s="14" t="str">
        <f t="shared" si="1"/>
        <v>Contract Amount</v>
      </c>
      <c r="AK2" s="14" t="str">
        <f t="shared" si="1"/>
        <v>Paid Term</v>
      </c>
      <c r="AL2" s="14" t="str">
        <f t="shared" si="1"/>
        <v>Receive BF WO (Old cont)</v>
      </c>
      <c r="AM2" s="14" t="str">
        <f t="shared" si="1"/>
        <v>Receive BF WO (New cont)</v>
      </c>
      <c r="AN2" s="14" t="str">
        <f t="shared" si="1"/>
        <v>OS Balance</v>
      </c>
      <c r="AO2" s="14" t="str">
        <f t="shared" si="1"/>
        <v>Other</v>
      </c>
      <c r="AP2" s="14" t="str">
        <f t="shared" si="1"/>
        <v>WO Balance (As of closing)</v>
      </c>
      <c r="AQ2" s="14" t="str">
        <f t="shared" si="1"/>
        <v>New WO Balance</v>
      </c>
      <c r="AR2" s="14" t="str">
        <f t="shared" si="1"/>
        <v>Customer will pay</v>
      </c>
      <c r="AS2" s="14" t="str">
        <f t="shared" si="1"/>
        <v xml:space="preserve">Receive After WO	</v>
      </c>
      <c r="AT2" s="14" t="str">
        <f t="shared" si="1"/>
        <v>Diff Amount</v>
      </c>
      <c r="AU2" s="14" t="str">
        <f t="shared" si="1"/>
        <v>OA Com(%)</v>
      </c>
      <c r="AV2" s="14" t="str">
        <f t="shared" si="1"/>
        <v>Totals received</v>
      </c>
      <c r="AW2" s="14" t="str">
        <f t="shared" si="1"/>
        <v>Diff from Loan Amount</v>
      </c>
      <c r="AX2" s="14" t="str">
        <f t="shared" si="1"/>
        <v>% Discount</v>
      </c>
      <c r="AY2" s="14" t="str">
        <f t="shared" si="1"/>
        <v>After WO (% Discount)</v>
      </c>
      <c r="AZ2" s="14" t="str">
        <f t="shared" si="1"/>
        <v>Net Receive (Only OA)</v>
      </c>
      <c r="BA2" s="14" t="str">
        <f t="shared" si="1"/>
        <v>Term#</v>
      </c>
      <c r="BB2" s="14" t="str">
        <f t="shared" si="1"/>
        <v>Term# End</v>
      </c>
      <c r="BC2" s="14" t="str">
        <f t="shared" si="1"/>
        <v>Paid date</v>
      </c>
      <c r="BD2" s="14" t="str">
        <f t="shared" si="1"/>
        <v>Paid amount</v>
      </c>
      <c r="BE2" s="14" t="str">
        <f t="shared" si="1"/>
        <v>No</v>
      </c>
      <c r="BF2" s="14" t="str">
        <f t="shared" si="1"/>
        <v>Term#</v>
      </c>
      <c r="BG2" s="14" t="str">
        <f t="shared" si="1"/>
        <v>Min Due date</v>
      </c>
      <c r="BH2" s="14" t="str">
        <f t="shared" si="1"/>
        <v>Max Due date</v>
      </c>
      <c r="BI2" s="14" t="str">
        <f t="shared" si="1"/>
        <v>Time#</v>
      </c>
      <c r="BJ2" s="14" t="str">
        <f t="shared" si="1"/>
        <v>Paid Date</v>
      </c>
      <c r="BK2" s="14" t="str">
        <f t="shared" si="1"/>
        <v>Paid amount</v>
      </c>
      <c r="BL2" s="14" t="str">
        <f t="shared" si="1"/>
        <v>Delete</v>
      </c>
      <c r="BM2" s="14" t="str">
        <f t="shared" si="1"/>
        <v>Totals Term#</v>
      </c>
      <c r="BN2" s="14" t="str">
        <f t="shared" ref="BN2:CR2" si="2">TRANSPOSE(BN1)</f>
        <v>Totals Paid amount</v>
      </c>
      <c r="BO2" s="14" t="str">
        <f t="shared" si="2"/>
        <v>Other Debt</v>
      </c>
      <c r="BP2" s="14" t="str">
        <f t="shared" si="2"/>
        <v>Amount</v>
      </c>
      <c r="BQ2" s="14" t="str">
        <f t="shared" si="2"/>
        <v>No</v>
      </c>
      <c r="BR2" s="14" t="str">
        <f t="shared" si="2"/>
        <v>Other debt</v>
      </c>
      <c r="BS2" s="14" t="str">
        <f t="shared" si="2"/>
        <v>Amount</v>
      </c>
      <c r="BT2" s="14" t="str">
        <f t="shared" si="2"/>
        <v>Delete</v>
      </c>
      <c r="BU2" s="14" t="str">
        <f t="shared" si="2"/>
        <v>Totals Amount</v>
      </c>
      <c r="BV2" s="14" t="str">
        <f t="shared" si="2"/>
        <v>Last contact third party</v>
      </c>
      <c r="BW2" s="14" t="str">
        <f t="shared" si="2"/>
        <v>Last contact customer</v>
      </c>
      <c r="BX2" s="14" t="str">
        <f t="shared" si="2"/>
        <v>Have job</v>
      </c>
      <c r="BY2" s="14" t="str">
        <f t="shared" si="2"/>
        <v>Who request</v>
      </c>
      <c r="BZ2" s="5" t="str">
        <f t="shared" si="2"/>
        <v>Discount campaign</v>
      </c>
      <c r="CA2" s="14" t="str">
        <f t="shared" si="2"/>
        <v>Who paid</v>
      </c>
      <c r="CB2" s="14" t="str">
        <f t="shared" si="2"/>
        <v>Source of Fund</v>
      </c>
      <c r="CC2" s="14" t="str">
        <f t="shared" si="2"/>
        <v>Reason</v>
      </c>
      <c r="CD2" s="14" t="str">
        <f t="shared" si="2"/>
        <v>Reason Note</v>
      </c>
      <c r="CE2" s="22" t="str">
        <f t="shared" si="2"/>
        <v>Send To_1</v>
      </c>
      <c r="CF2" s="22" t="str">
        <f t="shared" si="2"/>
        <v>Send To_2</v>
      </c>
      <c r="CG2" s="22" t="str">
        <f t="shared" si="2"/>
        <v>Send To_3</v>
      </c>
      <c r="CH2" s="22" t="str">
        <f t="shared" si="2"/>
        <v>Send To_4</v>
      </c>
      <c r="CI2" s="14" t="str">
        <f t="shared" si="2"/>
        <v>Note</v>
      </c>
      <c r="CJ2" s="14" t="str">
        <f t="shared" si="2"/>
        <v>Req No.</v>
      </c>
      <c r="CK2" s="14" t="str">
        <f t="shared" si="2"/>
        <v>Sender</v>
      </c>
      <c r="CL2" s="14" t="str">
        <f t="shared" si="2"/>
        <v>Send Date</v>
      </c>
      <c r="CM2" s="14" t="str">
        <f t="shared" si="2"/>
        <v>Contract No.</v>
      </c>
      <c r="CN2" s="14" t="str">
        <f t="shared" si="2"/>
        <v>Name</v>
      </c>
      <c r="CO2" s="14" t="str">
        <f t="shared" si="2"/>
        <v>Request By</v>
      </c>
      <c r="CP2" s="14" t="str">
        <f t="shared" si="2"/>
        <v>Request Amt</v>
      </c>
      <c r="CQ2" s="14" t="str">
        <f t="shared" si="2"/>
        <v>Approve User</v>
      </c>
      <c r="CR2" s="14" t="str">
        <f t="shared" si="2"/>
        <v>Status</v>
      </c>
      <c r="CS2" s="14" t="s">
        <v>133</v>
      </c>
      <c r="CT2" s="22" t="s">
        <v>134</v>
      </c>
    </row>
    <row r="3" spans="1:98" x14ac:dyDescent="0.2">
      <c r="A3" s="41" t="s">
        <v>136</v>
      </c>
      <c r="B3" s="74" t="s">
        <v>33</v>
      </c>
      <c r="C3" s="80" t="s">
        <v>330</v>
      </c>
      <c r="D3" s="74" t="s">
        <v>137</v>
      </c>
      <c r="E3" s="80" t="s">
        <v>331</v>
      </c>
      <c r="F3" s="88" t="s">
        <v>349</v>
      </c>
      <c r="G3" s="88" t="s">
        <v>139</v>
      </c>
      <c r="H3" s="87" t="s">
        <v>332</v>
      </c>
      <c r="I3" s="60" t="s">
        <v>17</v>
      </c>
      <c r="J3" s="44" t="s">
        <v>145</v>
      </c>
      <c r="K3" s="60" t="s">
        <v>333</v>
      </c>
      <c r="L3" s="44" t="s">
        <v>145</v>
      </c>
      <c r="M3" s="44" t="s">
        <v>145</v>
      </c>
      <c r="N3" s="44" t="s">
        <v>145</v>
      </c>
      <c r="O3" s="44" t="s">
        <v>224</v>
      </c>
      <c r="P3" s="44" t="s">
        <v>224</v>
      </c>
      <c r="Q3" s="44" t="s">
        <v>226</v>
      </c>
      <c r="R3" s="44" t="s">
        <v>224</v>
      </c>
      <c r="S3" s="48" t="s">
        <v>226</v>
      </c>
      <c r="T3" s="44" t="s">
        <v>227</v>
      </c>
      <c r="U3" s="44" t="s">
        <v>145</v>
      </c>
      <c r="V3" s="44" t="s">
        <v>145</v>
      </c>
      <c r="W3" s="44" t="s">
        <v>228</v>
      </c>
      <c r="X3" s="47" t="s">
        <v>145</v>
      </c>
      <c r="Y3" s="47" t="s">
        <v>145</v>
      </c>
      <c r="Z3" s="44" t="s">
        <v>224</v>
      </c>
      <c r="AA3" s="44" t="s">
        <v>224</v>
      </c>
      <c r="AB3" s="44" t="s">
        <v>224</v>
      </c>
      <c r="AC3" s="44" t="s">
        <v>224</v>
      </c>
      <c r="AD3" s="44" t="s">
        <v>229</v>
      </c>
      <c r="AE3" s="46">
        <f t="shared" ref="AE3:AE7" si="3">ROUND((TRANSPOSE(BD3)*AD3),0)</f>
        <v>53460</v>
      </c>
      <c r="AF3" s="44" t="s">
        <v>145</v>
      </c>
      <c r="AG3" s="44" t="s">
        <v>145</v>
      </c>
      <c r="AH3" s="44" t="s">
        <v>145</v>
      </c>
      <c r="AI3" s="44" t="s">
        <v>145</v>
      </c>
      <c r="AJ3" s="44" t="s">
        <v>145</v>
      </c>
      <c r="AK3" s="44" t="s">
        <v>145</v>
      </c>
      <c r="AL3" s="44" t="s">
        <v>145</v>
      </c>
      <c r="AM3" s="44" t="s">
        <v>145</v>
      </c>
      <c r="AN3" s="44" t="s">
        <v>145</v>
      </c>
      <c r="AO3" s="44" t="s">
        <v>145</v>
      </c>
      <c r="AP3" s="44" t="s">
        <v>145</v>
      </c>
      <c r="AQ3" s="44" t="s">
        <v>145</v>
      </c>
      <c r="AR3" s="44" t="s">
        <v>145</v>
      </c>
      <c r="AS3" s="44" t="s">
        <v>145</v>
      </c>
      <c r="AT3" s="44" t="s">
        <v>145</v>
      </c>
      <c r="AU3" s="44" t="s">
        <v>145</v>
      </c>
      <c r="AV3" s="44" t="s">
        <v>145</v>
      </c>
      <c r="AW3" s="44" t="s">
        <v>145</v>
      </c>
      <c r="AX3" s="44" t="s">
        <v>145</v>
      </c>
      <c r="AY3" s="44" t="s">
        <v>145</v>
      </c>
      <c r="AZ3" s="44" t="s">
        <v>145</v>
      </c>
      <c r="BA3" s="47" t="s">
        <v>230</v>
      </c>
      <c r="BB3" s="48" t="str">
        <f t="shared" ref="BB3:BB7" si="4">TRANSPOSE(AD3)</f>
        <v>36</v>
      </c>
      <c r="BC3" s="72">
        <f t="shared" ref="BC3:BC7" ca="1" si="5">TODAY()+1</f>
        <v>45647</v>
      </c>
      <c r="BD3" s="46">
        <f t="shared" ref="BD3:BD7" si="6">ROUND((TRANSPOSE(H3)*0.85)/36,0)</f>
        <v>1485</v>
      </c>
      <c r="BE3" s="44" t="s">
        <v>145</v>
      </c>
      <c r="BF3" s="44" t="s">
        <v>145</v>
      </c>
      <c r="BG3" s="44" t="s">
        <v>145</v>
      </c>
      <c r="BH3" s="44" t="s">
        <v>145</v>
      </c>
      <c r="BI3" s="44" t="s">
        <v>145</v>
      </c>
      <c r="BJ3" s="44" t="s">
        <v>145</v>
      </c>
      <c r="BK3" s="44" t="s">
        <v>145</v>
      </c>
      <c r="BL3" s="44" t="s">
        <v>145</v>
      </c>
      <c r="BM3" s="48" t="str">
        <f t="shared" ref="BM3:BM7" si="7">TEXT(TRANSPOSE(AD3), "0.00")</f>
        <v>36.00</v>
      </c>
      <c r="BN3" s="48" t="str">
        <f t="shared" ref="BN3:BN7" si="8">TEXT(TRANSPOSE(AE3), "#,##0.00")</f>
        <v>53,460.00</v>
      </c>
      <c r="BO3" s="44" t="s">
        <v>145</v>
      </c>
      <c r="BP3" s="44" t="s">
        <v>145</v>
      </c>
      <c r="BQ3" s="44" t="s">
        <v>145</v>
      </c>
      <c r="BR3" s="44" t="s">
        <v>145</v>
      </c>
      <c r="BS3" s="44" t="s">
        <v>145</v>
      </c>
      <c r="BT3" s="44" t="s">
        <v>145</v>
      </c>
      <c r="BU3" s="44" t="s">
        <v>145</v>
      </c>
      <c r="BV3" s="44" t="s">
        <v>145</v>
      </c>
      <c r="BW3" s="44" t="s">
        <v>145</v>
      </c>
      <c r="BX3" s="47" t="s">
        <v>231</v>
      </c>
      <c r="BY3" s="47" t="s">
        <v>232</v>
      </c>
      <c r="BZ3" s="47" t="s">
        <v>233</v>
      </c>
      <c r="CA3" s="47" t="s">
        <v>234</v>
      </c>
      <c r="CB3" s="47" t="s">
        <v>235</v>
      </c>
      <c r="CC3" s="47" t="s">
        <v>255</v>
      </c>
      <c r="CD3" s="47" t="s">
        <v>236</v>
      </c>
      <c r="CE3" s="15" t="str">
        <f>TRANSPOSE('User Login'!$F$2)</f>
        <v>P2510033</v>
      </c>
      <c r="CF3" s="15" t="str">
        <f>TRANSPOSE('User Login'!$H$2)</f>
        <v>P2503067</v>
      </c>
      <c r="CG3" s="15" t="str">
        <f>TRANSPOSE('User Login'!$J$2)</f>
        <v>P2106010</v>
      </c>
      <c r="CH3" s="15" t="str">
        <f>TRANSPOSE('User Login'!$L$2)</f>
        <v>KIMURA</v>
      </c>
      <c r="CI3" s="47" t="s">
        <v>237</v>
      </c>
      <c r="CJ3" s="44" t="s">
        <v>145</v>
      </c>
      <c r="CK3" s="48" t="s">
        <v>145</v>
      </c>
      <c r="CL3" s="44" t="s">
        <v>145</v>
      </c>
      <c r="CM3" s="48" t="str">
        <f t="shared" ref="CM3:CM7" si="9">(LEFT(E3,4))&amp;"-"&amp;(MID(E3,5,3)&amp;"-"&amp;(MID(E3,8,5)))&amp;(RIGHT(E3,4))</f>
        <v>3969-001-000379680</v>
      </c>
      <c r="CN3" s="48" t="str">
        <f t="shared" ref="CN3:CN7" si="10">TRANSPOSE(K3)</f>
        <v>ทนิงยข บนวงรขเจรภฐ</v>
      </c>
      <c r="CO3" s="48" t="str">
        <f>TRANSPOSE('User Login'!$D$7)</f>
        <v>P2503064</v>
      </c>
      <c r="CP3" s="48" t="str">
        <f t="shared" ref="CP3:CP7" si="11">TRANSPOSE(BN3)</f>
        <v>53,460.00</v>
      </c>
      <c r="CQ3" s="44" t="s">
        <v>145</v>
      </c>
      <c r="CR3" s="47" t="s">
        <v>146</v>
      </c>
      <c r="CS3" s="79" t="str">
        <f t="shared" ref="CS3:CS7" si="12">TRIM(LEFT(TRANSPOSE(D3), FIND(" ", TRANSPOSE(D3)) - 1))</f>
        <v>RL</v>
      </c>
      <c r="CT3" s="58" t="s">
        <v>139</v>
      </c>
    </row>
    <row r="4" spans="1:98" x14ac:dyDescent="0.2">
      <c r="A4" s="41" t="s">
        <v>148</v>
      </c>
      <c r="B4" s="74" t="s">
        <v>33</v>
      </c>
      <c r="C4" s="80" t="s">
        <v>334</v>
      </c>
      <c r="D4" s="74" t="s">
        <v>137</v>
      </c>
      <c r="E4" s="80" t="s">
        <v>335</v>
      </c>
      <c r="F4" s="88" t="s">
        <v>350</v>
      </c>
      <c r="G4" s="88" t="s">
        <v>139</v>
      </c>
      <c r="H4" s="87" t="s">
        <v>336</v>
      </c>
      <c r="I4" s="60" t="s">
        <v>17</v>
      </c>
      <c r="J4" s="44" t="s">
        <v>145</v>
      </c>
      <c r="K4" s="60" t="s">
        <v>329</v>
      </c>
      <c r="L4" s="44" t="s">
        <v>145</v>
      </c>
      <c r="M4" s="44" t="s">
        <v>145</v>
      </c>
      <c r="N4" s="44" t="s">
        <v>145</v>
      </c>
      <c r="O4" s="44" t="s">
        <v>224</v>
      </c>
      <c r="P4" s="44" t="s">
        <v>224</v>
      </c>
      <c r="Q4" s="44" t="s">
        <v>226</v>
      </c>
      <c r="R4" s="44" t="s">
        <v>224</v>
      </c>
      <c r="S4" s="48" t="s">
        <v>226</v>
      </c>
      <c r="T4" s="44" t="s">
        <v>227</v>
      </c>
      <c r="U4" s="44" t="s">
        <v>145</v>
      </c>
      <c r="V4" s="44" t="s">
        <v>145</v>
      </c>
      <c r="W4" s="44" t="s">
        <v>228</v>
      </c>
      <c r="X4" s="47" t="s">
        <v>145</v>
      </c>
      <c r="Y4" s="47" t="s">
        <v>145</v>
      </c>
      <c r="Z4" s="44" t="s">
        <v>224</v>
      </c>
      <c r="AA4" s="44" t="s">
        <v>224</v>
      </c>
      <c r="AB4" s="44" t="s">
        <v>224</v>
      </c>
      <c r="AC4" s="44" t="s">
        <v>224</v>
      </c>
      <c r="AD4" s="44" t="s">
        <v>229</v>
      </c>
      <c r="AE4" s="46">
        <f t="shared" si="3"/>
        <v>69372</v>
      </c>
      <c r="AF4" s="44" t="s">
        <v>145</v>
      </c>
      <c r="AG4" s="44" t="s">
        <v>145</v>
      </c>
      <c r="AH4" s="44" t="s">
        <v>145</v>
      </c>
      <c r="AI4" s="44" t="s">
        <v>145</v>
      </c>
      <c r="AJ4" s="44" t="s">
        <v>145</v>
      </c>
      <c r="AK4" s="44" t="s">
        <v>145</v>
      </c>
      <c r="AL4" s="44" t="s">
        <v>145</v>
      </c>
      <c r="AM4" s="44" t="s">
        <v>145</v>
      </c>
      <c r="AN4" s="44" t="s">
        <v>145</v>
      </c>
      <c r="AO4" s="44" t="s">
        <v>145</v>
      </c>
      <c r="AP4" s="44" t="s">
        <v>145</v>
      </c>
      <c r="AQ4" s="44" t="s">
        <v>145</v>
      </c>
      <c r="AR4" s="44" t="s">
        <v>145</v>
      </c>
      <c r="AS4" s="44" t="s">
        <v>145</v>
      </c>
      <c r="AT4" s="44" t="s">
        <v>145</v>
      </c>
      <c r="AU4" s="44" t="s">
        <v>145</v>
      </c>
      <c r="AV4" s="44" t="s">
        <v>145</v>
      </c>
      <c r="AW4" s="44" t="s">
        <v>145</v>
      </c>
      <c r="AX4" s="44" t="s">
        <v>145</v>
      </c>
      <c r="AY4" s="44" t="s">
        <v>145</v>
      </c>
      <c r="AZ4" s="44" t="s">
        <v>145</v>
      </c>
      <c r="BA4" s="47" t="s">
        <v>230</v>
      </c>
      <c r="BB4" s="48" t="str">
        <f t="shared" si="4"/>
        <v>36</v>
      </c>
      <c r="BC4" s="72">
        <f t="shared" ca="1" si="5"/>
        <v>45647</v>
      </c>
      <c r="BD4" s="46">
        <f t="shared" si="6"/>
        <v>1927</v>
      </c>
      <c r="BE4" s="44" t="s">
        <v>145</v>
      </c>
      <c r="BF4" s="44" t="s">
        <v>145</v>
      </c>
      <c r="BG4" s="44" t="s">
        <v>145</v>
      </c>
      <c r="BH4" s="44" t="s">
        <v>145</v>
      </c>
      <c r="BI4" s="44" t="s">
        <v>145</v>
      </c>
      <c r="BJ4" s="44" t="s">
        <v>145</v>
      </c>
      <c r="BK4" s="44" t="s">
        <v>145</v>
      </c>
      <c r="BL4" s="44" t="s">
        <v>145</v>
      </c>
      <c r="BM4" s="48" t="str">
        <f t="shared" si="7"/>
        <v>36.00</v>
      </c>
      <c r="BN4" s="48" t="str">
        <f t="shared" si="8"/>
        <v>69,372.00</v>
      </c>
      <c r="BO4" s="44" t="s">
        <v>145</v>
      </c>
      <c r="BP4" s="44" t="s">
        <v>145</v>
      </c>
      <c r="BQ4" s="44" t="s">
        <v>145</v>
      </c>
      <c r="BR4" s="44" t="s">
        <v>145</v>
      </c>
      <c r="BS4" s="44" t="s">
        <v>145</v>
      </c>
      <c r="BT4" s="44" t="s">
        <v>145</v>
      </c>
      <c r="BU4" s="44" t="s">
        <v>145</v>
      </c>
      <c r="BV4" s="44" t="s">
        <v>145</v>
      </c>
      <c r="BW4" s="44" t="s">
        <v>145</v>
      </c>
      <c r="BX4" s="47" t="s">
        <v>231</v>
      </c>
      <c r="BY4" s="47" t="s">
        <v>232</v>
      </c>
      <c r="BZ4" s="47" t="s">
        <v>233</v>
      </c>
      <c r="CA4" s="47" t="s">
        <v>234</v>
      </c>
      <c r="CB4" s="47" t="s">
        <v>235</v>
      </c>
      <c r="CC4" s="47" t="s">
        <v>255</v>
      </c>
      <c r="CD4" s="47" t="s">
        <v>236</v>
      </c>
      <c r="CE4" s="15" t="str">
        <f>TRANSPOSE('User Login'!$F$2)</f>
        <v>P2510033</v>
      </c>
      <c r="CF4" s="15" t="str">
        <f>TRANSPOSE('User Login'!$H$2)</f>
        <v>P2503067</v>
      </c>
      <c r="CG4" s="15" t="str">
        <f>TRANSPOSE('User Login'!$J$2)</f>
        <v>P2106010</v>
      </c>
      <c r="CH4" s="15" t="str">
        <f>TRANSPOSE('User Login'!$L$2)</f>
        <v>KIMURA</v>
      </c>
      <c r="CI4" s="47" t="s">
        <v>237</v>
      </c>
      <c r="CJ4" s="44" t="s">
        <v>145</v>
      </c>
      <c r="CK4" s="48" t="s">
        <v>145</v>
      </c>
      <c r="CL4" s="44" t="s">
        <v>145</v>
      </c>
      <c r="CM4" s="48" t="str">
        <f t="shared" si="9"/>
        <v>3969-001-000410107</v>
      </c>
      <c r="CN4" s="48" t="str">
        <f t="shared" si="10"/>
        <v>สนรงิขธจ์ ตนีงุขรจณ</v>
      </c>
      <c r="CO4" s="48" t="str">
        <f>TRANSPOSE('User Login'!$D$7)</f>
        <v>P2503064</v>
      </c>
      <c r="CP4" s="48" t="str">
        <f t="shared" si="11"/>
        <v>69,372.00</v>
      </c>
      <c r="CQ4" s="44" t="s">
        <v>145</v>
      </c>
      <c r="CR4" s="47" t="s">
        <v>146</v>
      </c>
      <c r="CS4" s="79" t="str">
        <f t="shared" si="12"/>
        <v>RL</v>
      </c>
      <c r="CT4" s="58" t="s">
        <v>139</v>
      </c>
    </row>
    <row r="5" spans="1:98" x14ac:dyDescent="0.2">
      <c r="A5" s="41" t="s">
        <v>149</v>
      </c>
      <c r="B5" s="74" t="s">
        <v>33</v>
      </c>
      <c r="C5" s="80" t="s">
        <v>337</v>
      </c>
      <c r="D5" s="74" t="s">
        <v>137</v>
      </c>
      <c r="E5" s="80" t="s">
        <v>338</v>
      </c>
      <c r="F5" s="88" t="s">
        <v>145</v>
      </c>
      <c r="G5" s="88" t="s">
        <v>145</v>
      </c>
      <c r="H5" s="87" t="s">
        <v>339</v>
      </c>
      <c r="I5" s="60" t="s">
        <v>17</v>
      </c>
      <c r="J5" s="44" t="s">
        <v>145</v>
      </c>
      <c r="K5" s="60" t="s">
        <v>340</v>
      </c>
      <c r="L5" s="44" t="s">
        <v>145</v>
      </c>
      <c r="M5" s="44" t="s">
        <v>145</v>
      </c>
      <c r="N5" s="44" t="s">
        <v>145</v>
      </c>
      <c r="O5" s="44" t="s">
        <v>224</v>
      </c>
      <c r="P5" s="44" t="s">
        <v>224</v>
      </c>
      <c r="Q5" s="44" t="s">
        <v>226</v>
      </c>
      <c r="R5" s="44" t="s">
        <v>224</v>
      </c>
      <c r="S5" s="48" t="s">
        <v>226</v>
      </c>
      <c r="T5" s="44" t="s">
        <v>227</v>
      </c>
      <c r="U5" s="44" t="s">
        <v>145</v>
      </c>
      <c r="V5" s="44" t="s">
        <v>145</v>
      </c>
      <c r="W5" s="44" t="s">
        <v>228</v>
      </c>
      <c r="X5" s="47" t="s">
        <v>145</v>
      </c>
      <c r="Y5" s="47" t="s">
        <v>145</v>
      </c>
      <c r="Z5" s="44" t="s">
        <v>224</v>
      </c>
      <c r="AA5" s="44" t="s">
        <v>224</v>
      </c>
      <c r="AB5" s="44" t="s">
        <v>224</v>
      </c>
      <c r="AC5" s="44" t="s">
        <v>224</v>
      </c>
      <c r="AD5" s="44" t="s">
        <v>229</v>
      </c>
      <c r="AE5" s="46">
        <f t="shared" si="3"/>
        <v>57168</v>
      </c>
      <c r="AF5" s="44" t="s">
        <v>145</v>
      </c>
      <c r="AG5" s="44" t="s">
        <v>145</v>
      </c>
      <c r="AH5" s="44" t="s">
        <v>145</v>
      </c>
      <c r="AI5" s="44" t="s">
        <v>145</v>
      </c>
      <c r="AJ5" s="44" t="s">
        <v>145</v>
      </c>
      <c r="AK5" s="44" t="s">
        <v>145</v>
      </c>
      <c r="AL5" s="44" t="s">
        <v>145</v>
      </c>
      <c r="AM5" s="44" t="s">
        <v>145</v>
      </c>
      <c r="AN5" s="44" t="s">
        <v>145</v>
      </c>
      <c r="AO5" s="44" t="s">
        <v>145</v>
      </c>
      <c r="AP5" s="44" t="s">
        <v>145</v>
      </c>
      <c r="AQ5" s="44" t="s">
        <v>145</v>
      </c>
      <c r="AR5" s="44" t="s">
        <v>145</v>
      </c>
      <c r="AS5" s="44" t="s">
        <v>145</v>
      </c>
      <c r="AT5" s="44" t="s">
        <v>145</v>
      </c>
      <c r="AU5" s="44" t="s">
        <v>145</v>
      </c>
      <c r="AV5" s="44" t="s">
        <v>145</v>
      </c>
      <c r="AW5" s="44" t="s">
        <v>145</v>
      </c>
      <c r="AX5" s="44" t="s">
        <v>145</v>
      </c>
      <c r="AY5" s="44" t="s">
        <v>145</v>
      </c>
      <c r="AZ5" s="44" t="s">
        <v>145</v>
      </c>
      <c r="BA5" s="47" t="s">
        <v>230</v>
      </c>
      <c r="BB5" s="48" t="str">
        <f t="shared" si="4"/>
        <v>36</v>
      </c>
      <c r="BC5" s="72">
        <f t="shared" ca="1" si="5"/>
        <v>45647</v>
      </c>
      <c r="BD5" s="46">
        <f t="shared" si="6"/>
        <v>1588</v>
      </c>
      <c r="BE5" s="44" t="s">
        <v>145</v>
      </c>
      <c r="BF5" s="44" t="s">
        <v>145</v>
      </c>
      <c r="BG5" s="44" t="s">
        <v>145</v>
      </c>
      <c r="BH5" s="44" t="s">
        <v>145</v>
      </c>
      <c r="BI5" s="44" t="s">
        <v>145</v>
      </c>
      <c r="BJ5" s="44" t="s">
        <v>145</v>
      </c>
      <c r="BK5" s="44" t="s">
        <v>145</v>
      </c>
      <c r="BL5" s="44" t="s">
        <v>145</v>
      </c>
      <c r="BM5" s="48" t="str">
        <f t="shared" si="7"/>
        <v>36.00</v>
      </c>
      <c r="BN5" s="48" t="str">
        <f t="shared" si="8"/>
        <v>57,168.00</v>
      </c>
      <c r="BO5" s="44" t="s">
        <v>145</v>
      </c>
      <c r="BP5" s="44" t="s">
        <v>145</v>
      </c>
      <c r="BQ5" s="44" t="s">
        <v>145</v>
      </c>
      <c r="BR5" s="44" t="s">
        <v>145</v>
      </c>
      <c r="BS5" s="44" t="s">
        <v>145</v>
      </c>
      <c r="BT5" s="44" t="s">
        <v>145</v>
      </c>
      <c r="BU5" s="44" t="s">
        <v>145</v>
      </c>
      <c r="BV5" s="44" t="s">
        <v>145</v>
      </c>
      <c r="BW5" s="44" t="s">
        <v>145</v>
      </c>
      <c r="BX5" s="47" t="s">
        <v>231</v>
      </c>
      <c r="BY5" s="47" t="s">
        <v>232</v>
      </c>
      <c r="BZ5" s="47" t="s">
        <v>233</v>
      </c>
      <c r="CA5" s="47" t="s">
        <v>234</v>
      </c>
      <c r="CB5" s="47" t="s">
        <v>235</v>
      </c>
      <c r="CC5" s="47" t="s">
        <v>255</v>
      </c>
      <c r="CD5" s="47" t="s">
        <v>236</v>
      </c>
      <c r="CE5" s="15" t="str">
        <f>TRANSPOSE('User Login'!$F$2)</f>
        <v>P2510033</v>
      </c>
      <c r="CF5" s="15" t="str">
        <f>TRANSPOSE('User Login'!$H$2)</f>
        <v>P2503067</v>
      </c>
      <c r="CG5" s="15" t="str">
        <f>TRANSPOSE('User Login'!$J$2)</f>
        <v>P2106010</v>
      </c>
      <c r="CH5" s="15" t="str">
        <f>TRANSPOSE('User Login'!$L$2)</f>
        <v>KIMURA</v>
      </c>
      <c r="CI5" s="47" t="s">
        <v>237</v>
      </c>
      <c r="CJ5" s="44" t="s">
        <v>145</v>
      </c>
      <c r="CK5" s="48" t="s">
        <v>145</v>
      </c>
      <c r="CL5" s="44" t="s">
        <v>145</v>
      </c>
      <c r="CM5" s="48" t="str">
        <f t="shared" si="9"/>
        <v>3969-001-000423497</v>
      </c>
      <c r="CN5" s="48" t="str">
        <f t="shared" si="10"/>
        <v>สนพงษข ชนณงัขรจ</v>
      </c>
      <c r="CO5" s="48" t="str">
        <f>TRANSPOSE('User Login'!$D$7)</f>
        <v>P2503064</v>
      </c>
      <c r="CP5" s="48" t="str">
        <f t="shared" si="11"/>
        <v>57,168.00</v>
      </c>
      <c r="CQ5" s="44" t="s">
        <v>145</v>
      </c>
      <c r="CR5" s="47" t="s">
        <v>146</v>
      </c>
      <c r="CS5" s="79" t="str">
        <f t="shared" si="12"/>
        <v>RL</v>
      </c>
      <c r="CT5" s="58" t="s">
        <v>139</v>
      </c>
    </row>
    <row r="6" spans="1:98" x14ac:dyDescent="0.2">
      <c r="A6" s="41" t="s">
        <v>150</v>
      </c>
      <c r="B6" s="74" t="s">
        <v>33</v>
      </c>
      <c r="C6" s="80" t="s">
        <v>341</v>
      </c>
      <c r="D6" s="74" t="s">
        <v>137</v>
      </c>
      <c r="E6" s="80" t="s">
        <v>342</v>
      </c>
      <c r="F6" s="88" t="s">
        <v>145</v>
      </c>
      <c r="G6" s="88" t="s">
        <v>145</v>
      </c>
      <c r="H6" s="87" t="s">
        <v>343</v>
      </c>
      <c r="I6" s="60" t="s">
        <v>17</v>
      </c>
      <c r="J6" s="44" t="s">
        <v>145</v>
      </c>
      <c r="K6" s="60" t="s">
        <v>344</v>
      </c>
      <c r="L6" s="44" t="s">
        <v>145</v>
      </c>
      <c r="M6" s="44" t="s">
        <v>145</v>
      </c>
      <c r="N6" s="44" t="s">
        <v>145</v>
      </c>
      <c r="O6" s="44" t="s">
        <v>224</v>
      </c>
      <c r="P6" s="44" t="s">
        <v>224</v>
      </c>
      <c r="Q6" s="44" t="s">
        <v>226</v>
      </c>
      <c r="R6" s="44" t="s">
        <v>224</v>
      </c>
      <c r="S6" s="48" t="s">
        <v>226</v>
      </c>
      <c r="T6" s="44" t="s">
        <v>227</v>
      </c>
      <c r="U6" s="44" t="s">
        <v>145</v>
      </c>
      <c r="V6" s="44" t="s">
        <v>145</v>
      </c>
      <c r="W6" s="44" t="s">
        <v>228</v>
      </c>
      <c r="X6" s="47" t="s">
        <v>145</v>
      </c>
      <c r="Y6" s="47" t="s">
        <v>145</v>
      </c>
      <c r="Z6" s="44" t="s">
        <v>224</v>
      </c>
      <c r="AA6" s="44" t="s">
        <v>224</v>
      </c>
      <c r="AB6" s="44" t="s">
        <v>224</v>
      </c>
      <c r="AC6" s="44" t="s">
        <v>224</v>
      </c>
      <c r="AD6" s="44" t="s">
        <v>229</v>
      </c>
      <c r="AE6" s="46">
        <f t="shared" si="3"/>
        <v>52740</v>
      </c>
      <c r="AF6" s="44" t="s">
        <v>145</v>
      </c>
      <c r="AG6" s="44" t="s">
        <v>145</v>
      </c>
      <c r="AH6" s="44" t="s">
        <v>145</v>
      </c>
      <c r="AI6" s="44" t="s">
        <v>145</v>
      </c>
      <c r="AJ6" s="44" t="s">
        <v>145</v>
      </c>
      <c r="AK6" s="44" t="s">
        <v>145</v>
      </c>
      <c r="AL6" s="44" t="s">
        <v>145</v>
      </c>
      <c r="AM6" s="44" t="s">
        <v>145</v>
      </c>
      <c r="AN6" s="44" t="s">
        <v>145</v>
      </c>
      <c r="AO6" s="44" t="s">
        <v>145</v>
      </c>
      <c r="AP6" s="44" t="s">
        <v>145</v>
      </c>
      <c r="AQ6" s="44" t="s">
        <v>145</v>
      </c>
      <c r="AR6" s="44" t="s">
        <v>145</v>
      </c>
      <c r="AS6" s="44" t="s">
        <v>145</v>
      </c>
      <c r="AT6" s="44" t="s">
        <v>145</v>
      </c>
      <c r="AU6" s="44" t="s">
        <v>145</v>
      </c>
      <c r="AV6" s="44" t="s">
        <v>145</v>
      </c>
      <c r="AW6" s="44" t="s">
        <v>145</v>
      </c>
      <c r="AX6" s="44" t="s">
        <v>145</v>
      </c>
      <c r="AY6" s="44" t="s">
        <v>145</v>
      </c>
      <c r="AZ6" s="44" t="s">
        <v>145</v>
      </c>
      <c r="BA6" s="47" t="s">
        <v>230</v>
      </c>
      <c r="BB6" s="48" t="str">
        <f t="shared" si="4"/>
        <v>36</v>
      </c>
      <c r="BC6" s="72">
        <f t="shared" ca="1" si="5"/>
        <v>45647</v>
      </c>
      <c r="BD6" s="46">
        <f t="shared" si="6"/>
        <v>1465</v>
      </c>
      <c r="BE6" s="44" t="s">
        <v>145</v>
      </c>
      <c r="BF6" s="44" t="s">
        <v>145</v>
      </c>
      <c r="BG6" s="44" t="s">
        <v>145</v>
      </c>
      <c r="BH6" s="44" t="s">
        <v>145</v>
      </c>
      <c r="BI6" s="44" t="s">
        <v>145</v>
      </c>
      <c r="BJ6" s="44" t="s">
        <v>145</v>
      </c>
      <c r="BK6" s="44" t="s">
        <v>145</v>
      </c>
      <c r="BL6" s="44" t="s">
        <v>145</v>
      </c>
      <c r="BM6" s="48" t="str">
        <f t="shared" si="7"/>
        <v>36.00</v>
      </c>
      <c r="BN6" s="48" t="str">
        <f t="shared" si="8"/>
        <v>52,740.00</v>
      </c>
      <c r="BO6" s="44" t="s">
        <v>145</v>
      </c>
      <c r="BP6" s="44" t="s">
        <v>145</v>
      </c>
      <c r="BQ6" s="44" t="s">
        <v>145</v>
      </c>
      <c r="BR6" s="44" t="s">
        <v>145</v>
      </c>
      <c r="BS6" s="44" t="s">
        <v>145</v>
      </c>
      <c r="BT6" s="44" t="s">
        <v>145</v>
      </c>
      <c r="BU6" s="44" t="s">
        <v>145</v>
      </c>
      <c r="BV6" s="44" t="s">
        <v>145</v>
      </c>
      <c r="BW6" s="44" t="s">
        <v>145</v>
      </c>
      <c r="BX6" s="47" t="s">
        <v>231</v>
      </c>
      <c r="BY6" s="47" t="s">
        <v>232</v>
      </c>
      <c r="BZ6" s="47" t="s">
        <v>233</v>
      </c>
      <c r="CA6" s="47" t="s">
        <v>234</v>
      </c>
      <c r="CB6" s="47" t="s">
        <v>235</v>
      </c>
      <c r="CC6" s="47" t="s">
        <v>255</v>
      </c>
      <c r="CD6" s="47" t="s">
        <v>236</v>
      </c>
      <c r="CE6" s="15" t="str">
        <f>TRANSPOSE('User Login'!$F$2)</f>
        <v>P2510033</v>
      </c>
      <c r="CF6" s="15" t="str">
        <f>TRANSPOSE('User Login'!$H$2)</f>
        <v>P2503067</v>
      </c>
      <c r="CG6" s="15" t="str">
        <f>TRANSPOSE('User Login'!$J$2)</f>
        <v>P2106010</v>
      </c>
      <c r="CH6" s="15" t="str">
        <f>TRANSPOSE('User Login'!$L$2)</f>
        <v>KIMURA</v>
      </c>
      <c r="CI6" s="47" t="s">
        <v>237</v>
      </c>
      <c r="CJ6" s="44" t="s">
        <v>145</v>
      </c>
      <c r="CK6" s="48" t="s">
        <v>145</v>
      </c>
      <c r="CL6" s="44" t="s">
        <v>145</v>
      </c>
      <c r="CM6" s="48" t="str">
        <f t="shared" si="9"/>
        <v>3969-001-000425493</v>
      </c>
      <c r="CN6" s="48" t="str">
        <f t="shared" si="10"/>
        <v>สนฤงี สนศงีขาจ</v>
      </c>
      <c r="CO6" s="48" t="str">
        <f>TRANSPOSE('User Login'!$D$7)</f>
        <v>P2503064</v>
      </c>
      <c r="CP6" s="48" t="str">
        <f t="shared" si="11"/>
        <v>52,740.00</v>
      </c>
      <c r="CQ6" s="44" t="s">
        <v>145</v>
      </c>
      <c r="CR6" s="47" t="s">
        <v>146</v>
      </c>
      <c r="CS6" s="79" t="str">
        <f t="shared" si="12"/>
        <v>RL</v>
      </c>
      <c r="CT6" s="58" t="s">
        <v>139</v>
      </c>
    </row>
    <row r="7" spans="1:98" x14ac:dyDescent="0.2">
      <c r="A7" s="41" t="s">
        <v>151</v>
      </c>
      <c r="B7" s="74" t="s">
        <v>33</v>
      </c>
      <c r="C7" s="80" t="s">
        <v>345</v>
      </c>
      <c r="D7" s="74" t="s">
        <v>137</v>
      </c>
      <c r="E7" s="80" t="s">
        <v>346</v>
      </c>
      <c r="F7" s="88" t="s">
        <v>145</v>
      </c>
      <c r="G7" s="88" t="s">
        <v>145</v>
      </c>
      <c r="H7" s="87" t="s">
        <v>347</v>
      </c>
      <c r="I7" s="60" t="s">
        <v>17</v>
      </c>
      <c r="J7" s="44" t="s">
        <v>145</v>
      </c>
      <c r="K7" s="60" t="s">
        <v>348</v>
      </c>
      <c r="L7" s="44" t="s">
        <v>145</v>
      </c>
      <c r="M7" s="44" t="s">
        <v>145</v>
      </c>
      <c r="N7" s="44" t="s">
        <v>145</v>
      </c>
      <c r="O7" s="44" t="s">
        <v>224</v>
      </c>
      <c r="P7" s="44" t="s">
        <v>224</v>
      </c>
      <c r="Q7" s="44" t="s">
        <v>226</v>
      </c>
      <c r="R7" s="44" t="s">
        <v>224</v>
      </c>
      <c r="S7" s="48" t="s">
        <v>226</v>
      </c>
      <c r="T7" s="44" t="s">
        <v>227</v>
      </c>
      <c r="U7" s="44" t="s">
        <v>145</v>
      </c>
      <c r="V7" s="44" t="s">
        <v>145</v>
      </c>
      <c r="W7" s="44" t="s">
        <v>228</v>
      </c>
      <c r="X7" s="47" t="s">
        <v>145</v>
      </c>
      <c r="Y7" s="47" t="s">
        <v>145</v>
      </c>
      <c r="Z7" s="44" t="s">
        <v>224</v>
      </c>
      <c r="AA7" s="44" t="s">
        <v>224</v>
      </c>
      <c r="AB7" s="44" t="s">
        <v>224</v>
      </c>
      <c r="AC7" s="44" t="s">
        <v>224</v>
      </c>
      <c r="AD7" s="44" t="s">
        <v>229</v>
      </c>
      <c r="AE7" s="46">
        <f t="shared" si="3"/>
        <v>70272</v>
      </c>
      <c r="AF7" s="44" t="s">
        <v>145</v>
      </c>
      <c r="AG7" s="44" t="s">
        <v>145</v>
      </c>
      <c r="AH7" s="44" t="s">
        <v>145</v>
      </c>
      <c r="AI7" s="44" t="s">
        <v>145</v>
      </c>
      <c r="AJ7" s="44" t="s">
        <v>145</v>
      </c>
      <c r="AK7" s="44" t="s">
        <v>145</v>
      </c>
      <c r="AL7" s="44" t="s">
        <v>145</v>
      </c>
      <c r="AM7" s="44" t="s">
        <v>145</v>
      </c>
      <c r="AN7" s="44" t="s">
        <v>145</v>
      </c>
      <c r="AO7" s="44" t="s">
        <v>145</v>
      </c>
      <c r="AP7" s="44" t="s">
        <v>145</v>
      </c>
      <c r="AQ7" s="44" t="s">
        <v>145</v>
      </c>
      <c r="AR7" s="44" t="s">
        <v>145</v>
      </c>
      <c r="AS7" s="44" t="s">
        <v>145</v>
      </c>
      <c r="AT7" s="44" t="s">
        <v>145</v>
      </c>
      <c r="AU7" s="44" t="s">
        <v>145</v>
      </c>
      <c r="AV7" s="44" t="s">
        <v>145</v>
      </c>
      <c r="AW7" s="44" t="s">
        <v>145</v>
      </c>
      <c r="AX7" s="44" t="s">
        <v>145</v>
      </c>
      <c r="AY7" s="44" t="s">
        <v>145</v>
      </c>
      <c r="AZ7" s="44" t="s">
        <v>145</v>
      </c>
      <c r="BA7" s="47" t="s">
        <v>230</v>
      </c>
      <c r="BB7" s="48" t="str">
        <f t="shared" si="4"/>
        <v>36</v>
      </c>
      <c r="BC7" s="72">
        <f t="shared" ca="1" si="5"/>
        <v>45647</v>
      </c>
      <c r="BD7" s="46">
        <f t="shared" si="6"/>
        <v>1952</v>
      </c>
      <c r="BE7" s="44" t="s">
        <v>145</v>
      </c>
      <c r="BF7" s="44" t="s">
        <v>145</v>
      </c>
      <c r="BG7" s="44" t="s">
        <v>145</v>
      </c>
      <c r="BH7" s="44" t="s">
        <v>145</v>
      </c>
      <c r="BI7" s="44" t="s">
        <v>145</v>
      </c>
      <c r="BJ7" s="44" t="s">
        <v>145</v>
      </c>
      <c r="BK7" s="44" t="s">
        <v>145</v>
      </c>
      <c r="BL7" s="44" t="s">
        <v>145</v>
      </c>
      <c r="BM7" s="48" t="str">
        <f t="shared" si="7"/>
        <v>36.00</v>
      </c>
      <c r="BN7" s="48" t="str">
        <f t="shared" si="8"/>
        <v>70,272.00</v>
      </c>
      <c r="BO7" s="44" t="s">
        <v>145</v>
      </c>
      <c r="BP7" s="44" t="s">
        <v>145</v>
      </c>
      <c r="BQ7" s="44" t="s">
        <v>145</v>
      </c>
      <c r="BR7" s="44" t="s">
        <v>145</v>
      </c>
      <c r="BS7" s="44" t="s">
        <v>145</v>
      </c>
      <c r="BT7" s="44" t="s">
        <v>145</v>
      </c>
      <c r="BU7" s="44" t="s">
        <v>145</v>
      </c>
      <c r="BV7" s="44" t="s">
        <v>145</v>
      </c>
      <c r="BW7" s="44" t="s">
        <v>145</v>
      </c>
      <c r="BX7" s="47" t="s">
        <v>231</v>
      </c>
      <c r="BY7" s="47" t="s">
        <v>232</v>
      </c>
      <c r="BZ7" s="47" t="s">
        <v>233</v>
      </c>
      <c r="CA7" s="47" t="s">
        <v>234</v>
      </c>
      <c r="CB7" s="47" t="s">
        <v>235</v>
      </c>
      <c r="CC7" s="47" t="s">
        <v>255</v>
      </c>
      <c r="CD7" s="47" t="s">
        <v>236</v>
      </c>
      <c r="CE7" s="15" t="str">
        <f>TRANSPOSE('User Login'!$F$2)</f>
        <v>P2510033</v>
      </c>
      <c r="CF7" s="15" t="str">
        <f>TRANSPOSE('User Login'!$H$2)</f>
        <v>P2503067</v>
      </c>
      <c r="CG7" s="15" t="str">
        <f>TRANSPOSE('User Login'!$J$2)</f>
        <v>P2106010</v>
      </c>
      <c r="CH7" s="15" t="str">
        <f>TRANSPOSE('User Login'!$L$2)</f>
        <v>KIMURA</v>
      </c>
      <c r="CI7" s="47" t="s">
        <v>237</v>
      </c>
      <c r="CJ7" s="44" t="s">
        <v>145</v>
      </c>
      <c r="CK7" s="48" t="s">
        <v>145</v>
      </c>
      <c r="CL7" s="44" t="s">
        <v>145</v>
      </c>
      <c r="CM7" s="48" t="str">
        <f t="shared" si="9"/>
        <v>3969-001-000435888</v>
      </c>
      <c r="CN7" s="48" t="str">
        <f t="shared" si="10"/>
        <v>สนยงล สนมงี</v>
      </c>
      <c r="CO7" s="48" t="str">
        <f>TRANSPOSE('User Login'!$D$7)</f>
        <v>P2503064</v>
      </c>
      <c r="CP7" s="48" t="str">
        <f t="shared" si="11"/>
        <v>70,272.00</v>
      </c>
      <c r="CQ7" s="44" t="s">
        <v>145</v>
      </c>
      <c r="CR7" s="47" t="s">
        <v>146</v>
      </c>
      <c r="CS7" s="79" t="str">
        <f t="shared" si="12"/>
        <v>RL</v>
      </c>
      <c r="CT7" s="58" t="s">
        <v>139</v>
      </c>
    </row>
  </sheetData>
  <conditionalFormatting sqref="U3:AD7 L3:N7 BE3:BY7 CA3:CD7 T6 T4 AF3:BC7 Q6:R6 Q4:R4 CI3:CR7">
    <cfRule type="cellIs" dxfId="65" priority="185" operator="equal">
      <formula>"none"</formula>
    </cfRule>
  </conditionalFormatting>
  <conditionalFormatting sqref="I1:AD1 AF1:CD1 CI1:CR1">
    <cfRule type="cellIs" dxfId="64" priority="168" operator="equal">
      <formula>"none"</formula>
    </cfRule>
  </conditionalFormatting>
  <conditionalFormatting sqref="G1">
    <cfRule type="cellIs" dxfId="63" priority="167" operator="equal">
      <formula>"none"</formula>
    </cfRule>
  </conditionalFormatting>
  <conditionalFormatting sqref="CS1">
    <cfRule type="cellIs" dxfId="62" priority="60" operator="equal">
      <formula>"none"</formula>
    </cfRule>
  </conditionalFormatting>
  <conditionalFormatting sqref="BZ3 BZ5 BZ7">
    <cfRule type="cellIs" dxfId="61" priority="9" operator="equal">
      <formula>"none"</formula>
    </cfRule>
  </conditionalFormatting>
  <conditionalFormatting sqref="O3:R3 Q7:R7 Q5:R5 O4:P7">
    <cfRule type="cellIs" dxfId="60" priority="6" operator="equal">
      <formula>"none"</formula>
    </cfRule>
  </conditionalFormatting>
  <conditionalFormatting sqref="S3:T3 T5 T7 S4:S7">
    <cfRule type="cellIs" dxfId="59" priority="7" operator="equal">
      <formula>"none"</formula>
    </cfRule>
  </conditionalFormatting>
  <conditionalFormatting sqref="F5:F7">
    <cfRule type="cellIs" dxfId="58" priority="5" operator="equal">
      <formula>"none"</formula>
    </cfRule>
  </conditionalFormatting>
  <conditionalFormatting sqref="G5:G7">
    <cfRule type="cellIs" dxfId="57" priority="4" operator="equal">
      <formula>"none"</formula>
    </cfRule>
  </conditionalFormatting>
  <conditionalFormatting sqref="J3:J7">
    <cfRule type="cellIs" dxfId="56" priority="3" operator="equal">
      <formula>"none"</formula>
    </cfRule>
  </conditionalFormatting>
  <conditionalFormatting sqref="F3:F4">
    <cfRule type="cellIs" dxfId="55" priority="2" operator="equal">
      <formula>"none"</formula>
    </cfRule>
  </conditionalFormatting>
  <conditionalFormatting sqref="G3:G4">
    <cfRule type="cellIs" dxfId="54" priority="1" operator="equal">
      <formula>"none"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5DBC-086E-44BB-A566-4977AFBA1B83}">
  <sheetPr>
    <tabColor rgb="FFFFC000"/>
  </sheetPr>
  <dimension ref="A1:CR7"/>
  <sheetViews>
    <sheetView zoomScale="90" zoomScaleNormal="90" workbookViewId="0">
      <selection activeCell="F20" sqref="F20"/>
    </sheetView>
  </sheetViews>
  <sheetFormatPr defaultRowHeight="14.25" x14ac:dyDescent="0.2"/>
  <cols>
    <col min="1" max="1" width="6.875" bestFit="1" customWidth="1"/>
    <col min="2" max="2" width="31.875" bestFit="1" customWidth="1"/>
    <col min="3" max="3" width="14" style="52" bestFit="1" customWidth="1"/>
    <col min="4" max="4" width="17.625" bestFit="1" customWidth="1"/>
    <col min="5" max="5" width="17.125" bestFit="1" customWidth="1"/>
    <col min="6" max="6" width="10.25" bestFit="1" customWidth="1"/>
    <col min="7" max="7" width="8.5" bestFit="1" customWidth="1"/>
    <col min="8" max="8" width="11.125" bestFit="1" customWidth="1"/>
    <col min="9" max="9" width="26.125" bestFit="1" customWidth="1"/>
    <col min="10" max="10" width="11.875" bestFit="1" customWidth="1"/>
    <col min="11" max="11" width="3.875" bestFit="1" customWidth="1"/>
    <col min="12" max="12" width="8.125" bestFit="1" customWidth="1"/>
    <col min="13" max="13" width="13.625" bestFit="1" customWidth="1"/>
    <col min="14" max="14" width="8.125" bestFit="1" customWidth="1"/>
    <col min="15" max="15" width="8.625" bestFit="1" customWidth="1"/>
    <col min="16" max="16" width="9.125" bestFit="1" customWidth="1"/>
    <col min="17" max="17" width="11.625" bestFit="1" customWidth="1"/>
    <col min="18" max="18" width="13.625" bestFit="1" customWidth="1"/>
    <col min="19" max="19" width="11.5" bestFit="1" customWidth="1"/>
    <col min="20" max="20" width="7.875" bestFit="1" customWidth="1"/>
    <col min="21" max="21" width="12.625" bestFit="1" customWidth="1"/>
    <col min="22" max="22" width="14.25" bestFit="1" customWidth="1"/>
    <col min="23" max="23" width="4" bestFit="1" customWidth="1"/>
    <col min="24" max="24" width="14" bestFit="1" customWidth="1"/>
    <col min="25" max="25" width="11.75" bestFit="1" customWidth="1"/>
    <col min="26" max="26" width="13.125" bestFit="1" customWidth="1"/>
    <col min="27" max="27" width="14.375" bestFit="1" customWidth="1"/>
    <col min="28" max="28" width="9.75" bestFit="1" customWidth="1"/>
    <col min="29" max="29" width="16.125" hidden="1" customWidth="1"/>
    <col min="30" max="30" width="11.5" hidden="1" customWidth="1"/>
    <col min="31" max="31" width="11.75" hidden="1" customWidth="1"/>
    <col min="32" max="32" width="18.625" hidden="1" customWidth="1"/>
    <col min="33" max="33" width="21.75" hidden="1" customWidth="1"/>
    <col min="34" max="34" width="14.25" hidden="1" customWidth="1"/>
    <col min="35" max="35" width="8.75" hidden="1" customWidth="1"/>
    <col min="36" max="36" width="23.875" hidden="1" customWidth="1"/>
    <col min="37" max="37" width="24.5" hidden="1" customWidth="1"/>
    <col min="38" max="38" width="18.875" hidden="1" customWidth="1"/>
    <col min="39" max="39" width="10.125" hidden="1" customWidth="1"/>
    <col min="40" max="40" width="13.5" hidden="1" customWidth="1"/>
    <col min="41" max="41" width="11.5" hidden="1" customWidth="1"/>
    <col min="42" max="42" width="10.5" hidden="1" customWidth="1"/>
    <col min="43" max="43" width="14.875" hidden="1" customWidth="1"/>
    <col min="44" max="44" width="15" hidden="1" customWidth="1"/>
    <col min="45" max="45" width="16.875" hidden="1" customWidth="1"/>
    <col min="46" max="46" width="16.375" hidden="1" customWidth="1"/>
    <col min="47" max="47" width="18.375" hidden="1" customWidth="1"/>
    <col min="48" max="48" width="11.75" hidden="1" customWidth="1"/>
    <col min="49" max="49" width="19.375" hidden="1" customWidth="1"/>
    <col min="50" max="50" width="10.75" hidden="1" customWidth="1"/>
    <col min="51" max="51" width="11.5" hidden="1" customWidth="1"/>
    <col min="52" max="52" width="5.875" bestFit="1" customWidth="1"/>
    <col min="53" max="53" width="9.25" style="70" bestFit="1" customWidth="1"/>
    <col min="54" max="54" width="9.125" bestFit="1" customWidth="1"/>
    <col min="55" max="55" width="10.75" bestFit="1" customWidth="1"/>
    <col min="56" max="56" width="4.5" hidden="1" customWidth="1"/>
    <col min="57" max="57" width="5.875" hidden="1" customWidth="1"/>
    <col min="58" max="58" width="11.25" hidden="1" customWidth="1"/>
    <col min="59" max="59" width="11.5" hidden="1" customWidth="1"/>
    <col min="60" max="60" width="5.75" hidden="1" customWidth="1"/>
    <col min="61" max="61" width="8.375" hidden="1" customWidth="1"/>
    <col min="62" max="62" width="10.75" hidden="1" customWidth="1"/>
    <col min="63" max="63" width="5.875" hidden="1" customWidth="1"/>
    <col min="64" max="64" width="11.125" hidden="1" customWidth="1"/>
    <col min="65" max="65" width="16.125" style="70" hidden="1" customWidth="1"/>
    <col min="66" max="66" width="9.5" hidden="1" customWidth="1"/>
    <col min="67" max="67" width="7.125" hidden="1" customWidth="1"/>
    <col min="68" max="68" width="3.125" hidden="1" customWidth="1"/>
    <col min="69" max="69" width="9.25" hidden="1" customWidth="1"/>
    <col min="70" max="70" width="7.125" hidden="1" customWidth="1"/>
    <col min="71" max="71" width="5.875" hidden="1" customWidth="1"/>
    <col min="72" max="72" width="12.375" hidden="1" customWidth="1"/>
    <col min="73" max="73" width="19.125" hidden="1" customWidth="1"/>
    <col min="74" max="74" width="18" hidden="1" customWidth="1"/>
    <col min="75" max="75" width="7.75" bestFit="1" customWidth="1"/>
    <col min="76" max="76" width="19.375" bestFit="1" customWidth="1"/>
    <col min="77" max="77" width="26" bestFit="1" customWidth="1"/>
    <col min="78" max="78" width="20.625" bestFit="1" customWidth="1"/>
    <col min="79" max="79" width="25" bestFit="1" customWidth="1"/>
    <col min="80" max="80" width="55.75" bestFit="1" customWidth="1"/>
    <col min="81" max="81" width="11.375" bestFit="1" customWidth="1"/>
    <col min="82" max="82" width="7.875" bestFit="1" customWidth="1"/>
    <col min="83" max="83" width="11.375" bestFit="1" customWidth="1"/>
    <col min="84" max="84" width="7" bestFit="1" customWidth="1"/>
    <col min="85" max="85" width="7.875" bestFit="1" customWidth="1"/>
    <col min="86" max="86" width="8.75" bestFit="1" customWidth="1"/>
    <col min="87" max="87" width="16.25" bestFit="1" customWidth="1"/>
    <col min="88" max="88" width="16.625" bestFit="1" customWidth="1"/>
    <col min="89" max="89" width="9.375" bestFit="1" customWidth="1"/>
    <col min="90" max="90" width="10.75" bestFit="1" customWidth="1"/>
    <col min="91" max="91" width="11.25" bestFit="1" customWidth="1"/>
    <col min="92" max="92" width="6.75" bestFit="1" customWidth="1"/>
    <col min="93" max="93" width="15" bestFit="1" customWidth="1"/>
    <col min="94" max="94" width="12.75" bestFit="1" customWidth="1"/>
    <col min="95" max="95" width="17.875" bestFit="1" customWidth="1"/>
    <col min="96" max="96" width="4.75" bestFit="1" customWidth="1"/>
  </cols>
  <sheetData>
    <row r="1" spans="1:96" x14ac:dyDescent="0.2">
      <c r="A1" s="22" t="s">
        <v>0</v>
      </c>
      <c r="B1" s="5" t="s">
        <v>94</v>
      </c>
      <c r="C1" s="43" t="s">
        <v>95</v>
      </c>
      <c r="D1" s="43" t="s">
        <v>96</v>
      </c>
      <c r="E1" s="43" t="s">
        <v>97</v>
      </c>
      <c r="F1" s="43" t="s">
        <v>101</v>
      </c>
      <c r="G1" s="43" t="s">
        <v>108</v>
      </c>
      <c r="H1" s="43" t="s">
        <v>109</v>
      </c>
      <c r="I1" s="43" t="s">
        <v>103</v>
      </c>
      <c r="J1" s="43" t="s">
        <v>162</v>
      </c>
      <c r="K1" s="43" t="s">
        <v>163</v>
      </c>
      <c r="L1" s="43" t="s">
        <v>110</v>
      </c>
      <c r="M1" s="43" t="s">
        <v>164</v>
      </c>
      <c r="N1" s="43" t="s">
        <v>165</v>
      </c>
      <c r="O1" s="43" t="s">
        <v>104</v>
      </c>
      <c r="P1" s="43" t="s">
        <v>166</v>
      </c>
      <c r="Q1" s="43" t="s">
        <v>167</v>
      </c>
      <c r="R1" s="43" t="s">
        <v>168</v>
      </c>
      <c r="S1" s="43" t="s">
        <v>169</v>
      </c>
      <c r="T1" s="43" t="s">
        <v>170</v>
      </c>
      <c r="U1" s="43" t="s">
        <v>171</v>
      </c>
      <c r="V1" s="43" t="s">
        <v>172</v>
      </c>
      <c r="W1" s="43" t="s">
        <v>173</v>
      </c>
      <c r="X1" s="43" t="s">
        <v>174</v>
      </c>
      <c r="Y1" s="43" t="s">
        <v>175</v>
      </c>
      <c r="Z1" s="43" t="s">
        <v>176</v>
      </c>
      <c r="AA1" s="43" t="s">
        <v>177</v>
      </c>
      <c r="AB1" s="22" t="s">
        <v>178</v>
      </c>
      <c r="AC1" s="22" t="s">
        <v>179</v>
      </c>
      <c r="AD1" s="22" t="s">
        <v>180</v>
      </c>
      <c r="AE1" s="22" t="s">
        <v>181</v>
      </c>
      <c r="AF1" s="22" t="s">
        <v>182</v>
      </c>
      <c r="AG1" s="22" t="s">
        <v>183</v>
      </c>
      <c r="AH1" s="22" t="s">
        <v>184</v>
      </c>
      <c r="AI1" s="22" t="s">
        <v>185</v>
      </c>
      <c r="AJ1" s="22" t="s">
        <v>243</v>
      </c>
      <c r="AK1" s="22" t="s">
        <v>244</v>
      </c>
      <c r="AL1" s="22" t="s">
        <v>245</v>
      </c>
      <c r="AM1" s="22" t="s">
        <v>246</v>
      </c>
      <c r="AN1" s="22" t="s">
        <v>247</v>
      </c>
      <c r="AO1" s="22" t="s">
        <v>248</v>
      </c>
      <c r="AP1" s="22" t="s">
        <v>249</v>
      </c>
      <c r="AQ1" s="22" t="s">
        <v>192</v>
      </c>
      <c r="AR1" s="22" t="s">
        <v>250</v>
      </c>
      <c r="AS1" s="22" t="s">
        <v>259</v>
      </c>
      <c r="AT1" s="22" t="s">
        <v>251</v>
      </c>
      <c r="AU1" s="22" t="s">
        <v>260</v>
      </c>
      <c r="AV1" s="22" t="s">
        <v>252</v>
      </c>
      <c r="AW1" s="22" t="s">
        <v>197</v>
      </c>
      <c r="AX1" s="22" t="s">
        <v>253</v>
      </c>
      <c r="AY1" s="22" t="s">
        <v>254</v>
      </c>
      <c r="AZ1" s="22" t="s">
        <v>201</v>
      </c>
      <c r="BA1" s="67" t="s">
        <v>202</v>
      </c>
      <c r="BB1" s="22" t="s">
        <v>203</v>
      </c>
      <c r="BC1" s="22" t="s">
        <v>204</v>
      </c>
      <c r="BD1" s="22" t="s">
        <v>205</v>
      </c>
      <c r="BE1" s="22" t="s">
        <v>201</v>
      </c>
      <c r="BF1" s="22" t="s">
        <v>206</v>
      </c>
      <c r="BG1" s="22" t="s">
        <v>207</v>
      </c>
      <c r="BH1" s="22" t="s">
        <v>208</v>
      </c>
      <c r="BI1" s="22" t="s">
        <v>209</v>
      </c>
      <c r="BJ1" s="22" t="s">
        <v>204</v>
      </c>
      <c r="BK1" s="22" t="s">
        <v>210</v>
      </c>
      <c r="BL1" s="22" t="s">
        <v>211</v>
      </c>
      <c r="BM1" s="67" t="s">
        <v>212</v>
      </c>
      <c r="BN1" s="22" t="s">
        <v>213</v>
      </c>
      <c r="BO1" s="22" t="s">
        <v>214</v>
      </c>
      <c r="BP1" s="22" t="s">
        <v>205</v>
      </c>
      <c r="BQ1" s="22" t="s">
        <v>215</v>
      </c>
      <c r="BR1" s="22" t="s">
        <v>214</v>
      </c>
      <c r="BS1" s="22" t="s">
        <v>210</v>
      </c>
      <c r="BT1" s="22" t="s">
        <v>216</v>
      </c>
      <c r="BU1" s="22" t="s">
        <v>217</v>
      </c>
      <c r="BV1" s="22" t="s">
        <v>218</v>
      </c>
      <c r="BW1" s="22" t="s">
        <v>219</v>
      </c>
      <c r="BX1" s="22" t="s">
        <v>220</v>
      </c>
      <c r="BY1" s="22" t="s">
        <v>221</v>
      </c>
      <c r="BZ1" s="22" t="s">
        <v>222</v>
      </c>
      <c r="CA1" s="22" t="s">
        <v>223</v>
      </c>
      <c r="CB1" s="22" t="s">
        <v>111</v>
      </c>
      <c r="CC1" s="22" t="s">
        <v>112</v>
      </c>
      <c r="CD1" s="22" t="s">
        <v>261</v>
      </c>
      <c r="CE1" s="22" t="s">
        <v>113</v>
      </c>
      <c r="CF1" s="22" t="s">
        <v>120</v>
      </c>
      <c r="CG1" s="22" t="s">
        <v>121</v>
      </c>
      <c r="CH1" s="22" t="s">
        <v>122</v>
      </c>
      <c r="CI1" s="22" t="s">
        <v>123</v>
      </c>
      <c r="CJ1" s="22" t="s">
        <v>124</v>
      </c>
      <c r="CK1" s="22" t="s">
        <v>125</v>
      </c>
      <c r="CL1" s="22" t="s">
        <v>126</v>
      </c>
      <c r="CM1" s="22" t="s">
        <v>127</v>
      </c>
      <c r="CN1" s="22" t="s">
        <v>128</v>
      </c>
      <c r="CO1" s="22" t="s">
        <v>114</v>
      </c>
      <c r="CP1" s="22" t="s">
        <v>115</v>
      </c>
      <c r="CQ1" s="22" t="s">
        <v>262</v>
      </c>
      <c r="CR1" s="22" t="s">
        <v>102</v>
      </c>
    </row>
    <row r="2" spans="1:96" x14ac:dyDescent="0.2">
      <c r="A2" s="22" t="s">
        <v>135</v>
      </c>
      <c r="B2" s="5" t="s">
        <v>94</v>
      </c>
      <c r="C2" s="43" t="s">
        <v>95</v>
      </c>
      <c r="D2" s="43" t="s">
        <v>96</v>
      </c>
      <c r="E2" s="43" t="s">
        <v>97</v>
      </c>
      <c r="F2" s="43" t="s">
        <v>101</v>
      </c>
      <c r="G2" s="43" t="s">
        <v>108</v>
      </c>
      <c r="H2" s="43" t="s">
        <v>109</v>
      </c>
      <c r="I2" s="43" t="s">
        <v>103</v>
      </c>
      <c r="J2" s="43" t="s">
        <v>162</v>
      </c>
      <c r="K2" s="43" t="s">
        <v>163</v>
      </c>
      <c r="L2" s="43" t="s">
        <v>110</v>
      </c>
      <c r="M2" s="43" t="s">
        <v>164</v>
      </c>
      <c r="N2" s="43" t="s">
        <v>165</v>
      </c>
      <c r="O2" s="43" t="s">
        <v>104</v>
      </c>
      <c r="P2" s="43" t="s">
        <v>166</v>
      </c>
      <c r="Q2" s="43" t="s">
        <v>167</v>
      </c>
      <c r="R2" s="43" t="s">
        <v>168</v>
      </c>
      <c r="S2" s="43" t="s">
        <v>169</v>
      </c>
      <c r="T2" s="43" t="s">
        <v>170</v>
      </c>
      <c r="U2" s="43" t="s">
        <v>171</v>
      </c>
      <c r="V2" s="43" t="s">
        <v>172</v>
      </c>
      <c r="W2" s="43" t="s">
        <v>173</v>
      </c>
      <c r="X2" s="43" t="s">
        <v>174</v>
      </c>
      <c r="Y2" s="43" t="s">
        <v>175</v>
      </c>
      <c r="Z2" s="43" t="s">
        <v>176</v>
      </c>
      <c r="AA2" s="43" t="s">
        <v>177</v>
      </c>
      <c r="AB2" s="22" t="s">
        <v>178</v>
      </c>
      <c r="AC2" s="22" t="s">
        <v>179</v>
      </c>
      <c r="AD2" s="22" t="s">
        <v>180</v>
      </c>
      <c r="AE2" s="22" t="s">
        <v>181</v>
      </c>
      <c r="AF2" s="22" t="s">
        <v>182</v>
      </c>
      <c r="AG2" s="22" t="s">
        <v>183</v>
      </c>
      <c r="AH2" s="22" t="s">
        <v>184</v>
      </c>
      <c r="AI2" s="22" t="s">
        <v>185</v>
      </c>
      <c r="AJ2" s="22" t="s">
        <v>243</v>
      </c>
      <c r="AK2" s="22" t="s">
        <v>244</v>
      </c>
      <c r="AL2" s="22" t="s">
        <v>245</v>
      </c>
      <c r="AM2" s="22" t="s">
        <v>246</v>
      </c>
      <c r="AN2" s="22" t="s">
        <v>247</v>
      </c>
      <c r="AO2" s="22" t="s">
        <v>248</v>
      </c>
      <c r="AP2" s="22" t="s">
        <v>249</v>
      </c>
      <c r="AQ2" s="22" t="s">
        <v>192</v>
      </c>
      <c r="AR2" s="22" t="s">
        <v>250</v>
      </c>
      <c r="AS2" s="22" t="s">
        <v>259</v>
      </c>
      <c r="AT2" s="22" t="s">
        <v>251</v>
      </c>
      <c r="AU2" s="22" t="s">
        <v>260</v>
      </c>
      <c r="AV2" s="22" t="s">
        <v>252</v>
      </c>
      <c r="AW2" s="22" t="s">
        <v>197</v>
      </c>
      <c r="AX2" s="22" t="s">
        <v>253</v>
      </c>
      <c r="AY2" s="22" t="s">
        <v>254</v>
      </c>
      <c r="AZ2" s="22" t="s">
        <v>201</v>
      </c>
      <c r="BA2" s="67" t="s">
        <v>202</v>
      </c>
      <c r="BB2" s="22" t="s">
        <v>203</v>
      </c>
      <c r="BC2" s="22" t="s">
        <v>204</v>
      </c>
      <c r="BD2" s="22" t="s">
        <v>205</v>
      </c>
      <c r="BE2" s="22" t="s">
        <v>201</v>
      </c>
      <c r="BF2" s="22" t="s">
        <v>206</v>
      </c>
      <c r="BG2" s="22" t="s">
        <v>207</v>
      </c>
      <c r="BH2" s="22" t="s">
        <v>208</v>
      </c>
      <c r="BI2" s="22" t="s">
        <v>209</v>
      </c>
      <c r="BJ2" s="22" t="s">
        <v>204</v>
      </c>
      <c r="BK2" s="22" t="s">
        <v>210</v>
      </c>
      <c r="BL2" s="22" t="s">
        <v>211</v>
      </c>
      <c r="BM2" s="67" t="s">
        <v>212</v>
      </c>
      <c r="BN2" s="22" t="s">
        <v>213</v>
      </c>
      <c r="BO2" s="22" t="s">
        <v>214</v>
      </c>
      <c r="BP2" s="22" t="s">
        <v>205</v>
      </c>
      <c r="BQ2" s="22" t="s">
        <v>215</v>
      </c>
      <c r="BR2" s="22" t="s">
        <v>214</v>
      </c>
      <c r="BS2" s="22" t="s">
        <v>210</v>
      </c>
      <c r="BT2" s="22" t="s">
        <v>216</v>
      </c>
      <c r="BU2" s="22" t="s">
        <v>217</v>
      </c>
      <c r="BV2" s="22" t="s">
        <v>218</v>
      </c>
      <c r="BW2" s="22" t="s">
        <v>219</v>
      </c>
      <c r="BX2" s="22" t="s">
        <v>220</v>
      </c>
      <c r="BY2" s="22" t="s">
        <v>221</v>
      </c>
      <c r="BZ2" s="22" t="s">
        <v>222</v>
      </c>
      <c r="CA2" s="22" t="s">
        <v>223</v>
      </c>
      <c r="CB2" s="22" t="s">
        <v>111</v>
      </c>
      <c r="CC2" s="22" t="s">
        <v>112</v>
      </c>
      <c r="CD2" s="22" t="s">
        <v>261</v>
      </c>
      <c r="CE2" s="22" t="s">
        <v>113</v>
      </c>
      <c r="CF2" s="22" t="s">
        <v>120</v>
      </c>
      <c r="CG2" s="22" t="s">
        <v>121</v>
      </c>
      <c r="CH2" s="22" t="s">
        <v>122</v>
      </c>
      <c r="CI2" s="22" t="s">
        <v>123</v>
      </c>
      <c r="CJ2" s="22" t="s">
        <v>124</v>
      </c>
      <c r="CK2" s="22" t="s">
        <v>125</v>
      </c>
      <c r="CL2" s="22" t="s">
        <v>126</v>
      </c>
      <c r="CM2" s="22" t="s">
        <v>127</v>
      </c>
      <c r="CN2" s="22" t="s">
        <v>128</v>
      </c>
      <c r="CO2" s="22" t="s">
        <v>114</v>
      </c>
      <c r="CP2" s="22" t="s">
        <v>115</v>
      </c>
      <c r="CQ2" s="22" t="s">
        <v>262</v>
      </c>
      <c r="CR2" s="22" t="s">
        <v>102</v>
      </c>
    </row>
    <row r="3" spans="1:96" x14ac:dyDescent="0.2">
      <c r="A3" s="61" t="s">
        <v>136</v>
      </c>
      <c r="B3" s="62" t="s">
        <v>263</v>
      </c>
      <c r="C3" s="82" t="s">
        <v>353</v>
      </c>
      <c r="D3" s="86" t="s">
        <v>137</v>
      </c>
      <c r="E3" s="82" t="s">
        <v>325</v>
      </c>
      <c r="F3" s="63" t="s">
        <v>145</v>
      </c>
      <c r="G3" s="44" t="s">
        <v>17</v>
      </c>
      <c r="H3" s="64" t="s">
        <v>145</v>
      </c>
      <c r="I3" s="83" t="s">
        <v>317</v>
      </c>
      <c r="J3" s="44" t="s">
        <v>145</v>
      </c>
      <c r="K3" s="44" t="s">
        <v>145</v>
      </c>
      <c r="L3" s="44" t="s">
        <v>145</v>
      </c>
      <c r="M3" s="44" t="s">
        <v>224</v>
      </c>
      <c r="N3" s="44" t="s">
        <v>224</v>
      </c>
      <c r="O3" s="44" t="s">
        <v>224</v>
      </c>
      <c r="P3" s="44" t="s">
        <v>224</v>
      </c>
      <c r="Q3" s="47" t="s">
        <v>257</v>
      </c>
      <c r="R3" s="44" t="s">
        <v>227</v>
      </c>
      <c r="S3" s="44" t="s">
        <v>145</v>
      </c>
      <c r="T3" s="44" t="s">
        <v>145</v>
      </c>
      <c r="U3" s="44" t="s">
        <v>264</v>
      </c>
      <c r="V3" s="44" t="s">
        <v>145</v>
      </c>
      <c r="W3" s="44" t="s">
        <v>145</v>
      </c>
      <c r="X3" s="44" t="s">
        <v>224</v>
      </c>
      <c r="Y3" s="44" t="s">
        <v>224</v>
      </c>
      <c r="Z3" s="44" t="s">
        <v>224</v>
      </c>
      <c r="AA3" s="44" t="s">
        <v>224</v>
      </c>
      <c r="AB3" s="44" t="s">
        <v>351</v>
      </c>
      <c r="AC3" s="45" t="s">
        <v>145</v>
      </c>
      <c r="AD3" s="45" t="s">
        <v>145</v>
      </c>
      <c r="AE3" s="45" t="s">
        <v>145</v>
      </c>
      <c r="AF3" s="45" t="s">
        <v>145</v>
      </c>
      <c r="AG3" s="45" t="s">
        <v>145</v>
      </c>
      <c r="AH3" s="45" t="s">
        <v>145</v>
      </c>
      <c r="AI3" s="45" t="s">
        <v>145</v>
      </c>
      <c r="AJ3" s="45" t="s">
        <v>145</v>
      </c>
      <c r="AK3" s="45" t="s">
        <v>145</v>
      </c>
      <c r="AL3" s="45" t="s">
        <v>145</v>
      </c>
      <c r="AM3" s="45" t="s">
        <v>145</v>
      </c>
      <c r="AN3" s="45" t="s">
        <v>145</v>
      </c>
      <c r="AO3" s="45" t="s">
        <v>145</v>
      </c>
      <c r="AP3" s="45" t="s">
        <v>145</v>
      </c>
      <c r="AQ3" s="45" t="s">
        <v>145</v>
      </c>
      <c r="AR3" s="45" t="s">
        <v>145</v>
      </c>
      <c r="AS3" s="45" t="s">
        <v>145</v>
      </c>
      <c r="AT3" s="45" t="s">
        <v>145</v>
      </c>
      <c r="AU3" s="45" t="s">
        <v>145</v>
      </c>
      <c r="AV3" s="45" t="s">
        <v>145</v>
      </c>
      <c r="AW3" s="45" t="s">
        <v>145</v>
      </c>
      <c r="AX3" s="45" t="s">
        <v>145</v>
      </c>
      <c r="AY3" s="45" t="s">
        <v>145</v>
      </c>
      <c r="AZ3" s="47" t="s">
        <v>230</v>
      </c>
      <c r="BA3" s="66" t="str">
        <f t="shared" ref="BA3:BA7" si="0">TRANSPOSE(AB3)</f>
        <v>10</v>
      </c>
      <c r="BB3" s="71">
        <f t="shared" ref="BB3:BB7" ca="1" si="1">TODAY()+1</f>
        <v>45647</v>
      </c>
      <c r="BC3" s="45" t="s">
        <v>145</v>
      </c>
      <c r="BD3" s="45" t="s">
        <v>145</v>
      </c>
      <c r="BE3" s="45" t="s">
        <v>145</v>
      </c>
      <c r="BF3" s="45" t="s">
        <v>145</v>
      </c>
      <c r="BG3" s="45" t="s">
        <v>145</v>
      </c>
      <c r="BH3" s="45" t="s">
        <v>145</v>
      </c>
      <c r="BI3" s="45" t="s">
        <v>145</v>
      </c>
      <c r="BJ3" s="45" t="s">
        <v>145</v>
      </c>
      <c r="BK3" s="45" t="s">
        <v>145</v>
      </c>
      <c r="BL3" s="44" t="s">
        <v>145</v>
      </c>
      <c r="BM3" s="69" t="str">
        <f t="shared" ref="BM3:BM7" si="2">TEXT(TRANSPOSE(AC3), "#,##0.00")</f>
        <v>none</v>
      </c>
      <c r="BN3" s="47" t="s">
        <v>145</v>
      </c>
      <c r="BO3" s="47" t="s">
        <v>145</v>
      </c>
      <c r="BP3" s="45"/>
      <c r="BQ3" s="45"/>
      <c r="BR3" s="45"/>
      <c r="BS3" s="45"/>
      <c r="BT3" s="60" t="s">
        <v>145</v>
      </c>
      <c r="BU3" s="64" t="s">
        <v>145</v>
      </c>
      <c r="BV3" s="64" t="s">
        <v>145</v>
      </c>
      <c r="BW3" s="47" t="s">
        <v>231</v>
      </c>
      <c r="BX3" s="47" t="s">
        <v>232</v>
      </c>
      <c r="BY3" s="47" t="s">
        <v>233</v>
      </c>
      <c r="BZ3" s="47" t="s">
        <v>234</v>
      </c>
      <c r="CA3" s="47" t="s">
        <v>235</v>
      </c>
      <c r="CB3" s="47" t="s">
        <v>265</v>
      </c>
      <c r="CC3" s="47" t="s">
        <v>237</v>
      </c>
      <c r="CD3" s="66" t="str">
        <f>TRANSPOSE('User Login'!$F$2)</f>
        <v>P2510033</v>
      </c>
      <c r="CE3" s="47" t="s">
        <v>237</v>
      </c>
      <c r="CF3" s="63" t="s">
        <v>145</v>
      </c>
      <c r="CG3" s="60" t="str">
        <f>TRANSPOSE('User Login'!$D$7)</f>
        <v>P2503064</v>
      </c>
      <c r="CH3" s="64" t="s">
        <v>145</v>
      </c>
      <c r="CI3" s="60" t="str">
        <f t="shared" ref="CI3:CI7" si="3">(LEFT(E3,4))&amp;"-"&amp;(MID(E3,5,3)&amp;"-"&amp;(MID(E3,8,5)))&amp;(RIGHT(E3,4))</f>
        <v>3969-001-000515294</v>
      </c>
      <c r="CJ3" s="60" t="str">
        <f t="shared" ref="CJ3:CJ7" si="4">TRANSPOSE(I3)</f>
        <v>ฐนตงพขฒจ์ ไนยงำ</v>
      </c>
      <c r="CK3" s="60" t="str">
        <f>TRANSPOSE('User Login'!$D$7)</f>
        <v>P2503064</v>
      </c>
      <c r="CL3" s="60" t="s">
        <v>145</v>
      </c>
      <c r="CM3" s="60" t="str">
        <f>TRANSPOSE('User Login'!$L$2)</f>
        <v>KIMURA</v>
      </c>
      <c r="CN3" s="44" t="s">
        <v>146</v>
      </c>
      <c r="CO3" s="60" t="s">
        <v>266</v>
      </c>
      <c r="CP3" s="60" t="s">
        <v>267</v>
      </c>
      <c r="CQ3" s="84" t="s">
        <v>326</v>
      </c>
      <c r="CR3" s="63" t="s">
        <v>145</v>
      </c>
    </row>
    <row r="4" spans="1:96" x14ac:dyDescent="0.2">
      <c r="A4" s="61" t="s">
        <v>148</v>
      </c>
      <c r="B4" s="62" t="s">
        <v>263</v>
      </c>
      <c r="C4" s="85" t="s">
        <v>354</v>
      </c>
      <c r="D4" s="86" t="s">
        <v>137</v>
      </c>
      <c r="E4" s="85" t="s">
        <v>323</v>
      </c>
      <c r="F4" s="63" t="s">
        <v>145</v>
      </c>
      <c r="G4" s="44" t="s">
        <v>17</v>
      </c>
      <c r="H4" s="64" t="s">
        <v>145</v>
      </c>
      <c r="I4" s="83" t="s">
        <v>316</v>
      </c>
      <c r="J4" s="44" t="s">
        <v>145</v>
      </c>
      <c r="K4" s="44" t="s">
        <v>145</v>
      </c>
      <c r="L4" s="44" t="s">
        <v>145</v>
      </c>
      <c r="M4" s="44" t="s">
        <v>224</v>
      </c>
      <c r="N4" s="44" t="s">
        <v>224</v>
      </c>
      <c r="O4" s="44" t="s">
        <v>224</v>
      </c>
      <c r="P4" s="44" t="s">
        <v>224</v>
      </c>
      <c r="Q4" s="47" t="s">
        <v>257</v>
      </c>
      <c r="R4" s="44" t="s">
        <v>227</v>
      </c>
      <c r="S4" s="44" t="s">
        <v>145</v>
      </c>
      <c r="T4" s="44" t="s">
        <v>145</v>
      </c>
      <c r="U4" s="44" t="s">
        <v>264</v>
      </c>
      <c r="V4" s="44" t="s">
        <v>145</v>
      </c>
      <c r="W4" s="44" t="s">
        <v>145</v>
      </c>
      <c r="X4" s="44" t="s">
        <v>224</v>
      </c>
      <c r="Y4" s="44" t="s">
        <v>224</v>
      </c>
      <c r="Z4" s="44" t="s">
        <v>224</v>
      </c>
      <c r="AA4" s="44" t="s">
        <v>224</v>
      </c>
      <c r="AB4" s="44" t="s">
        <v>351</v>
      </c>
      <c r="AC4" s="45" t="s">
        <v>145</v>
      </c>
      <c r="AD4" s="45" t="s">
        <v>145</v>
      </c>
      <c r="AE4" s="45" t="s">
        <v>145</v>
      </c>
      <c r="AF4" s="45" t="s">
        <v>145</v>
      </c>
      <c r="AG4" s="45" t="s">
        <v>145</v>
      </c>
      <c r="AH4" s="45" t="s">
        <v>145</v>
      </c>
      <c r="AI4" s="45" t="s">
        <v>145</v>
      </c>
      <c r="AJ4" s="45" t="s">
        <v>145</v>
      </c>
      <c r="AK4" s="45" t="s">
        <v>145</v>
      </c>
      <c r="AL4" s="45" t="s">
        <v>145</v>
      </c>
      <c r="AM4" s="45" t="s">
        <v>145</v>
      </c>
      <c r="AN4" s="45" t="s">
        <v>145</v>
      </c>
      <c r="AO4" s="45" t="s">
        <v>145</v>
      </c>
      <c r="AP4" s="45" t="s">
        <v>145</v>
      </c>
      <c r="AQ4" s="45" t="s">
        <v>145</v>
      </c>
      <c r="AR4" s="45" t="s">
        <v>145</v>
      </c>
      <c r="AS4" s="45" t="s">
        <v>145</v>
      </c>
      <c r="AT4" s="45" t="s">
        <v>145</v>
      </c>
      <c r="AU4" s="45" t="s">
        <v>145</v>
      </c>
      <c r="AV4" s="45" t="s">
        <v>145</v>
      </c>
      <c r="AW4" s="45" t="s">
        <v>145</v>
      </c>
      <c r="AX4" s="45" t="s">
        <v>145</v>
      </c>
      <c r="AY4" s="45" t="s">
        <v>145</v>
      </c>
      <c r="AZ4" s="47" t="s">
        <v>230</v>
      </c>
      <c r="BA4" s="66" t="str">
        <f t="shared" si="0"/>
        <v>10</v>
      </c>
      <c r="BB4" s="71">
        <f t="shared" ca="1" si="1"/>
        <v>45647</v>
      </c>
      <c r="BC4" s="45" t="s">
        <v>145</v>
      </c>
      <c r="BD4" s="45" t="s">
        <v>145</v>
      </c>
      <c r="BE4" s="45" t="s">
        <v>145</v>
      </c>
      <c r="BF4" s="45" t="s">
        <v>145</v>
      </c>
      <c r="BG4" s="45" t="s">
        <v>145</v>
      </c>
      <c r="BH4" s="45" t="s">
        <v>145</v>
      </c>
      <c r="BI4" s="45" t="s">
        <v>145</v>
      </c>
      <c r="BJ4" s="45" t="s">
        <v>145</v>
      </c>
      <c r="BK4" s="45" t="s">
        <v>145</v>
      </c>
      <c r="BL4" s="44" t="s">
        <v>145</v>
      </c>
      <c r="BM4" s="69" t="str">
        <f t="shared" si="2"/>
        <v>none</v>
      </c>
      <c r="BN4" s="47" t="s">
        <v>145</v>
      </c>
      <c r="BO4" s="47" t="s">
        <v>145</v>
      </c>
      <c r="BP4" s="45"/>
      <c r="BQ4" s="45"/>
      <c r="BR4" s="45"/>
      <c r="BS4" s="45"/>
      <c r="BT4" s="60" t="s">
        <v>145</v>
      </c>
      <c r="BU4" s="64" t="s">
        <v>145</v>
      </c>
      <c r="BV4" s="64" t="s">
        <v>145</v>
      </c>
      <c r="BW4" s="47" t="s">
        <v>231</v>
      </c>
      <c r="BX4" s="47" t="s">
        <v>232</v>
      </c>
      <c r="BY4" s="47" t="s">
        <v>233</v>
      </c>
      <c r="BZ4" s="47" t="s">
        <v>234</v>
      </c>
      <c r="CA4" s="47" t="s">
        <v>235</v>
      </c>
      <c r="CB4" s="47" t="s">
        <v>265</v>
      </c>
      <c r="CC4" s="47" t="s">
        <v>237</v>
      </c>
      <c r="CD4" s="66" t="str">
        <f>TRANSPOSE('User Login'!$F$2)</f>
        <v>P2510033</v>
      </c>
      <c r="CE4" s="47" t="s">
        <v>237</v>
      </c>
      <c r="CF4" s="63" t="s">
        <v>145</v>
      </c>
      <c r="CG4" s="60" t="str">
        <f>TRANSPOSE('User Login'!$D$7)</f>
        <v>P2503064</v>
      </c>
      <c r="CH4" s="64" t="s">
        <v>145</v>
      </c>
      <c r="CI4" s="60" t="str">
        <f t="shared" si="3"/>
        <v>3969-001-000567780</v>
      </c>
      <c r="CJ4" s="60" t="str">
        <f t="shared" si="4"/>
        <v>สนรงาขิ สนรงคขย</v>
      </c>
      <c r="CK4" s="60" t="str">
        <f>TRANSPOSE('User Login'!$D$7)</f>
        <v>P2503064</v>
      </c>
      <c r="CL4" s="60" t="s">
        <v>145</v>
      </c>
      <c r="CM4" s="60" t="str">
        <f>TRANSPOSE('User Login'!$L$2)</f>
        <v>KIMURA</v>
      </c>
      <c r="CN4" s="44" t="s">
        <v>146</v>
      </c>
      <c r="CO4" s="60" t="s">
        <v>266</v>
      </c>
      <c r="CP4" s="60" t="s">
        <v>267</v>
      </c>
      <c r="CQ4" s="84" t="s">
        <v>324</v>
      </c>
      <c r="CR4" s="63" t="s">
        <v>145</v>
      </c>
    </row>
    <row r="5" spans="1:96" x14ac:dyDescent="0.2">
      <c r="A5" s="61" t="s">
        <v>149</v>
      </c>
      <c r="B5" s="62" t="s">
        <v>263</v>
      </c>
      <c r="C5" s="82" t="s">
        <v>355</v>
      </c>
      <c r="D5" s="86" t="s">
        <v>137</v>
      </c>
      <c r="E5" s="82" t="s">
        <v>319</v>
      </c>
      <c r="F5" s="63" t="s">
        <v>145</v>
      </c>
      <c r="G5" s="44" t="s">
        <v>17</v>
      </c>
      <c r="H5" s="64" t="s">
        <v>145</v>
      </c>
      <c r="I5" s="83" t="s">
        <v>314</v>
      </c>
      <c r="J5" s="44" t="s">
        <v>145</v>
      </c>
      <c r="K5" s="44" t="s">
        <v>145</v>
      </c>
      <c r="L5" s="44" t="s">
        <v>145</v>
      </c>
      <c r="M5" s="44" t="s">
        <v>224</v>
      </c>
      <c r="N5" s="44" t="s">
        <v>224</v>
      </c>
      <c r="O5" s="44" t="s">
        <v>224</v>
      </c>
      <c r="P5" s="44" t="s">
        <v>224</v>
      </c>
      <c r="Q5" s="47" t="s">
        <v>257</v>
      </c>
      <c r="R5" s="44" t="s">
        <v>227</v>
      </c>
      <c r="S5" s="44" t="s">
        <v>145</v>
      </c>
      <c r="T5" s="44" t="s">
        <v>145</v>
      </c>
      <c r="U5" s="44" t="s">
        <v>264</v>
      </c>
      <c r="V5" s="44" t="s">
        <v>145</v>
      </c>
      <c r="W5" s="44" t="s">
        <v>145</v>
      </c>
      <c r="X5" s="44" t="s">
        <v>224</v>
      </c>
      <c r="Y5" s="44" t="s">
        <v>224</v>
      </c>
      <c r="Z5" s="44" t="s">
        <v>224</v>
      </c>
      <c r="AA5" s="44" t="s">
        <v>224</v>
      </c>
      <c r="AB5" s="44" t="s">
        <v>351</v>
      </c>
      <c r="AC5" s="45" t="s">
        <v>145</v>
      </c>
      <c r="AD5" s="45" t="s">
        <v>145</v>
      </c>
      <c r="AE5" s="45" t="s">
        <v>145</v>
      </c>
      <c r="AF5" s="45" t="s">
        <v>145</v>
      </c>
      <c r="AG5" s="45" t="s">
        <v>145</v>
      </c>
      <c r="AH5" s="45" t="s">
        <v>145</v>
      </c>
      <c r="AI5" s="45" t="s">
        <v>145</v>
      </c>
      <c r="AJ5" s="45" t="s">
        <v>145</v>
      </c>
      <c r="AK5" s="45" t="s">
        <v>145</v>
      </c>
      <c r="AL5" s="45" t="s">
        <v>145</v>
      </c>
      <c r="AM5" s="45" t="s">
        <v>145</v>
      </c>
      <c r="AN5" s="45" t="s">
        <v>145</v>
      </c>
      <c r="AO5" s="45" t="s">
        <v>145</v>
      </c>
      <c r="AP5" s="45" t="s">
        <v>145</v>
      </c>
      <c r="AQ5" s="45" t="s">
        <v>145</v>
      </c>
      <c r="AR5" s="45" t="s">
        <v>145</v>
      </c>
      <c r="AS5" s="45" t="s">
        <v>145</v>
      </c>
      <c r="AT5" s="45" t="s">
        <v>145</v>
      </c>
      <c r="AU5" s="45" t="s">
        <v>145</v>
      </c>
      <c r="AV5" s="45" t="s">
        <v>145</v>
      </c>
      <c r="AW5" s="45" t="s">
        <v>145</v>
      </c>
      <c r="AX5" s="45" t="s">
        <v>145</v>
      </c>
      <c r="AY5" s="45" t="s">
        <v>145</v>
      </c>
      <c r="AZ5" s="47" t="s">
        <v>230</v>
      </c>
      <c r="BA5" s="66" t="str">
        <f t="shared" si="0"/>
        <v>10</v>
      </c>
      <c r="BB5" s="71">
        <f t="shared" ca="1" si="1"/>
        <v>45647</v>
      </c>
      <c r="BC5" s="45" t="s">
        <v>145</v>
      </c>
      <c r="BD5" s="45" t="s">
        <v>145</v>
      </c>
      <c r="BE5" s="45" t="s">
        <v>145</v>
      </c>
      <c r="BF5" s="45" t="s">
        <v>145</v>
      </c>
      <c r="BG5" s="45" t="s">
        <v>145</v>
      </c>
      <c r="BH5" s="45" t="s">
        <v>145</v>
      </c>
      <c r="BI5" s="45" t="s">
        <v>145</v>
      </c>
      <c r="BJ5" s="45" t="s">
        <v>145</v>
      </c>
      <c r="BK5" s="45" t="s">
        <v>145</v>
      </c>
      <c r="BL5" s="44" t="s">
        <v>145</v>
      </c>
      <c r="BM5" s="69" t="str">
        <f t="shared" si="2"/>
        <v>none</v>
      </c>
      <c r="BN5" s="47" t="s">
        <v>145</v>
      </c>
      <c r="BO5" s="47" t="s">
        <v>145</v>
      </c>
      <c r="BP5" s="45"/>
      <c r="BQ5" s="45"/>
      <c r="BR5" s="45"/>
      <c r="BS5" s="45"/>
      <c r="BT5" s="60" t="s">
        <v>145</v>
      </c>
      <c r="BU5" s="64" t="s">
        <v>145</v>
      </c>
      <c r="BV5" s="64" t="s">
        <v>145</v>
      </c>
      <c r="BW5" s="47" t="s">
        <v>231</v>
      </c>
      <c r="BX5" s="47" t="s">
        <v>232</v>
      </c>
      <c r="BY5" s="47" t="s">
        <v>233</v>
      </c>
      <c r="BZ5" s="47" t="s">
        <v>234</v>
      </c>
      <c r="CA5" s="47" t="s">
        <v>235</v>
      </c>
      <c r="CB5" s="47" t="s">
        <v>265</v>
      </c>
      <c r="CC5" s="47" t="s">
        <v>237</v>
      </c>
      <c r="CD5" s="66" t="str">
        <f>TRANSPOSE('User Login'!$F$2)</f>
        <v>P2510033</v>
      </c>
      <c r="CE5" s="47" t="s">
        <v>237</v>
      </c>
      <c r="CF5" s="63" t="s">
        <v>145</v>
      </c>
      <c r="CG5" s="60" t="str">
        <f>TRANSPOSE('User Login'!$D$7)</f>
        <v>P2503064</v>
      </c>
      <c r="CH5" s="64" t="s">
        <v>145</v>
      </c>
      <c r="CI5" s="60" t="str">
        <f t="shared" si="3"/>
        <v>3969-001-000621001</v>
      </c>
      <c r="CJ5" s="60" t="str">
        <f t="shared" si="4"/>
        <v>ชนตง กนรงาขดจ</v>
      </c>
      <c r="CK5" s="60" t="str">
        <f>TRANSPOSE('User Login'!$D$7)</f>
        <v>P2503064</v>
      </c>
      <c r="CL5" s="60" t="s">
        <v>145</v>
      </c>
      <c r="CM5" s="60" t="str">
        <f>TRANSPOSE('User Login'!$L$2)</f>
        <v>KIMURA</v>
      </c>
      <c r="CN5" s="44" t="s">
        <v>146</v>
      </c>
      <c r="CO5" s="60" t="s">
        <v>266</v>
      </c>
      <c r="CP5" s="60" t="s">
        <v>267</v>
      </c>
      <c r="CQ5" s="84" t="s">
        <v>320</v>
      </c>
      <c r="CR5" s="63" t="s">
        <v>145</v>
      </c>
    </row>
    <row r="6" spans="1:96" x14ac:dyDescent="0.2">
      <c r="A6" s="61" t="s">
        <v>150</v>
      </c>
      <c r="B6" s="62" t="s">
        <v>263</v>
      </c>
      <c r="C6" s="85" t="s">
        <v>356</v>
      </c>
      <c r="D6" s="86" t="s">
        <v>137</v>
      </c>
      <c r="E6" s="85" t="s">
        <v>321</v>
      </c>
      <c r="F6" s="63" t="s">
        <v>145</v>
      </c>
      <c r="G6" s="44" t="s">
        <v>17</v>
      </c>
      <c r="H6" s="64" t="s">
        <v>145</v>
      </c>
      <c r="I6" s="83" t="s">
        <v>315</v>
      </c>
      <c r="J6" s="44" t="s">
        <v>145</v>
      </c>
      <c r="K6" s="44" t="s">
        <v>145</v>
      </c>
      <c r="L6" s="44" t="s">
        <v>145</v>
      </c>
      <c r="M6" s="44" t="s">
        <v>224</v>
      </c>
      <c r="N6" s="44" t="s">
        <v>224</v>
      </c>
      <c r="O6" s="44" t="s">
        <v>224</v>
      </c>
      <c r="P6" s="44" t="s">
        <v>224</v>
      </c>
      <c r="Q6" s="47" t="s">
        <v>257</v>
      </c>
      <c r="R6" s="44" t="s">
        <v>227</v>
      </c>
      <c r="S6" s="44" t="s">
        <v>145</v>
      </c>
      <c r="T6" s="44" t="s">
        <v>145</v>
      </c>
      <c r="U6" s="44" t="s">
        <v>264</v>
      </c>
      <c r="V6" s="44" t="s">
        <v>145</v>
      </c>
      <c r="W6" s="44" t="s">
        <v>145</v>
      </c>
      <c r="X6" s="44" t="s">
        <v>224</v>
      </c>
      <c r="Y6" s="44" t="s">
        <v>224</v>
      </c>
      <c r="Z6" s="44" t="s">
        <v>224</v>
      </c>
      <c r="AA6" s="44" t="s">
        <v>224</v>
      </c>
      <c r="AB6" s="44" t="s">
        <v>351</v>
      </c>
      <c r="AC6" s="45" t="s">
        <v>145</v>
      </c>
      <c r="AD6" s="45" t="s">
        <v>145</v>
      </c>
      <c r="AE6" s="45" t="s">
        <v>145</v>
      </c>
      <c r="AF6" s="45" t="s">
        <v>145</v>
      </c>
      <c r="AG6" s="45" t="s">
        <v>145</v>
      </c>
      <c r="AH6" s="45" t="s">
        <v>145</v>
      </c>
      <c r="AI6" s="45" t="s">
        <v>145</v>
      </c>
      <c r="AJ6" s="45" t="s">
        <v>145</v>
      </c>
      <c r="AK6" s="45" t="s">
        <v>145</v>
      </c>
      <c r="AL6" s="45" t="s">
        <v>145</v>
      </c>
      <c r="AM6" s="45" t="s">
        <v>145</v>
      </c>
      <c r="AN6" s="45" t="s">
        <v>145</v>
      </c>
      <c r="AO6" s="45" t="s">
        <v>145</v>
      </c>
      <c r="AP6" s="45" t="s">
        <v>145</v>
      </c>
      <c r="AQ6" s="45" t="s">
        <v>145</v>
      </c>
      <c r="AR6" s="45" t="s">
        <v>145</v>
      </c>
      <c r="AS6" s="45" t="s">
        <v>145</v>
      </c>
      <c r="AT6" s="45" t="s">
        <v>145</v>
      </c>
      <c r="AU6" s="45" t="s">
        <v>145</v>
      </c>
      <c r="AV6" s="45" t="s">
        <v>145</v>
      </c>
      <c r="AW6" s="45" t="s">
        <v>145</v>
      </c>
      <c r="AX6" s="45" t="s">
        <v>145</v>
      </c>
      <c r="AY6" s="45" t="s">
        <v>145</v>
      </c>
      <c r="AZ6" s="47" t="s">
        <v>230</v>
      </c>
      <c r="BA6" s="66" t="str">
        <f t="shared" si="0"/>
        <v>10</v>
      </c>
      <c r="BB6" s="71">
        <f t="shared" ca="1" si="1"/>
        <v>45647</v>
      </c>
      <c r="BC6" s="45" t="s">
        <v>145</v>
      </c>
      <c r="BD6" s="45" t="s">
        <v>145</v>
      </c>
      <c r="BE6" s="45" t="s">
        <v>145</v>
      </c>
      <c r="BF6" s="45" t="s">
        <v>145</v>
      </c>
      <c r="BG6" s="45" t="s">
        <v>145</v>
      </c>
      <c r="BH6" s="45" t="s">
        <v>145</v>
      </c>
      <c r="BI6" s="45" t="s">
        <v>145</v>
      </c>
      <c r="BJ6" s="45" t="s">
        <v>145</v>
      </c>
      <c r="BK6" s="45" t="s">
        <v>145</v>
      </c>
      <c r="BL6" s="44" t="s">
        <v>145</v>
      </c>
      <c r="BM6" s="69" t="str">
        <f t="shared" si="2"/>
        <v>none</v>
      </c>
      <c r="BN6" s="47" t="s">
        <v>145</v>
      </c>
      <c r="BO6" s="47" t="s">
        <v>145</v>
      </c>
      <c r="BP6" s="45"/>
      <c r="BQ6" s="45"/>
      <c r="BR6" s="45"/>
      <c r="BS6" s="45"/>
      <c r="BT6" s="60" t="s">
        <v>145</v>
      </c>
      <c r="BU6" s="64" t="s">
        <v>145</v>
      </c>
      <c r="BV6" s="64" t="s">
        <v>145</v>
      </c>
      <c r="BW6" s="47" t="s">
        <v>231</v>
      </c>
      <c r="BX6" s="47" t="s">
        <v>232</v>
      </c>
      <c r="BY6" s="47" t="s">
        <v>233</v>
      </c>
      <c r="BZ6" s="47" t="s">
        <v>234</v>
      </c>
      <c r="CA6" s="47" t="s">
        <v>235</v>
      </c>
      <c r="CB6" s="47" t="s">
        <v>265</v>
      </c>
      <c r="CC6" s="47" t="s">
        <v>237</v>
      </c>
      <c r="CD6" s="66" t="str">
        <f>TRANSPOSE('User Login'!$F$2)</f>
        <v>P2510033</v>
      </c>
      <c r="CE6" s="47" t="s">
        <v>237</v>
      </c>
      <c r="CF6" s="63" t="s">
        <v>145</v>
      </c>
      <c r="CG6" s="60" t="str">
        <f>TRANSPOSE('User Login'!$D$7)</f>
        <v>P2503064</v>
      </c>
      <c r="CH6" s="64" t="s">
        <v>145</v>
      </c>
      <c r="CI6" s="60" t="str">
        <f t="shared" si="3"/>
        <v>3969-001-000717781</v>
      </c>
      <c r="CJ6" s="60" t="str">
        <f t="shared" si="4"/>
        <v>ภนทงพขศจ พนลงก</v>
      </c>
      <c r="CK6" s="60" t="str">
        <f>TRANSPOSE('User Login'!$D$7)</f>
        <v>P2503064</v>
      </c>
      <c r="CL6" s="60" t="s">
        <v>145</v>
      </c>
      <c r="CM6" s="60" t="str">
        <f>TRANSPOSE('User Login'!$L$2)</f>
        <v>KIMURA</v>
      </c>
      <c r="CN6" s="44" t="s">
        <v>146</v>
      </c>
      <c r="CO6" s="60" t="s">
        <v>266</v>
      </c>
      <c r="CP6" s="60" t="s">
        <v>267</v>
      </c>
      <c r="CQ6" s="84" t="s">
        <v>322</v>
      </c>
      <c r="CR6" s="63" t="s">
        <v>145</v>
      </c>
    </row>
    <row r="7" spans="1:96" x14ac:dyDescent="0.2">
      <c r="A7" s="61" t="s">
        <v>151</v>
      </c>
      <c r="B7" s="62" t="s">
        <v>263</v>
      </c>
      <c r="C7" s="82" t="s">
        <v>357</v>
      </c>
      <c r="D7" s="86" t="s">
        <v>137</v>
      </c>
      <c r="E7" s="82" t="s">
        <v>327</v>
      </c>
      <c r="F7" s="63" t="s">
        <v>145</v>
      </c>
      <c r="G7" s="44" t="s">
        <v>17</v>
      </c>
      <c r="H7" s="64" t="s">
        <v>145</v>
      </c>
      <c r="I7" s="83" t="s">
        <v>318</v>
      </c>
      <c r="J7" s="44" t="s">
        <v>145</v>
      </c>
      <c r="K7" s="44" t="s">
        <v>145</v>
      </c>
      <c r="L7" s="44" t="s">
        <v>145</v>
      </c>
      <c r="M7" s="44" t="s">
        <v>224</v>
      </c>
      <c r="N7" s="44" t="s">
        <v>224</v>
      </c>
      <c r="O7" s="44" t="s">
        <v>224</v>
      </c>
      <c r="P7" s="44" t="s">
        <v>224</v>
      </c>
      <c r="Q7" s="47" t="s">
        <v>257</v>
      </c>
      <c r="R7" s="44" t="s">
        <v>227</v>
      </c>
      <c r="S7" s="44" t="s">
        <v>145</v>
      </c>
      <c r="T7" s="44" t="s">
        <v>145</v>
      </c>
      <c r="U7" s="44" t="s">
        <v>264</v>
      </c>
      <c r="V7" s="44" t="s">
        <v>145</v>
      </c>
      <c r="W7" s="44" t="s">
        <v>145</v>
      </c>
      <c r="X7" s="44" t="s">
        <v>224</v>
      </c>
      <c r="Y7" s="44" t="s">
        <v>224</v>
      </c>
      <c r="Z7" s="44" t="s">
        <v>224</v>
      </c>
      <c r="AA7" s="44" t="s">
        <v>224</v>
      </c>
      <c r="AB7" s="44" t="s">
        <v>351</v>
      </c>
      <c r="AC7" s="45" t="s">
        <v>145</v>
      </c>
      <c r="AD7" s="45" t="s">
        <v>145</v>
      </c>
      <c r="AE7" s="45" t="s">
        <v>145</v>
      </c>
      <c r="AF7" s="45" t="s">
        <v>145</v>
      </c>
      <c r="AG7" s="45" t="s">
        <v>145</v>
      </c>
      <c r="AH7" s="45" t="s">
        <v>145</v>
      </c>
      <c r="AI7" s="45" t="s">
        <v>145</v>
      </c>
      <c r="AJ7" s="45" t="s">
        <v>145</v>
      </c>
      <c r="AK7" s="45" t="s">
        <v>145</v>
      </c>
      <c r="AL7" s="45" t="s">
        <v>145</v>
      </c>
      <c r="AM7" s="45" t="s">
        <v>145</v>
      </c>
      <c r="AN7" s="45" t="s">
        <v>145</v>
      </c>
      <c r="AO7" s="45" t="s">
        <v>145</v>
      </c>
      <c r="AP7" s="45" t="s">
        <v>145</v>
      </c>
      <c r="AQ7" s="45" t="s">
        <v>145</v>
      </c>
      <c r="AR7" s="45" t="s">
        <v>145</v>
      </c>
      <c r="AS7" s="45" t="s">
        <v>145</v>
      </c>
      <c r="AT7" s="45" t="s">
        <v>145</v>
      </c>
      <c r="AU7" s="45" t="s">
        <v>145</v>
      </c>
      <c r="AV7" s="45" t="s">
        <v>145</v>
      </c>
      <c r="AW7" s="45" t="s">
        <v>145</v>
      </c>
      <c r="AX7" s="45" t="s">
        <v>145</v>
      </c>
      <c r="AY7" s="45" t="s">
        <v>145</v>
      </c>
      <c r="AZ7" s="47" t="s">
        <v>230</v>
      </c>
      <c r="BA7" s="66" t="str">
        <f t="shared" si="0"/>
        <v>10</v>
      </c>
      <c r="BB7" s="71">
        <f t="shared" ca="1" si="1"/>
        <v>45647</v>
      </c>
      <c r="BC7" s="45" t="s">
        <v>145</v>
      </c>
      <c r="BD7" s="45" t="s">
        <v>145</v>
      </c>
      <c r="BE7" s="45" t="s">
        <v>145</v>
      </c>
      <c r="BF7" s="45" t="s">
        <v>145</v>
      </c>
      <c r="BG7" s="45" t="s">
        <v>145</v>
      </c>
      <c r="BH7" s="45" t="s">
        <v>145</v>
      </c>
      <c r="BI7" s="45" t="s">
        <v>145</v>
      </c>
      <c r="BJ7" s="45" t="s">
        <v>145</v>
      </c>
      <c r="BK7" s="45" t="s">
        <v>145</v>
      </c>
      <c r="BL7" s="44" t="s">
        <v>145</v>
      </c>
      <c r="BM7" s="69" t="str">
        <f t="shared" si="2"/>
        <v>none</v>
      </c>
      <c r="BN7" s="47" t="s">
        <v>145</v>
      </c>
      <c r="BO7" s="47" t="s">
        <v>145</v>
      </c>
      <c r="BP7" s="45"/>
      <c r="BQ7" s="45"/>
      <c r="BR7" s="45"/>
      <c r="BS7" s="45"/>
      <c r="BT7" s="60" t="s">
        <v>145</v>
      </c>
      <c r="BU7" s="64" t="s">
        <v>145</v>
      </c>
      <c r="BV7" s="64" t="s">
        <v>145</v>
      </c>
      <c r="BW7" s="47" t="s">
        <v>231</v>
      </c>
      <c r="BX7" s="47" t="s">
        <v>232</v>
      </c>
      <c r="BY7" s="47" t="s">
        <v>233</v>
      </c>
      <c r="BZ7" s="47" t="s">
        <v>234</v>
      </c>
      <c r="CA7" s="47" t="s">
        <v>235</v>
      </c>
      <c r="CB7" s="47" t="s">
        <v>265</v>
      </c>
      <c r="CC7" s="47" t="s">
        <v>237</v>
      </c>
      <c r="CD7" s="66" t="str">
        <f>TRANSPOSE('User Login'!$F$2)</f>
        <v>P2510033</v>
      </c>
      <c r="CE7" s="47" t="s">
        <v>237</v>
      </c>
      <c r="CF7" s="63" t="s">
        <v>145</v>
      </c>
      <c r="CG7" s="60" t="str">
        <f>TRANSPOSE('User Login'!$D$7)</f>
        <v>P2503064</v>
      </c>
      <c r="CH7" s="64" t="s">
        <v>145</v>
      </c>
      <c r="CI7" s="60" t="str">
        <f t="shared" si="3"/>
        <v>3969-001-000790490</v>
      </c>
      <c r="CJ7" s="60" t="str">
        <f t="shared" si="4"/>
        <v>จนังศขี อนนง่ขนจมภอค</v>
      </c>
      <c r="CK7" s="60" t="str">
        <f>TRANSPOSE('User Login'!$D$7)</f>
        <v>P2503064</v>
      </c>
      <c r="CL7" s="60" t="s">
        <v>145</v>
      </c>
      <c r="CM7" s="60" t="str">
        <f>TRANSPOSE('User Login'!$L$2)</f>
        <v>KIMURA</v>
      </c>
      <c r="CN7" s="44" t="s">
        <v>146</v>
      </c>
      <c r="CO7" s="60" t="s">
        <v>266</v>
      </c>
      <c r="CP7" s="60" t="s">
        <v>267</v>
      </c>
      <c r="CQ7" s="84" t="s">
        <v>328</v>
      </c>
      <c r="CR7" s="63" t="s">
        <v>145</v>
      </c>
    </row>
  </sheetData>
  <conditionalFormatting sqref="A1:CQ2 CG4 CG6 BW4:BX4 BW6:BX6 CD3:CF7 BZ4:CC4 BZ6:CC6 CR1:CR7 CH3:CP7 J3:BV7 A3:A7 F3:H7">
    <cfRule type="cellIs" dxfId="53" priority="447" operator="equal">
      <formula>"none"</formula>
    </cfRule>
  </conditionalFormatting>
  <conditionalFormatting sqref="B3">
    <cfRule type="cellIs" dxfId="52" priority="437" operator="equal">
      <formula>"none"</formula>
    </cfRule>
  </conditionalFormatting>
  <conditionalFormatting sqref="B4">
    <cfRule type="cellIs" dxfId="51" priority="436" operator="equal">
      <formula>"none"</formula>
    </cfRule>
  </conditionalFormatting>
  <conditionalFormatting sqref="B6">
    <cfRule type="cellIs" dxfId="50" priority="435" operator="equal">
      <formula>"none"</formula>
    </cfRule>
  </conditionalFormatting>
  <conditionalFormatting sqref="B5">
    <cfRule type="cellIs" dxfId="49" priority="434" operator="equal">
      <formula>"none"</formula>
    </cfRule>
  </conditionalFormatting>
  <conditionalFormatting sqref="B7">
    <cfRule type="cellIs" dxfId="48" priority="433" operator="equal">
      <formula>"none"</formula>
    </cfRule>
  </conditionalFormatting>
  <conditionalFormatting sqref="CG3 CG5 CG7">
    <cfRule type="cellIs" dxfId="47" priority="218" operator="equal">
      <formula>"none"</formula>
    </cfRule>
  </conditionalFormatting>
  <conditionalFormatting sqref="BW3:CC3 BW5:BX5 BW7:BX7 BZ5:CC5 BZ7:CC7">
    <cfRule type="cellIs" dxfId="46" priority="215" operator="equal">
      <formula>"none"</formula>
    </cfRule>
  </conditionalFormatting>
  <conditionalFormatting sqref="BY4">
    <cfRule type="cellIs" dxfId="45" priority="214" operator="equal">
      <formula>"none"</formula>
    </cfRule>
  </conditionalFormatting>
  <conditionalFormatting sqref="BY5">
    <cfRule type="cellIs" dxfId="44" priority="213" operator="equal">
      <formula>"none"</formula>
    </cfRule>
  </conditionalFormatting>
  <conditionalFormatting sqref="BY6">
    <cfRule type="cellIs" dxfId="43" priority="212" operator="equal">
      <formula>"none"</formula>
    </cfRule>
  </conditionalFormatting>
  <conditionalFormatting sqref="BY7">
    <cfRule type="cellIs" dxfId="42" priority="211" operator="equal">
      <formula>"none"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6ECA4-0A3F-476D-9D61-B6FC9FFA669E}">
  <sheetPr>
    <tabColor rgb="FFFFC000"/>
  </sheetPr>
  <dimension ref="A1:DC27"/>
  <sheetViews>
    <sheetView tabSelected="1" zoomScale="90" zoomScaleNormal="90" workbookViewId="0">
      <selection activeCell="J15" sqref="J15"/>
    </sheetView>
  </sheetViews>
  <sheetFormatPr defaultRowHeight="14.25" x14ac:dyDescent="0.2"/>
  <cols>
    <col min="1" max="1" width="6" style="39" bestFit="1" customWidth="1"/>
    <col min="2" max="2" width="28.25" style="39" bestFit="1" customWidth="1"/>
    <col min="3" max="3" width="14" style="39" bestFit="1" customWidth="1"/>
    <col min="4" max="4" width="17.625" style="39" customWidth="1"/>
    <col min="5" max="5" width="17.125" style="39" bestFit="1" customWidth="1"/>
    <col min="6" max="6" width="11" style="39" bestFit="1" customWidth="1"/>
    <col min="7" max="7" width="8.5" style="39" customWidth="1"/>
    <col min="8" max="8" width="11.125" style="39" customWidth="1"/>
    <col min="9" max="9" width="22" style="39" bestFit="1" customWidth="1"/>
    <col min="10" max="10" width="10.25" style="39" bestFit="1" customWidth="1"/>
    <col min="11" max="11" width="3.875" style="39" bestFit="1" customWidth="1"/>
    <col min="12" max="12" width="7.875" style="39" bestFit="1" customWidth="1"/>
    <col min="13" max="13" width="13.625" style="39" bestFit="1" customWidth="1"/>
    <col min="14" max="14" width="8.125" style="39" customWidth="1"/>
    <col min="15" max="15" width="9" style="39" bestFit="1"/>
    <col min="16" max="16" width="9.125" style="39" bestFit="1" customWidth="1"/>
    <col min="17" max="17" width="11.625" style="39" bestFit="1" customWidth="1"/>
    <col min="18" max="18" width="13.625" style="39" bestFit="1" customWidth="1"/>
    <col min="19" max="19" width="11.5" style="39" bestFit="1" customWidth="1"/>
    <col min="20" max="20" width="9.125" style="39" bestFit="1" customWidth="1"/>
    <col min="21" max="21" width="12.625" style="39" bestFit="1" customWidth="1"/>
    <col min="22" max="22" width="14.25" style="39" bestFit="1" customWidth="1"/>
    <col min="23" max="23" width="4" style="39" bestFit="1" customWidth="1"/>
    <col min="24" max="24" width="14" style="39" bestFit="1" customWidth="1"/>
    <col min="25" max="25" width="11.75" style="39" bestFit="1" customWidth="1"/>
    <col min="26" max="26" width="13.125" style="39" bestFit="1" customWidth="1"/>
    <col min="27" max="27" width="14.375" style="39" bestFit="1" customWidth="1"/>
    <col min="28" max="28" width="9.75" style="39" bestFit="1" customWidth="1"/>
    <col min="29" max="29" width="16.125" style="39" bestFit="1" customWidth="1"/>
    <col min="30" max="30" width="11.5" style="39" hidden="1" customWidth="1"/>
    <col min="31" max="31" width="11.75" style="39" hidden="1" customWidth="1"/>
    <col min="32" max="33" width="14.625" style="39" hidden="1" customWidth="1"/>
    <col min="34" max="34" width="16.625" style="39" hidden="1" customWidth="1"/>
    <col min="35" max="35" width="14.125" style="39" hidden="1" customWidth="1"/>
    <col min="36" max="36" width="6.75" style="39" hidden="1" customWidth="1"/>
    <col min="37" max="37" width="8" style="39" hidden="1" customWidth="1"/>
    <col min="38" max="38" width="9.125" style="39" hidden="1" customWidth="1"/>
    <col min="39" max="39" width="5.25" style="39" hidden="1" customWidth="1"/>
    <col min="40" max="40" width="5.625" style="39" hidden="1" customWidth="1"/>
    <col min="41" max="41" width="11.5" style="39" hidden="1" customWidth="1"/>
    <col min="42" max="43" width="14.875" style="39" hidden="1" customWidth="1"/>
    <col min="44" max="44" width="10.625" style="39" hidden="1" customWidth="1"/>
    <col min="45" max="45" width="9.875" style="39" hidden="1" customWidth="1"/>
    <col min="46" max="46" width="12.5" style="39" hidden="1" customWidth="1"/>
    <col min="47" max="47" width="19.375" style="39" hidden="1" customWidth="1"/>
    <col min="48" max="51" width="11.75" style="39" hidden="1" customWidth="1"/>
    <col min="52" max="52" width="17.875" style="39" hidden="1" customWidth="1"/>
    <col min="53" max="53" width="19.75" style="39" hidden="1" customWidth="1"/>
    <col min="54" max="54" width="18.625" style="39" hidden="1" customWidth="1"/>
    <col min="55" max="55" width="20.5" style="39" hidden="1" customWidth="1"/>
    <col min="56" max="56" width="17.625" style="39" hidden="1" customWidth="1"/>
    <col min="57" max="57" width="19.5" style="39" hidden="1" customWidth="1"/>
    <col min="58" max="58" width="13.75" style="39" hidden="1" customWidth="1"/>
    <col min="59" max="59" width="11.5" style="39" hidden="1" customWidth="1"/>
    <col min="60" max="60" width="7.875" style="39" hidden="1" customWidth="1"/>
    <col min="61" max="61" width="8.875" style="39" hidden="1" customWidth="1"/>
    <col min="62" max="62" width="9.875" style="39" hidden="1" customWidth="1"/>
    <col min="63" max="63" width="5.875" style="39" bestFit="1" customWidth="1"/>
    <col min="64" max="64" width="9.25" style="39" bestFit="1" customWidth="1"/>
    <col min="65" max="65" width="9.125" style="39" customWidth="1"/>
    <col min="66" max="66" width="10.75" style="51" bestFit="1" customWidth="1"/>
    <col min="67" max="67" width="4.5" style="39" hidden="1" customWidth="1"/>
    <col min="68" max="68" width="5.875" style="39" hidden="1" customWidth="1"/>
    <col min="69" max="69" width="11.25" style="39" hidden="1" customWidth="1"/>
    <col min="70" max="70" width="11.5" style="39" hidden="1" customWidth="1"/>
    <col min="71" max="71" width="5.75" style="39" hidden="1" customWidth="1"/>
    <col min="72" max="72" width="8.375" style="39" hidden="1" customWidth="1"/>
    <col min="73" max="73" width="10.75" style="39" hidden="1" customWidth="1"/>
    <col min="74" max="74" width="5.875" style="39" hidden="1" customWidth="1"/>
    <col min="75" max="75" width="11.125" style="39" customWidth="1"/>
    <col min="76" max="76" width="16.125" style="52" customWidth="1"/>
    <col min="77" max="77" width="9.5" style="39" hidden="1" customWidth="1"/>
    <col min="78" max="78" width="7.125" style="39" hidden="1" customWidth="1"/>
    <col min="79" max="79" width="3.125" style="39" hidden="1" customWidth="1"/>
    <col min="80" max="80" width="9.25" style="39" hidden="1" customWidth="1"/>
    <col min="81" max="81" width="7.125" style="39" hidden="1" customWidth="1"/>
    <col min="82" max="82" width="5.875" style="39" hidden="1" customWidth="1"/>
    <col min="83" max="83" width="12.375" style="39" hidden="1" customWidth="1"/>
    <col min="84" max="84" width="19.125" style="39" hidden="1" customWidth="1"/>
    <col min="85" max="85" width="18" style="39" hidden="1" customWidth="1"/>
    <col min="86" max="86" width="7.75" style="39" customWidth="1"/>
    <col min="87" max="87" width="19.375" style="39" customWidth="1"/>
    <col min="88" max="88" width="26" style="39" customWidth="1"/>
    <col min="89" max="89" width="20.625" style="39" customWidth="1"/>
    <col min="90" max="90" width="25" style="39" customWidth="1"/>
    <col min="91" max="91" width="13" style="39" customWidth="1"/>
    <col min="92" max="92" width="11.375" style="39" customWidth="1"/>
    <col min="93" max="93" width="7.875" style="70" customWidth="1"/>
    <col min="94" max="94" width="11.375" style="39" customWidth="1"/>
    <col min="95" max="96" width="7.875" style="39" customWidth="1"/>
    <col min="97" max="97" width="9.125" style="39" customWidth="1"/>
    <col min="98" max="98" width="16.25" style="39" customWidth="1"/>
    <col min="99" max="99" width="19.125" style="39" customWidth="1"/>
    <col min="100" max="100" width="9.375" style="39" customWidth="1"/>
    <col min="101" max="101" width="10.75" style="39" customWidth="1"/>
    <col min="102" max="102" width="11.25" style="39" customWidth="1"/>
    <col min="103" max="103" width="6.75" style="39" customWidth="1"/>
    <col min="104" max="104" width="15" style="39" customWidth="1"/>
    <col min="105" max="105" width="12.75" style="39" customWidth="1"/>
    <col min="106" max="106" width="18" style="39" customWidth="1"/>
    <col min="107" max="107" width="17.375" style="39" bestFit="1" customWidth="1"/>
    <col min="108" max="16384" width="9" style="39"/>
  </cols>
  <sheetData>
    <row r="1" spans="1:107" s="73" customFormat="1" ht="12.75" customHeight="1" x14ac:dyDescent="0.2">
      <c r="A1" s="22" t="s">
        <v>0</v>
      </c>
      <c r="B1" s="5" t="s">
        <v>94</v>
      </c>
      <c r="C1" s="22" t="s">
        <v>95</v>
      </c>
      <c r="D1" s="43" t="s">
        <v>96</v>
      </c>
      <c r="E1" s="43" t="s">
        <v>97</v>
      </c>
      <c r="F1" s="43" t="s">
        <v>101</v>
      </c>
      <c r="G1" s="43" t="s">
        <v>108</v>
      </c>
      <c r="H1" s="43" t="s">
        <v>109</v>
      </c>
      <c r="I1" s="43" t="s">
        <v>103</v>
      </c>
      <c r="J1" s="43" t="s">
        <v>162</v>
      </c>
      <c r="K1" s="43" t="s">
        <v>163</v>
      </c>
      <c r="L1" s="43" t="s">
        <v>110</v>
      </c>
      <c r="M1" s="43" t="s">
        <v>164</v>
      </c>
      <c r="N1" s="43" t="s">
        <v>165</v>
      </c>
      <c r="O1" s="43" t="s">
        <v>104</v>
      </c>
      <c r="P1" s="43" t="s">
        <v>166</v>
      </c>
      <c r="Q1" s="43" t="s">
        <v>167</v>
      </c>
      <c r="R1" s="43" t="s">
        <v>168</v>
      </c>
      <c r="S1" s="43" t="s">
        <v>169</v>
      </c>
      <c r="T1" s="43" t="s">
        <v>170</v>
      </c>
      <c r="U1" s="43" t="s">
        <v>171</v>
      </c>
      <c r="V1" s="43" t="s">
        <v>172</v>
      </c>
      <c r="W1" s="43" t="s">
        <v>173</v>
      </c>
      <c r="X1" s="43" t="s">
        <v>174</v>
      </c>
      <c r="Y1" s="43" t="s">
        <v>175</v>
      </c>
      <c r="Z1" s="43" t="s">
        <v>176</v>
      </c>
      <c r="AA1" s="43" t="s">
        <v>177</v>
      </c>
      <c r="AB1" s="22" t="s">
        <v>178</v>
      </c>
      <c r="AC1" s="22" t="s">
        <v>179</v>
      </c>
      <c r="AD1" s="22" t="s">
        <v>180</v>
      </c>
      <c r="AE1" s="22" t="s">
        <v>181</v>
      </c>
      <c r="AF1" s="22" t="s">
        <v>268</v>
      </c>
      <c r="AG1" s="22" t="s">
        <v>269</v>
      </c>
      <c r="AH1" s="22" t="s">
        <v>270</v>
      </c>
      <c r="AI1" s="22" t="s">
        <v>271</v>
      </c>
      <c r="AJ1" s="22" t="s">
        <v>272</v>
      </c>
      <c r="AK1" s="22" t="s">
        <v>273</v>
      </c>
      <c r="AL1" s="22" t="s">
        <v>274</v>
      </c>
      <c r="AM1" s="22" t="s">
        <v>189</v>
      </c>
      <c r="AN1" s="22" t="s">
        <v>275</v>
      </c>
      <c r="AO1" s="22" t="s">
        <v>182</v>
      </c>
      <c r="AP1" s="22" t="s">
        <v>183</v>
      </c>
      <c r="AQ1" s="22" t="s">
        <v>184</v>
      </c>
      <c r="AR1" s="22" t="s">
        <v>185</v>
      </c>
      <c r="AS1" s="22" t="s">
        <v>276</v>
      </c>
      <c r="AT1" s="22" t="s">
        <v>277</v>
      </c>
      <c r="AU1" s="22" t="s">
        <v>278</v>
      </c>
      <c r="AV1" s="22" t="s">
        <v>188</v>
      </c>
      <c r="AW1" s="22" t="s">
        <v>279</v>
      </c>
      <c r="AX1" s="22" t="s">
        <v>280</v>
      </c>
      <c r="AY1" s="22" t="s">
        <v>192</v>
      </c>
      <c r="AZ1" s="22" t="s">
        <v>281</v>
      </c>
      <c r="BA1" s="22" t="s">
        <v>282</v>
      </c>
      <c r="BB1" s="22" t="s">
        <v>283</v>
      </c>
      <c r="BC1" s="22" t="s">
        <v>284</v>
      </c>
      <c r="BD1" s="22" t="s">
        <v>285</v>
      </c>
      <c r="BE1" s="22" t="s">
        <v>286</v>
      </c>
      <c r="BF1" s="22" t="s">
        <v>287</v>
      </c>
      <c r="BG1" s="22" t="s">
        <v>288</v>
      </c>
      <c r="BH1" s="22" t="s">
        <v>289</v>
      </c>
      <c r="BI1" s="22" t="s">
        <v>290</v>
      </c>
      <c r="BJ1" s="22" t="s">
        <v>291</v>
      </c>
      <c r="BK1" s="22" t="s">
        <v>201</v>
      </c>
      <c r="BL1" s="22" t="s">
        <v>202</v>
      </c>
      <c r="BM1" s="22" t="s">
        <v>203</v>
      </c>
      <c r="BN1" s="14" t="s">
        <v>204</v>
      </c>
      <c r="BO1" s="22" t="s">
        <v>205</v>
      </c>
      <c r="BP1" s="22" t="s">
        <v>201</v>
      </c>
      <c r="BQ1" s="22" t="s">
        <v>206</v>
      </c>
      <c r="BR1" s="22" t="s">
        <v>207</v>
      </c>
      <c r="BS1" s="22" t="s">
        <v>208</v>
      </c>
      <c r="BT1" s="22" t="s">
        <v>209</v>
      </c>
      <c r="BU1" s="22" t="s">
        <v>204</v>
      </c>
      <c r="BV1" s="22" t="s">
        <v>210</v>
      </c>
      <c r="BW1" s="22" t="s">
        <v>211</v>
      </c>
      <c r="BX1" s="43" t="s">
        <v>212</v>
      </c>
      <c r="BY1" s="22" t="s">
        <v>213</v>
      </c>
      <c r="BZ1" s="22" t="s">
        <v>214</v>
      </c>
      <c r="CA1" s="22" t="s">
        <v>205</v>
      </c>
      <c r="CB1" s="22" t="s">
        <v>215</v>
      </c>
      <c r="CC1" s="22" t="s">
        <v>214</v>
      </c>
      <c r="CD1" s="22" t="s">
        <v>210</v>
      </c>
      <c r="CE1" s="22" t="s">
        <v>216</v>
      </c>
      <c r="CF1" s="22" t="s">
        <v>217</v>
      </c>
      <c r="CG1" s="22" t="s">
        <v>218</v>
      </c>
      <c r="CH1" s="22" t="s">
        <v>219</v>
      </c>
      <c r="CI1" s="22" t="s">
        <v>220</v>
      </c>
      <c r="CJ1" s="22" t="s">
        <v>221</v>
      </c>
      <c r="CK1" s="22" t="s">
        <v>222</v>
      </c>
      <c r="CL1" s="22" t="s">
        <v>223</v>
      </c>
      <c r="CM1" s="22" t="s">
        <v>111</v>
      </c>
      <c r="CN1" s="22" t="s">
        <v>112</v>
      </c>
      <c r="CO1" s="67" t="s">
        <v>261</v>
      </c>
      <c r="CP1" s="22" t="s">
        <v>113</v>
      </c>
      <c r="CQ1" s="22" t="s">
        <v>120</v>
      </c>
      <c r="CR1" s="22" t="s">
        <v>121</v>
      </c>
      <c r="CS1" s="22" t="s">
        <v>122</v>
      </c>
      <c r="CT1" s="22" t="s">
        <v>123</v>
      </c>
      <c r="CU1" s="22" t="s">
        <v>124</v>
      </c>
      <c r="CV1" s="22" t="s">
        <v>125</v>
      </c>
      <c r="CW1" s="22" t="s">
        <v>126</v>
      </c>
      <c r="CX1" s="22" t="s">
        <v>127</v>
      </c>
      <c r="CY1" s="22" t="s">
        <v>128</v>
      </c>
      <c r="CZ1" s="22" t="s">
        <v>114</v>
      </c>
      <c r="DA1" s="22" t="s">
        <v>115</v>
      </c>
      <c r="DB1" s="22" t="s">
        <v>262</v>
      </c>
      <c r="DC1" s="22" t="s">
        <v>102</v>
      </c>
    </row>
    <row r="2" spans="1:107" s="73" customFormat="1" ht="12.75" customHeight="1" x14ac:dyDescent="0.2">
      <c r="A2" s="22" t="s">
        <v>135</v>
      </c>
      <c r="B2" s="5" t="s">
        <v>94</v>
      </c>
      <c r="C2" s="22" t="s">
        <v>95</v>
      </c>
      <c r="D2" s="43" t="s">
        <v>96</v>
      </c>
      <c r="E2" s="43" t="s">
        <v>97</v>
      </c>
      <c r="F2" s="43" t="s">
        <v>101</v>
      </c>
      <c r="G2" s="43" t="s">
        <v>108</v>
      </c>
      <c r="H2" s="43" t="s">
        <v>109</v>
      </c>
      <c r="I2" s="43" t="s">
        <v>103</v>
      </c>
      <c r="J2" s="43" t="s">
        <v>162</v>
      </c>
      <c r="K2" s="43" t="s">
        <v>163</v>
      </c>
      <c r="L2" s="43" t="s">
        <v>110</v>
      </c>
      <c r="M2" s="43" t="s">
        <v>164</v>
      </c>
      <c r="N2" s="43" t="s">
        <v>165</v>
      </c>
      <c r="O2" s="43" t="s">
        <v>104</v>
      </c>
      <c r="P2" s="43" t="s">
        <v>166</v>
      </c>
      <c r="Q2" s="43" t="s">
        <v>167</v>
      </c>
      <c r="R2" s="43" t="s">
        <v>168</v>
      </c>
      <c r="S2" s="43" t="s">
        <v>169</v>
      </c>
      <c r="T2" s="43" t="s">
        <v>170</v>
      </c>
      <c r="U2" s="43" t="s">
        <v>171</v>
      </c>
      <c r="V2" s="43" t="s">
        <v>172</v>
      </c>
      <c r="W2" s="43" t="s">
        <v>173</v>
      </c>
      <c r="X2" s="43" t="s">
        <v>174</v>
      </c>
      <c r="Y2" s="43" t="s">
        <v>175</v>
      </c>
      <c r="Z2" s="43" t="s">
        <v>176</v>
      </c>
      <c r="AA2" s="43" t="s">
        <v>177</v>
      </c>
      <c r="AB2" s="22" t="s">
        <v>178</v>
      </c>
      <c r="AC2" s="22" t="s">
        <v>179</v>
      </c>
      <c r="AD2" s="22" t="s">
        <v>180</v>
      </c>
      <c r="AE2" s="22" t="s">
        <v>181</v>
      </c>
      <c r="AF2" s="22" t="s">
        <v>268</v>
      </c>
      <c r="AG2" s="22" t="s">
        <v>269</v>
      </c>
      <c r="AH2" s="22" t="s">
        <v>270</v>
      </c>
      <c r="AI2" s="22" t="s">
        <v>271</v>
      </c>
      <c r="AJ2" s="22" t="s">
        <v>272</v>
      </c>
      <c r="AK2" s="22" t="s">
        <v>273</v>
      </c>
      <c r="AL2" s="22" t="s">
        <v>274</v>
      </c>
      <c r="AM2" s="22" t="s">
        <v>189</v>
      </c>
      <c r="AN2" s="22" t="s">
        <v>275</v>
      </c>
      <c r="AO2" s="22" t="s">
        <v>182</v>
      </c>
      <c r="AP2" s="22" t="s">
        <v>183</v>
      </c>
      <c r="AQ2" s="22" t="s">
        <v>184</v>
      </c>
      <c r="AR2" s="22" t="s">
        <v>185</v>
      </c>
      <c r="AS2" s="22" t="s">
        <v>276</v>
      </c>
      <c r="AT2" s="22" t="s">
        <v>277</v>
      </c>
      <c r="AU2" s="22" t="s">
        <v>278</v>
      </c>
      <c r="AV2" s="22" t="s">
        <v>188</v>
      </c>
      <c r="AW2" s="22" t="s">
        <v>279</v>
      </c>
      <c r="AX2" s="22" t="s">
        <v>280</v>
      </c>
      <c r="AY2" s="22" t="s">
        <v>192</v>
      </c>
      <c r="AZ2" s="22" t="s">
        <v>281</v>
      </c>
      <c r="BA2" s="22" t="s">
        <v>282</v>
      </c>
      <c r="BB2" s="22" t="s">
        <v>283</v>
      </c>
      <c r="BC2" s="22" t="s">
        <v>284</v>
      </c>
      <c r="BD2" s="22" t="s">
        <v>285</v>
      </c>
      <c r="BE2" s="22" t="s">
        <v>286</v>
      </c>
      <c r="BF2" s="22" t="s">
        <v>287</v>
      </c>
      <c r="BG2" s="22" t="s">
        <v>288</v>
      </c>
      <c r="BH2" s="22" t="s">
        <v>289</v>
      </c>
      <c r="BI2" s="22" t="s">
        <v>290</v>
      </c>
      <c r="BJ2" s="22" t="s">
        <v>291</v>
      </c>
      <c r="BK2" s="22" t="s">
        <v>201</v>
      </c>
      <c r="BL2" s="22" t="s">
        <v>202</v>
      </c>
      <c r="BM2" s="22" t="s">
        <v>203</v>
      </c>
      <c r="BN2" s="14" t="s">
        <v>204</v>
      </c>
      <c r="BO2" s="22" t="s">
        <v>205</v>
      </c>
      <c r="BP2" s="22" t="s">
        <v>201</v>
      </c>
      <c r="BQ2" s="22" t="s">
        <v>206</v>
      </c>
      <c r="BR2" s="22" t="s">
        <v>207</v>
      </c>
      <c r="BS2" s="22" t="s">
        <v>208</v>
      </c>
      <c r="BT2" s="22" t="s">
        <v>209</v>
      </c>
      <c r="BU2" s="22" t="s">
        <v>204</v>
      </c>
      <c r="BV2" s="22" t="s">
        <v>210</v>
      </c>
      <c r="BW2" s="22" t="s">
        <v>211</v>
      </c>
      <c r="BX2" s="43" t="s">
        <v>212</v>
      </c>
      <c r="BY2" s="22" t="s">
        <v>213</v>
      </c>
      <c r="BZ2" s="22" t="s">
        <v>214</v>
      </c>
      <c r="CA2" s="22" t="s">
        <v>205</v>
      </c>
      <c r="CB2" s="22" t="s">
        <v>215</v>
      </c>
      <c r="CC2" s="22" t="s">
        <v>214</v>
      </c>
      <c r="CD2" s="22" t="s">
        <v>210</v>
      </c>
      <c r="CE2" s="22" t="s">
        <v>216</v>
      </c>
      <c r="CF2" s="22" t="s">
        <v>217</v>
      </c>
      <c r="CG2" s="22" t="s">
        <v>218</v>
      </c>
      <c r="CH2" s="22" t="s">
        <v>219</v>
      </c>
      <c r="CI2" s="22" t="s">
        <v>220</v>
      </c>
      <c r="CJ2" s="22" t="s">
        <v>221</v>
      </c>
      <c r="CK2" s="22" t="s">
        <v>222</v>
      </c>
      <c r="CL2" s="22" t="s">
        <v>223</v>
      </c>
      <c r="CM2" s="22" t="s">
        <v>111</v>
      </c>
      <c r="CN2" s="22" t="s">
        <v>112</v>
      </c>
      <c r="CO2" s="67" t="s">
        <v>261</v>
      </c>
      <c r="CP2" s="22" t="s">
        <v>113</v>
      </c>
      <c r="CQ2" s="22" t="s">
        <v>120</v>
      </c>
      <c r="CR2" s="22" t="s">
        <v>121</v>
      </c>
      <c r="CS2" s="22" t="s">
        <v>122</v>
      </c>
      <c r="CT2" s="22" t="s">
        <v>123</v>
      </c>
      <c r="CU2" s="22" t="s">
        <v>124</v>
      </c>
      <c r="CV2" s="22" t="s">
        <v>125</v>
      </c>
      <c r="CW2" s="22" t="s">
        <v>126</v>
      </c>
      <c r="CX2" s="22" t="s">
        <v>127</v>
      </c>
      <c r="CY2" s="22" t="s">
        <v>128</v>
      </c>
      <c r="CZ2" s="22" t="s">
        <v>114</v>
      </c>
      <c r="DA2" s="22" t="s">
        <v>115</v>
      </c>
      <c r="DB2" s="22" t="s">
        <v>262</v>
      </c>
      <c r="DC2" s="22" t="s">
        <v>102</v>
      </c>
    </row>
    <row r="3" spans="1:107" x14ac:dyDescent="0.2">
      <c r="A3" s="61" t="s">
        <v>136</v>
      </c>
      <c r="B3" s="74" t="s">
        <v>292</v>
      </c>
      <c r="C3" s="89" t="s">
        <v>303</v>
      </c>
      <c r="D3" s="74" t="s">
        <v>137</v>
      </c>
      <c r="E3" s="89" t="s">
        <v>298</v>
      </c>
      <c r="F3" s="92" t="s">
        <v>145</v>
      </c>
      <c r="G3" s="60" t="str">
        <f>TRANSPOSE('User Login'!$D$2)</f>
        <v>P2503064</v>
      </c>
      <c r="H3" s="64" t="s">
        <v>145</v>
      </c>
      <c r="I3" s="75" t="s">
        <v>103</v>
      </c>
      <c r="J3" s="44" t="s">
        <v>293</v>
      </c>
      <c r="K3" s="44" t="s">
        <v>224</v>
      </c>
      <c r="L3" s="44" t="s">
        <v>294</v>
      </c>
      <c r="M3" s="44" t="s">
        <v>224</v>
      </c>
      <c r="N3" s="44" t="s">
        <v>224</v>
      </c>
      <c r="O3" s="44" t="s">
        <v>224</v>
      </c>
      <c r="P3" s="44" t="s">
        <v>224</v>
      </c>
      <c r="Q3" s="47" t="s">
        <v>295</v>
      </c>
      <c r="R3" s="44" t="s">
        <v>227</v>
      </c>
      <c r="S3" s="44" t="s">
        <v>224</v>
      </c>
      <c r="T3" s="44" t="s">
        <v>224</v>
      </c>
      <c r="U3" s="44" t="s">
        <v>296</v>
      </c>
      <c r="V3" s="44" t="s">
        <v>224</v>
      </c>
      <c r="W3" s="44" t="s">
        <v>224</v>
      </c>
      <c r="X3" s="44" t="s">
        <v>224</v>
      </c>
      <c r="Y3" s="44" t="s">
        <v>224</v>
      </c>
      <c r="Z3" s="44" t="s">
        <v>224</v>
      </c>
      <c r="AA3" s="44" t="s">
        <v>224</v>
      </c>
      <c r="AB3" s="47" t="s">
        <v>229</v>
      </c>
      <c r="AC3" s="90">
        <f t="shared" ref="AC3:AC7" si="0">ROUND((TRANSPOSE(AB3)*BN3),0)</f>
        <v>149040</v>
      </c>
      <c r="AD3" s="45"/>
      <c r="AE3" s="64" t="s">
        <v>145</v>
      </c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5"/>
      <c r="BF3" s="65"/>
      <c r="BG3" s="65"/>
      <c r="BH3" s="65"/>
      <c r="BI3" s="65"/>
      <c r="BJ3" s="65"/>
      <c r="BK3" s="47" t="s">
        <v>230</v>
      </c>
      <c r="BL3" s="47" t="s">
        <v>229</v>
      </c>
      <c r="BM3" s="71">
        <f t="shared" ref="BM3:BM7" ca="1" si="1">TODAY()+1</f>
        <v>45647</v>
      </c>
      <c r="BN3" s="90">
        <f t="shared" ref="BN3:BN7" si="2">ROUND((TRANSPOSE(DB3)*0.85)/36,0)</f>
        <v>4140</v>
      </c>
      <c r="BO3" s="45"/>
      <c r="BP3" s="45"/>
      <c r="BQ3" s="45"/>
      <c r="BR3" s="45"/>
      <c r="BS3" s="45"/>
      <c r="BT3" s="45"/>
      <c r="BU3" s="45"/>
      <c r="BV3" s="45"/>
      <c r="BW3" s="60" t="str">
        <f>TEXT(TRANSPOSE(BL3), "#,##0.00")</f>
        <v>36.00</v>
      </c>
      <c r="BX3" s="44" t="str">
        <f t="shared" ref="BX3:BX7" si="3">TEXT(TRANSPOSE(AC3), "#,##0.00")</f>
        <v>149,040.00</v>
      </c>
      <c r="BY3" s="47" t="s">
        <v>145</v>
      </c>
      <c r="BZ3" s="47" t="s">
        <v>145</v>
      </c>
      <c r="CA3" s="45"/>
      <c r="CB3" s="45"/>
      <c r="CC3" s="45"/>
      <c r="CD3" s="45"/>
      <c r="CE3" s="60" t="s">
        <v>145</v>
      </c>
      <c r="CF3" s="64" t="s">
        <v>145</v>
      </c>
      <c r="CG3" s="64" t="s">
        <v>145</v>
      </c>
      <c r="CH3" s="47" t="s">
        <v>231</v>
      </c>
      <c r="CI3" s="47" t="s">
        <v>232</v>
      </c>
      <c r="CJ3" s="47" t="s">
        <v>233</v>
      </c>
      <c r="CK3" s="47" t="s">
        <v>234</v>
      </c>
      <c r="CL3" s="47" t="s">
        <v>235</v>
      </c>
      <c r="CM3" s="47" t="s">
        <v>297</v>
      </c>
      <c r="CN3" s="47" t="s">
        <v>237</v>
      </c>
      <c r="CO3" s="66" t="str">
        <f>TRANSPOSE('User Login'!$F$2)</f>
        <v>P2510033</v>
      </c>
      <c r="CP3" s="47" t="s">
        <v>237</v>
      </c>
      <c r="CQ3" s="63" t="s">
        <v>145</v>
      </c>
      <c r="CR3" s="60" t="s">
        <v>145</v>
      </c>
      <c r="CS3" s="64" t="s">
        <v>145</v>
      </c>
      <c r="CT3" s="48" t="str">
        <f t="shared" ref="CT3:CT7" si="4">(LEFT(E3,4))&amp;"-"&amp;(MID(E3,5,3)&amp;"-"&amp;(MID(E3,8,5)))&amp;(RIGHT(E3,4))</f>
        <v>3969-001-000001510</v>
      </c>
      <c r="CU3" s="48" t="str">
        <f>TRANSPOSE(I3)</f>
        <v>Customer Name</v>
      </c>
      <c r="CV3" s="48" t="str">
        <f>TRANSPOSE('User Login'!$D$2)</f>
        <v>P2503064</v>
      </c>
      <c r="CW3" s="48" t="str">
        <f t="shared" ref="CW3:CW7" si="5">TEXT(TRANSPOSE(AC3), "#,##0.00")</f>
        <v>149,040.00</v>
      </c>
      <c r="CX3" s="48" t="str">
        <f>TRANSPOSE('User Login'!$L$2)</f>
        <v>KIMURA</v>
      </c>
      <c r="CY3" s="47" t="s">
        <v>146</v>
      </c>
      <c r="CZ3" s="48" t="s">
        <v>266</v>
      </c>
      <c r="DA3" s="48" t="s">
        <v>267</v>
      </c>
      <c r="DB3" s="91" t="s">
        <v>308</v>
      </c>
      <c r="DC3" s="92" t="s">
        <v>145</v>
      </c>
    </row>
    <row r="4" spans="1:107" x14ac:dyDescent="0.2">
      <c r="A4" s="61" t="s">
        <v>148</v>
      </c>
      <c r="B4" s="74" t="s">
        <v>292</v>
      </c>
      <c r="C4" s="89" t="s">
        <v>304</v>
      </c>
      <c r="D4" s="74" t="s">
        <v>137</v>
      </c>
      <c r="E4" s="89" t="s">
        <v>299</v>
      </c>
      <c r="F4" s="92" t="s">
        <v>145</v>
      </c>
      <c r="G4" s="60" t="str">
        <f>TRANSPOSE('User Login'!$D$2)</f>
        <v>P2503064</v>
      </c>
      <c r="H4" s="64" t="s">
        <v>145</v>
      </c>
      <c r="I4" s="75" t="s">
        <v>103</v>
      </c>
      <c r="J4" s="44" t="s">
        <v>293</v>
      </c>
      <c r="K4" s="44" t="s">
        <v>224</v>
      </c>
      <c r="L4" s="44" t="s">
        <v>294</v>
      </c>
      <c r="M4" s="44" t="s">
        <v>224</v>
      </c>
      <c r="N4" s="44" t="s">
        <v>224</v>
      </c>
      <c r="O4" s="44" t="s">
        <v>224</v>
      </c>
      <c r="P4" s="44" t="s">
        <v>224</v>
      </c>
      <c r="Q4" s="47" t="s">
        <v>295</v>
      </c>
      <c r="R4" s="44" t="s">
        <v>227</v>
      </c>
      <c r="S4" s="44" t="s">
        <v>224</v>
      </c>
      <c r="T4" s="44" t="s">
        <v>224</v>
      </c>
      <c r="U4" s="44" t="s">
        <v>296</v>
      </c>
      <c r="V4" s="44" t="s">
        <v>224</v>
      </c>
      <c r="W4" s="44" t="s">
        <v>224</v>
      </c>
      <c r="X4" s="44" t="s">
        <v>224</v>
      </c>
      <c r="Y4" s="44" t="s">
        <v>224</v>
      </c>
      <c r="Z4" s="44" t="s">
        <v>224</v>
      </c>
      <c r="AA4" s="44" t="s">
        <v>224</v>
      </c>
      <c r="AB4" s="47" t="s">
        <v>229</v>
      </c>
      <c r="AC4" s="90">
        <f t="shared" si="0"/>
        <v>88884</v>
      </c>
      <c r="AD4" s="45"/>
      <c r="AE4" s="64" t="s">
        <v>145</v>
      </c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5"/>
      <c r="BI4" s="65"/>
      <c r="BJ4" s="65"/>
      <c r="BK4" s="47" t="s">
        <v>230</v>
      </c>
      <c r="BL4" s="47" t="s">
        <v>229</v>
      </c>
      <c r="BM4" s="71">
        <f t="shared" ca="1" si="1"/>
        <v>45647</v>
      </c>
      <c r="BN4" s="90">
        <f t="shared" si="2"/>
        <v>2469</v>
      </c>
      <c r="BO4" s="45"/>
      <c r="BP4" s="45"/>
      <c r="BQ4" s="45"/>
      <c r="BR4" s="45"/>
      <c r="BS4" s="45"/>
      <c r="BT4" s="45"/>
      <c r="BU4" s="45"/>
      <c r="BV4" s="45"/>
      <c r="BW4" s="60" t="str">
        <f t="shared" ref="BW4:BW7" si="6">TEXT(TRANSPOSE(BL4), "#,##0.00")</f>
        <v>36.00</v>
      </c>
      <c r="BX4" s="44" t="str">
        <f t="shared" si="3"/>
        <v>88,884.00</v>
      </c>
      <c r="BY4" s="47" t="s">
        <v>145</v>
      </c>
      <c r="BZ4" s="47" t="s">
        <v>145</v>
      </c>
      <c r="CA4" s="45"/>
      <c r="CB4" s="45"/>
      <c r="CC4" s="45"/>
      <c r="CD4" s="45"/>
      <c r="CE4" s="60" t="s">
        <v>145</v>
      </c>
      <c r="CF4" s="64" t="s">
        <v>145</v>
      </c>
      <c r="CG4" s="64" t="s">
        <v>145</v>
      </c>
      <c r="CH4" s="47" t="s">
        <v>231</v>
      </c>
      <c r="CI4" s="47" t="s">
        <v>232</v>
      </c>
      <c r="CJ4" s="47" t="s">
        <v>233</v>
      </c>
      <c r="CK4" s="47" t="s">
        <v>234</v>
      </c>
      <c r="CL4" s="47" t="s">
        <v>235</v>
      </c>
      <c r="CM4" s="47" t="s">
        <v>313</v>
      </c>
      <c r="CN4" s="47" t="s">
        <v>237</v>
      </c>
      <c r="CO4" s="66" t="str">
        <f>TRANSPOSE('User Login'!$F$2)</f>
        <v>P2510033</v>
      </c>
      <c r="CP4" s="47" t="s">
        <v>237</v>
      </c>
      <c r="CQ4" s="63" t="s">
        <v>145</v>
      </c>
      <c r="CR4" s="60" t="s">
        <v>145</v>
      </c>
      <c r="CS4" s="64" t="s">
        <v>145</v>
      </c>
      <c r="CT4" s="48" t="str">
        <f t="shared" si="4"/>
        <v>3969-001-000002310</v>
      </c>
      <c r="CU4" s="48" t="str">
        <f t="shared" ref="CU4:CU7" si="7">TRANSPOSE(I4)</f>
        <v>Customer Name</v>
      </c>
      <c r="CV4" s="48" t="str">
        <f>TRANSPOSE('User Login'!$D$2)</f>
        <v>P2503064</v>
      </c>
      <c r="CW4" s="48" t="str">
        <f t="shared" si="5"/>
        <v>88,884.00</v>
      </c>
      <c r="CX4" s="48" t="str">
        <f>TRANSPOSE('User Login'!$L$2)</f>
        <v>KIMURA</v>
      </c>
      <c r="CY4" s="47" t="s">
        <v>146</v>
      </c>
      <c r="CZ4" s="48" t="s">
        <v>266</v>
      </c>
      <c r="DA4" s="48" t="s">
        <v>267</v>
      </c>
      <c r="DB4" s="91" t="s">
        <v>309</v>
      </c>
      <c r="DC4" s="92" t="s">
        <v>145</v>
      </c>
    </row>
    <row r="5" spans="1:107" x14ac:dyDescent="0.2">
      <c r="A5" s="61" t="s">
        <v>149</v>
      </c>
      <c r="B5" s="74" t="s">
        <v>292</v>
      </c>
      <c r="C5" s="89" t="s">
        <v>305</v>
      </c>
      <c r="D5" s="74" t="s">
        <v>137</v>
      </c>
      <c r="E5" s="89" t="s">
        <v>300</v>
      </c>
      <c r="F5" s="92" t="s">
        <v>145</v>
      </c>
      <c r="G5" s="60" t="str">
        <f>TRANSPOSE('User Login'!$D$2)</f>
        <v>P2503064</v>
      </c>
      <c r="H5" s="64" t="s">
        <v>145</v>
      </c>
      <c r="I5" s="75" t="s">
        <v>103</v>
      </c>
      <c r="J5" s="44" t="s">
        <v>293</v>
      </c>
      <c r="K5" s="44" t="s">
        <v>224</v>
      </c>
      <c r="L5" s="44" t="s">
        <v>294</v>
      </c>
      <c r="M5" s="44" t="s">
        <v>224</v>
      </c>
      <c r="N5" s="44" t="s">
        <v>224</v>
      </c>
      <c r="O5" s="44" t="s">
        <v>224</v>
      </c>
      <c r="P5" s="44" t="s">
        <v>224</v>
      </c>
      <c r="Q5" s="47" t="s">
        <v>295</v>
      </c>
      <c r="R5" s="44" t="s">
        <v>227</v>
      </c>
      <c r="S5" s="44" t="s">
        <v>224</v>
      </c>
      <c r="T5" s="44" t="s">
        <v>224</v>
      </c>
      <c r="U5" s="44" t="s">
        <v>296</v>
      </c>
      <c r="V5" s="44" t="s">
        <v>224</v>
      </c>
      <c r="W5" s="44" t="s">
        <v>224</v>
      </c>
      <c r="X5" s="44" t="s">
        <v>224</v>
      </c>
      <c r="Y5" s="44" t="s">
        <v>224</v>
      </c>
      <c r="Z5" s="44" t="s">
        <v>224</v>
      </c>
      <c r="AA5" s="44" t="s">
        <v>224</v>
      </c>
      <c r="AB5" s="47" t="s">
        <v>229</v>
      </c>
      <c r="AC5" s="90">
        <f t="shared" si="0"/>
        <v>548208</v>
      </c>
      <c r="AD5" s="45"/>
      <c r="AE5" s="64" t="s">
        <v>145</v>
      </c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5"/>
      <c r="BF5" s="65"/>
      <c r="BG5" s="65"/>
      <c r="BH5" s="65"/>
      <c r="BI5" s="65"/>
      <c r="BJ5" s="65"/>
      <c r="BK5" s="47" t="s">
        <v>230</v>
      </c>
      <c r="BL5" s="47" t="s">
        <v>229</v>
      </c>
      <c r="BM5" s="71">
        <f t="shared" ca="1" si="1"/>
        <v>45647</v>
      </c>
      <c r="BN5" s="90">
        <f t="shared" si="2"/>
        <v>15228</v>
      </c>
      <c r="BO5" s="45"/>
      <c r="BP5" s="45"/>
      <c r="BQ5" s="45"/>
      <c r="BR5" s="45"/>
      <c r="BS5" s="45"/>
      <c r="BT5" s="45"/>
      <c r="BU5" s="45"/>
      <c r="BV5" s="45"/>
      <c r="BW5" s="60" t="str">
        <f t="shared" si="6"/>
        <v>36.00</v>
      </c>
      <c r="BX5" s="44" t="str">
        <f t="shared" si="3"/>
        <v>548,208.00</v>
      </c>
      <c r="BY5" s="47" t="s">
        <v>145</v>
      </c>
      <c r="BZ5" s="47" t="s">
        <v>145</v>
      </c>
      <c r="CA5" s="45"/>
      <c r="CB5" s="45"/>
      <c r="CC5" s="45"/>
      <c r="CD5" s="45"/>
      <c r="CE5" s="60" t="s">
        <v>145</v>
      </c>
      <c r="CF5" s="64" t="s">
        <v>145</v>
      </c>
      <c r="CG5" s="64" t="s">
        <v>145</v>
      </c>
      <c r="CH5" s="47" t="s">
        <v>231</v>
      </c>
      <c r="CI5" s="47" t="s">
        <v>232</v>
      </c>
      <c r="CJ5" s="47" t="s">
        <v>233</v>
      </c>
      <c r="CK5" s="47" t="s">
        <v>234</v>
      </c>
      <c r="CL5" s="47" t="s">
        <v>235</v>
      </c>
      <c r="CM5" s="47" t="s">
        <v>313</v>
      </c>
      <c r="CN5" s="47" t="s">
        <v>237</v>
      </c>
      <c r="CO5" s="66" t="str">
        <f>TRANSPOSE('User Login'!$F$2)</f>
        <v>P2510033</v>
      </c>
      <c r="CP5" s="47" t="s">
        <v>237</v>
      </c>
      <c r="CQ5" s="63" t="s">
        <v>145</v>
      </c>
      <c r="CR5" s="60" t="s">
        <v>145</v>
      </c>
      <c r="CS5" s="64" t="s">
        <v>145</v>
      </c>
      <c r="CT5" s="48" t="str">
        <f t="shared" si="4"/>
        <v>3969-001-000006104</v>
      </c>
      <c r="CU5" s="48" t="str">
        <f t="shared" si="7"/>
        <v>Customer Name</v>
      </c>
      <c r="CV5" s="48" t="str">
        <f>TRANSPOSE('User Login'!$D$2)</f>
        <v>P2503064</v>
      </c>
      <c r="CW5" s="48" t="str">
        <f t="shared" si="5"/>
        <v>548,208.00</v>
      </c>
      <c r="CX5" s="48" t="str">
        <f>TRANSPOSE('User Login'!$L$2)</f>
        <v>KIMURA</v>
      </c>
      <c r="CY5" s="47" t="s">
        <v>146</v>
      </c>
      <c r="CZ5" s="48" t="s">
        <v>266</v>
      </c>
      <c r="DA5" s="48" t="s">
        <v>267</v>
      </c>
      <c r="DB5" s="91" t="s">
        <v>310</v>
      </c>
      <c r="DC5" s="92" t="s">
        <v>145</v>
      </c>
    </row>
    <row r="6" spans="1:107" x14ac:dyDescent="0.2">
      <c r="A6" s="61" t="s">
        <v>150</v>
      </c>
      <c r="B6" s="74" t="s">
        <v>292</v>
      </c>
      <c r="C6" s="89" t="s">
        <v>306</v>
      </c>
      <c r="D6" s="74" t="s">
        <v>137</v>
      </c>
      <c r="E6" s="89" t="s">
        <v>301</v>
      </c>
      <c r="F6" s="92" t="s">
        <v>145</v>
      </c>
      <c r="G6" s="60" t="str">
        <f>TRANSPOSE('User Login'!$D$2)</f>
        <v>P2503064</v>
      </c>
      <c r="H6" s="64" t="s">
        <v>145</v>
      </c>
      <c r="I6" s="75" t="s">
        <v>103</v>
      </c>
      <c r="J6" s="44" t="s">
        <v>293</v>
      </c>
      <c r="K6" s="44" t="s">
        <v>224</v>
      </c>
      <c r="L6" s="44" t="s">
        <v>294</v>
      </c>
      <c r="M6" s="44" t="s">
        <v>224</v>
      </c>
      <c r="N6" s="44" t="s">
        <v>224</v>
      </c>
      <c r="O6" s="44" t="s">
        <v>224</v>
      </c>
      <c r="P6" s="44" t="s">
        <v>224</v>
      </c>
      <c r="Q6" s="47" t="s">
        <v>295</v>
      </c>
      <c r="R6" s="44" t="s">
        <v>227</v>
      </c>
      <c r="S6" s="44" t="s">
        <v>224</v>
      </c>
      <c r="T6" s="44" t="s">
        <v>224</v>
      </c>
      <c r="U6" s="44" t="s">
        <v>296</v>
      </c>
      <c r="V6" s="44" t="s">
        <v>224</v>
      </c>
      <c r="W6" s="44" t="s">
        <v>224</v>
      </c>
      <c r="X6" s="44" t="s">
        <v>224</v>
      </c>
      <c r="Y6" s="44" t="s">
        <v>224</v>
      </c>
      <c r="Z6" s="44" t="s">
        <v>224</v>
      </c>
      <c r="AA6" s="44" t="s">
        <v>224</v>
      </c>
      <c r="AB6" s="47" t="s">
        <v>229</v>
      </c>
      <c r="AC6" s="90">
        <f t="shared" si="0"/>
        <v>142776</v>
      </c>
      <c r="AD6" s="45"/>
      <c r="AE6" s="64" t="s">
        <v>145</v>
      </c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5"/>
      <c r="BF6" s="65"/>
      <c r="BG6" s="65"/>
      <c r="BH6" s="65"/>
      <c r="BI6" s="65"/>
      <c r="BJ6" s="65"/>
      <c r="BK6" s="47" t="s">
        <v>230</v>
      </c>
      <c r="BL6" s="47" t="s">
        <v>229</v>
      </c>
      <c r="BM6" s="71">
        <f t="shared" ca="1" si="1"/>
        <v>45647</v>
      </c>
      <c r="BN6" s="90">
        <f t="shared" si="2"/>
        <v>3966</v>
      </c>
      <c r="BO6" s="45"/>
      <c r="BP6" s="45"/>
      <c r="BQ6" s="45"/>
      <c r="BR6" s="45"/>
      <c r="BS6" s="45"/>
      <c r="BT6" s="45"/>
      <c r="BU6" s="45"/>
      <c r="BV6" s="45"/>
      <c r="BW6" s="60" t="str">
        <f t="shared" si="6"/>
        <v>36.00</v>
      </c>
      <c r="BX6" s="44" t="str">
        <f t="shared" si="3"/>
        <v>142,776.00</v>
      </c>
      <c r="BY6" s="47" t="s">
        <v>145</v>
      </c>
      <c r="BZ6" s="47" t="s">
        <v>145</v>
      </c>
      <c r="CA6" s="45"/>
      <c r="CB6" s="45"/>
      <c r="CC6" s="45"/>
      <c r="CD6" s="45"/>
      <c r="CE6" s="60" t="s">
        <v>145</v>
      </c>
      <c r="CF6" s="64" t="s">
        <v>145</v>
      </c>
      <c r="CG6" s="64" t="s">
        <v>145</v>
      </c>
      <c r="CH6" s="47" t="s">
        <v>231</v>
      </c>
      <c r="CI6" s="47" t="s">
        <v>232</v>
      </c>
      <c r="CJ6" s="47" t="s">
        <v>233</v>
      </c>
      <c r="CK6" s="47" t="s">
        <v>234</v>
      </c>
      <c r="CL6" s="47" t="s">
        <v>235</v>
      </c>
      <c r="CM6" s="47" t="s">
        <v>313</v>
      </c>
      <c r="CN6" s="47" t="s">
        <v>237</v>
      </c>
      <c r="CO6" s="66" t="str">
        <f>TRANSPOSE('User Login'!$F$2)</f>
        <v>P2510033</v>
      </c>
      <c r="CP6" s="47" t="s">
        <v>237</v>
      </c>
      <c r="CQ6" s="63" t="s">
        <v>145</v>
      </c>
      <c r="CR6" s="60" t="s">
        <v>145</v>
      </c>
      <c r="CS6" s="64" t="s">
        <v>145</v>
      </c>
      <c r="CT6" s="48" t="str">
        <f t="shared" si="4"/>
        <v>3969-001-000011212</v>
      </c>
      <c r="CU6" s="48" t="str">
        <f t="shared" si="7"/>
        <v>Customer Name</v>
      </c>
      <c r="CV6" s="48" t="str">
        <f>TRANSPOSE('User Login'!$D$2)</f>
        <v>P2503064</v>
      </c>
      <c r="CW6" s="48" t="str">
        <f t="shared" si="5"/>
        <v>142,776.00</v>
      </c>
      <c r="CX6" s="48" t="str">
        <f>TRANSPOSE('User Login'!$L$2)</f>
        <v>KIMURA</v>
      </c>
      <c r="CY6" s="47" t="s">
        <v>146</v>
      </c>
      <c r="CZ6" s="48" t="s">
        <v>266</v>
      </c>
      <c r="DA6" s="48" t="s">
        <v>267</v>
      </c>
      <c r="DB6" s="91" t="s">
        <v>311</v>
      </c>
      <c r="DC6" s="92" t="s">
        <v>145</v>
      </c>
    </row>
    <row r="7" spans="1:107" x14ac:dyDescent="0.2">
      <c r="A7" s="61" t="s">
        <v>151</v>
      </c>
      <c r="B7" s="74" t="s">
        <v>292</v>
      </c>
      <c r="C7" s="89" t="s">
        <v>307</v>
      </c>
      <c r="D7" s="74" t="s">
        <v>137</v>
      </c>
      <c r="E7" s="89" t="s">
        <v>302</v>
      </c>
      <c r="F7" s="92" t="s">
        <v>145</v>
      </c>
      <c r="G7" s="60" t="str">
        <f>TRANSPOSE('User Login'!$D$2)</f>
        <v>P2503064</v>
      </c>
      <c r="H7" s="64" t="s">
        <v>145</v>
      </c>
      <c r="I7" s="75" t="s">
        <v>103</v>
      </c>
      <c r="J7" s="44" t="s">
        <v>293</v>
      </c>
      <c r="K7" s="44" t="s">
        <v>224</v>
      </c>
      <c r="L7" s="44" t="s">
        <v>294</v>
      </c>
      <c r="M7" s="44" t="s">
        <v>224</v>
      </c>
      <c r="N7" s="44" t="s">
        <v>224</v>
      </c>
      <c r="O7" s="44" t="s">
        <v>224</v>
      </c>
      <c r="P7" s="44" t="s">
        <v>224</v>
      </c>
      <c r="Q7" s="47" t="s">
        <v>295</v>
      </c>
      <c r="R7" s="44" t="s">
        <v>227</v>
      </c>
      <c r="S7" s="44" t="s">
        <v>224</v>
      </c>
      <c r="T7" s="44" t="s">
        <v>224</v>
      </c>
      <c r="U7" s="44" t="s">
        <v>296</v>
      </c>
      <c r="V7" s="44" t="s">
        <v>224</v>
      </c>
      <c r="W7" s="44" t="s">
        <v>224</v>
      </c>
      <c r="X7" s="44" t="s">
        <v>224</v>
      </c>
      <c r="Y7" s="44" t="s">
        <v>224</v>
      </c>
      <c r="Z7" s="44" t="s">
        <v>224</v>
      </c>
      <c r="AA7" s="44" t="s">
        <v>224</v>
      </c>
      <c r="AB7" s="47" t="s">
        <v>229</v>
      </c>
      <c r="AC7" s="90">
        <f t="shared" si="0"/>
        <v>257868</v>
      </c>
      <c r="AD7" s="45"/>
      <c r="AE7" s="64" t="s">
        <v>145</v>
      </c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47" t="s">
        <v>230</v>
      </c>
      <c r="BL7" s="47" t="s">
        <v>229</v>
      </c>
      <c r="BM7" s="71">
        <f t="shared" ca="1" si="1"/>
        <v>45647</v>
      </c>
      <c r="BN7" s="90">
        <f t="shared" si="2"/>
        <v>7163</v>
      </c>
      <c r="BO7" s="45"/>
      <c r="BP7" s="45"/>
      <c r="BQ7" s="45"/>
      <c r="BR7" s="45"/>
      <c r="BS7" s="45"/>
      <c r="BT7" s="45"/>
      <c r="BU7" s="45"/>
      <c r="BV7" s="45"/>
      <c r="BW7" s="60" t="str">
        <f t="shared" si="6"/>
        <v>36.00</v>
      </c>
      <c r="BX7" s="44" t="str">
        <f t="shared" si="3"/>
        <v>257,868.00</v>
      </c>
      <c r="BY7" s="47" t="s">
        <v>145</v>
      </c>
      <c r="BZ7" s="47" t="s">
        <v>145</v>
      </c>
      <c r="CA7" s="45"/>
      <c r="CB7" s="45"/>
      <c r="CC7" s="45"/>
      <c r="CD7" s="45"/>
      <c r="CE7" s="60" t="s">
        <v>145</v>
      </c>
      <c r="CF7" s="64" t="s">
        <v>145</v>
      </c>
      <c r="CG7" s="64" t="s">
        <v>145</v>
      </c>
      <c r="CH7" s="47" t="s">
        <v>231</v>
      </c>
      <c r="CI7" s="47" t="s">
        <v>232</v>
      </c>
      <c r="CJ7" s="47" t="s">
        <v>233</v>
      </c>
      <c r="CK7" s="47" t="s">
        <v>234</v>
      </c>
      <c r="CL7" s="47" t="s">
        <v>235</v>
      </c>
      <c r="CM7" s="47" t="s">
        <v>313</v>
      </c>
      <c r="CN7" s="47" t="s">
        <v>237</v>
      </c>
      <c r="CO7" s="66" t="str">
        <f>TRANSPOSE('User Login'!$F$2)</f>
        <v>P2510033</v>
      </c>
      <c r="CP7" s="47" t="s">
        <v>237</v>
      </c>
      <c r="CQ7" s="63" t="s">
        <v>145</v>
      </c>
      <c r="CR7" s="60" t="s">
        <v>145</v>
      </c>
      <c r="CS7" s="64" t="s">
        <v>145</v>
      </c>
      <c r="CT7" s="48" t="str">
        <f t="shared" si="4"/>
        <v>3969-001-000011608</v>
      </c>
      <c r="CU7" s="48" t="str">
        <f t="shared" si="7"/>
        <v>Customer Name</v>
      </c>
      <c r="CV7" s="48" t="str">
        <f>TRANSPOSE('User Login'!$D$2)</f>
        <v>P2503064</v>
      </c>
      <c r="CW7" s="48" t="str">
        <f t="shared" si="5"/>
        <v>257,868.00</v>
      </c>
      <c r="CX7" s="48" t="str">
        <f>TRANSPOSE('User Login'!$L$2)</f>
        <v>KIMURA</v>
      </c>
      <c r="CY7" s="47" t="s">
        <v>146</v>
      </c>
      <c r="CZ7" s="48" t="s">
        <v>266</v>
      </c>
      <c r="DA7" s="48" t="s">
        <v>267</v>
      </c>
      <c r="DB7" s="91" t="s">
        <v>312</v>
      </c>
      <c r="DC7" s="92" t="s">
        <v>145</v>
      </c>
    </row>
    <row r="8" spans="1:107" x14ac:dyDescent="0.2">
      <c r="B8"/>
    </row>
    <row r="9" spans="1:107" x14ac:dyDescent="0.2">
      <c r="B9"/>
    </row>
    <row r="10" spans="1:107" x14ac:dyDescent="0.2">
      <c r="B10"/>
    </row>
    <row r="11" spans="1:107" x14ac:dyDescent="0.2">
      <c r="B11"/>
    </row>
    <row r="12" spans="1:107" x14ac:dyDescent="0.2">
      <c r="B12"/>
    </row>
    <row r="13" spans="1:107" x14ac:dyDescent="0.2">
      <c r="B13"/>
    </row>
    <row r="14" spans="1:107" x14ac:dyDescent="0.2">
      <c r="B14"/>
    </row>
    <row r="15" spans="1:107" x14ac:dyDescent="0.2">
      <c r="B15"/>
    </row>
    <row r="16" spans="1:107" x14ac:dyDescent="0.2">
      <c r="B16"/>
    </row>
    <row r="17" spans="2:2" x14ac:dyDescent="0.2">
      <c r="B17"/>
    </row>
    <row r="18" spans="2:2" x14ac:dyDescent="0.2">
      <c r="B18"/>
    </row>
    <row r="19" spans="2:2" x14ac:dyDescent="0.2">
      <c r="B19"/>
    </row>
    <row r="20" spans="2:2" x14ac:dyDescent="0.2">
      <c r="B20"/>
    </row>
    <row r="21" spans="2:2" x14ac:dyDescent="0.2">
      <c r="B21"/>
    </row>
    <row r="22" spans="2:2" x14ac:dyDescent="0.2">
      <c r="B22"/>
    </row>
    <row r="23" spans="2:2" x14ac:dyDescent="0.2">
      <c r="B23"/>
    </row>
    <row r="24" spans="2:2" x14ac:dyDescent="0.2">
      <c r="B24"/>
    </row>
    <row r="25" spans="2:2" x14ac:dyDescent="0.2">
      <c r="B25"/>
    </row>
    <row r="26" spans="2:2" x14ac:dyDescent="0.2">
      <c r="B26"/>
    </row>
    <row r="27" spans="2:2" x14ac:dyDescent="0.2">
      <c r="B27"/>
    </row>
  </sheetData>
  <conditionalFormatting sqref="A1:N1 A2:DC2 P1:DC1 CF4:CI7 CK4:CN7 DC3:DC7 D3:D7 AD3:BM7 CF3:CN3 F3:H7 A3:A7 J3:AB7 BO3:CE7 CO3:DA7">
    <cfRule type="cellIs" dxfId="41" priority="466" operator="equal">
      <formula>"none"</formula>
    </cfRule>
  </conditionalFormatting>
  <conditionalFormatting sqref="DB1:DB2">
    <cfRule type="cellIs" dxfId="40" priority="465" operator="equal">
      <formula>"none"</formula>
    </cfRule>
  </conditionalFormatting>
  <conditionalFormatting sqref="O1">
    <cfRule type="cellIs" dxfId="39" priority="464" operator="equal">
      <formula>"none"</formula>
    </cfRule>
  </conditionalFormatting>
  <conditionalFormatting sqref="B3">
    <cfRule type="cellIs" dxfId="38" priority="153" operator="equal">
      <formula>"none"</formula>
    </cfRule>
  </conditionalFormatting>
  <conditionalFormatting sqref="B4">
    <cfRule type="cellIs" dxfId="37" priority="152" operator="equal">
      <formula>"none"</formula>
    </cfRule>
  </conditionalFormatting>
  <conditionalFormatting sqref="B5">
    <cfRule type="cellIs" dxfId="36" priority="151" operator="equal">
      <formula>"none"</formula>
    </cfRule>
  </conditionalFormatting>
  <conditionalFormatting sqref="B6">
    <cfRule type="cellIs" dxfId="35" priority="150" operator="equal">
      <formula>"none"</formula>
    </cfRule>
  </conditionalFormatting>
  <conditionalFormatting sqref="B7">
    <cfRule type="cellIs" dxfId="34" priority="149" operator="equal">
      <formula>"none"</formula>
    </cfRule>
  </conditionalFormatting>
  <conditionalFormatting sqref="CJ4:CJ6">
    <cfRule type="cellIs" dxfId="33" priority="35" operator="equal">
      <formula>"none"</formula>
    </cfRule>
  </conditionalFormatting>
  <conditionalFormatting sqref="CJ7">
    <cfRule type="cellIs" dxfId="32" priority="34" operator="equal">
      <formula>"none"</formula>
    </cfRule>
  </conditionalFormatting>
  <conditionalFormatting sqref="I3:I7">
    <cfRule type="cellIs" dxfId="31" priority="1" operator="equal">
      <formula>"none"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R7"/>
  <sheetViews>
    <sheetView topLeftCell="CC1" zoomScaleNormal="100" zoomScaleSheetLayoutView="100" workbookViewId="0">
      <selection activeCell="BC4" sqref="BC4"/>
    </sheetView>
  </sheetViews>
  <sheetFormatPr defaultRowHeight="14.25" x14ac:dyDescent="0.2"/>
  <cols>
    <col min="1" max="1" width="6" style="39" bestFit="1" customWidth="1"/>
    <col min="2" max="2" width="32" style="39" bestFit="1" customWidth="1"/>
    <col min="3" max="3" width="13.5" style="39" customWidth="1"/>
    <col min="4" max="4" width="18.25" style="39" customWidth="1"/>
    <col min="5" max="5" width="16.875" style="39" customWidth="1"/>
    <col min="6" max="6" width="13.875" style="39" customWidth="1"/>
    <col min="7" max="7" width="9.25" style="39" customWidth="1"/>
    <col min="8" max="8" width="12.5" style="39" bestFit="1" customWidth="1"/>
    <col min="9" max="9" width="8.5" style="39" bestFit="1" customWidth="1"/>
    <col min="10" max="10" width="11.125" style="39" bestFit="1" customWidth="1"/>
    <col min="11" max="11" width="22" style="39" customWidth="1"/>
    <col min="12" max="12" width="11.25" style="39" bestFit="1" customWidth="1"/>
    <col min="13" max="13" width="5.875" style="39" bestFit="1" customWidth="1"/>
    <col min="14" max="14" width="8.375" style="39" bestFit="1" customWidth="1"/>
    <col min="15" max="15" width="13.625" style="39" bestFit="1" customWidth="1"/>
    <col min="16" max="16" width="8.125" style="39" bestFit="1" customWidth="1"/>
    <col min="17" max="17" width="8.625" style="39" bestFit="1" customWidth="1"/>
    <col min="18" max="18" width="9.125" style="39" bestFit="1" customWidth="1"/>
    <col min="19" max="19" width="11.625" style="39" customWidth="1"/>
    <col min="20" max="20" width="13.625" style="39" bestFit="1" customWidth="1"/>
    <col min="21" max="21" width="11.5" style="39" hidden="1" customWidth="1"/>
    <col min="22" max="22" width="9.125" style="39" hidden="1" customWidth="1"/>
    <col min="23" max="23" width="12.625" style="39" bestFit="1" customWidth="1"/>
    <col min="24" max="24" width="14.25" style="39" customWidth="1"/>
    <col min="25" max="25" width="4" style="39" customWidth="1"/>
    <col min="26" max="26" width="14" style="39" customWidth="1"/>
    <col min="27" max="27" width="11.75" style="39" customWidth="1"/>
    <col min="28" max="28" width="13.125" style="39" customWidth="1"/>
    <col min="29" max="29" width="14.375" style="39" bestFit="1" customWidth="1"/>
    <col min="30" max="30" width="9.75" style="39" bestFit="1" customWidth="1"/>
    <col min="31" max="31" width="18.75" style="39" customWidth="1"/>
    <col min="32" max="32" width="11.5" style="39" customWidth="1"/>
    <col min="33" max="33" width="13.75" style="51" bestFit="1" customWidth="1"/>
    <col min="34" max="34" width="18.625" style="39" customWidth="1"/>
    <col min="35" max="35" width="21.75" style="39" customWidth="1"/>
    <col min="36" max="36" width="14.25" style="39" customWidth="1"/>
    <col min="37" max="37" width="8.75" style="39" customWidth="1"/>
    <col min="38" max="38" width="21" style="39" customWidth="1"/>
    <col min="39" max="39" width="21.75" style="39" customWidth="1"/>
    <col min="40" max="40" width="9.375" style="39" customWidth="1"/>
    <col min="41" max="41" width="5.25" style="39" customWidth="1"/>
    <col min="42" max="42" width="22.25" style="39" customWidth="1"/>
    <col min="43" max="43" width="14.125" style="39" customWidth="1"/>
    <col min="44" max="44" width="14.875" style="39" customWidth="1"/>
    <col min="45" max="45" width="15.5" style="39" customWidth="1"/>
    <col min="46" max="46" width="10.625" style="39" customWidth="1"/>
    <col min="47" max="47" width="9.875" style="39" customWidth="1"/>
    <col min="48" max="48" width="12.5" style="39" customWidth="1"/>
    <col min="49" max="49" width="19.375" style="39" customWidth="1"/>
    <col min="50" max="50" width="9.625" style="39" customWidth="1"/>
    <col min="51" max="51" width="18.875" style="39" customWidth="1"/>
    <col min="52" max="52" width="18.375" style="39" customWidth="1"/>
    <col min="53" max="53" width="7.875" style="39" customWidth="1"/>
    <col min="54" max="54" width="11.25" style="39" customWidth="1"/>
    <col min="55" max="55" width="10.125" style="39" customWidth="1"/>
    <col min="56" max="56" width="12.75" style="39" customWidth="1"/>
    <col min="57" max="57" width="5.125" style="39" hidden="1" customWidth="1"/>
    <col min="58" max="58" width="7.875" style="39" hidden="1" customWidth="1"/>
    <col min="59" max="59" width="13.25" style="39" hidden="1" customWidth="1"/>
    <col min="60" max="60" width="13.5" style="39" hidden="1" customWidth="1"/>
    <col min="61" max="61" width="7.75" style="39" hidden="1" customWidth="1"/>
    <col min="62" max="62" width="10.375" style="39" hidden="1" customWidth="1"/>
    <col min="63" max="63" width="12.75" style="39" hidden="1" customWidth="1"/>
    <col min="64" max="64" width="7.875" style="39" hidden="1" customWidth="1"/>
    <col min="65" max="65" width="13.125" style="39" customWidth="1"/>
    <col min="66" max="66" width="18.125" style="39" customWidth="1"/>
    <col min="67" max="67" width="11.5" style="39" bestFit="1" customWidth="1"/>
    <col min="68" max="68" width="9.125" style="39" bestFit="1" customWidth="1"/>
    <col min="69" max="69" width="5.125" style="39" customWidth="1"/>
    <col min="70" max="70" width="11.25" style="39" customWidth="1"/>
    <col min="71" max="71" width="9.125" style="39" customWidth="1"/>
    <col min="72" max="72" width="7.875" style="39" hidden="1" customWidth="1"/>
    <col min="73" max="73" width="14.375" style="39" customWidth="1"/>
    <col min="74" max="74" width="21.125" style="51" bestFit="1" customWidth="1"/>
    <col min="75" max="75" width="20" style="51" bestFit="1" customWidth="1"/>
    <col min="76" max="76" width="9.75" style="39" bestFit="1" customWidth="1"/>
    <col min="77" max="77" width="19.375" style="39" bestFit="1" customWidth="1"/>
    <col min="78" max="78" width="26" style="52" bestFit="1" customWidth="1"/>
    <col min="79" max="79" width="20.625" style="39" bestFit="1" customWidth="1"/>
    <col min="80" max="80" width="25" style="39" bestFit="1" customWidth="1"/>
    <col min="81" max="81" width="55.75" style="39" bestFit="1" customWidth="1"/>
    <col min="82" max="82" width="16.5" style="39" bestFit="1" customWidth="1"/>
    <col min="83" max="85" width="16.5" style="39" customWidth="1"/>
    <col min="86" max="86" width="9.125" style="39" customWidth="1"/>
    <col min="87" max="87" width="11.375" style="39" bestFit="1" customWidth="1"/>
    <col min="88" max="88" width="9" style="39" hidden="1" customWidth="1"/>
    <col min="89" max="89" width="8.125" style="39" bestFit="1" customWidth="1"/>
    <col min="90" max="90" width="10.75" style="51" bestFit="1" customWidth="1"/>
    <col min="91" max="91" width="16.25" style="39" bestFit="1" customWidth="1"/>
    <col min="92" max="92" width="20.625" style="39" bestFit="1" customWidth="1"/>
    <col min="93" max="93" width="11.375" style="39" bestFit="1" customWidth="1"/>
    <col min="94" max="94" width="12.75" style="39" bestFit="1" customWidth="1"/>
    <col min="95" max="95" width="13.25" style="39" hidden="1" customWidth="1"/>
    <col min="96" max="96" width="7.625" style="39" bestFit="1" customWidth="1"/>
    <col min="97" max="16384" width="9" style="39"/>
  </cols>
  <sheetData>
    <row r="1" spans="1:96" x14ac:dyDescent="0.2">
      <c r="A1" s="5" t="s">
        <v>0</v>
      </c>
      <c r="B1" s="14" t="s">
        <v>94</v>
      </c>
      <c r="C1" s="5" t="s">
        <v>95</v>
      </c>
      <c r="D1" s="5" t="s">
        <v>96</v>
      </c>
      <c r="E1" s="5" t="s">
        <v>97</v>
      </c>
      <c r="F1" s="5" t="s">
        <v>101</v>
      </c>
      <c r="G1" s="22" t="s">
        <v>102</v>
      </c>
      <c r="H1" s="5" t="s">
        <v>161</v>
      </c>
      <c r="I1" s="43" t="s">
        <v>108</v>
      </c>
      <c r="J1" s="5" t="s">
        <v>109</v>
      </c>
      <c r="K1" s="5" t="s">
        <v>103</v>
      </c>
      <c r="L1" s="43" t="s">
        <v>162</v>
      </c>
      <c r="M1" s="43" t="s">
        <v>163</v>
      </c>
      <c r="N1" s="43" t="s">
        <v>110</v>
      </c>
      <c r="O1" s="43" t="s">
        <v>164</v>
      </c>
      <c r="P1" s="43" t="s">
        <v>165</v>
      </c>
      <c r="Q1" s="43" t="s">
        <v>104</v>
      </c>
      <c r="R1" s="43" t="s">
        <v>166</v>
      </c>
      <c r="S1" s="22" t="s">
        <v>167</v>
      </c>
      <c r="T1" s="43" t="s">
        <v>168</v>
      </c>
      <c r="U1" s="43" t="s">
        <v>169</v>
      </c>
      <c r="V1" s="43" t="s">
        <v>170</v>
      </c>
      <c r="W1" s="43" t="s">
        <v>171</v>
      </c>
      <c r="X1" s="43" t="s">
        <v>172</v>
      </c>
      <c r="Y1" s="43" t="s">
        <v>173</v>
      </c>
      <c r="Z1" s="43" t="s">
        <v>174</v>
      </c>
      <c r="AA1" s="43" t="s">
        <v>175</v>
      </c>
      <c r="AB1" s="43" t="s">
        <v>176</v>
      </c>
      <c r="AC1" s="43" t="s">
        <v>177</v>
      </c>
      <c r="AD1" s="22" t="s">
        <v>178</v>
      </c>
      <c r="AE1" s="40" t="s">
        <v>179</v>
      </c>
      <c r="AF1" s="22" t="s">
        <v>180</v>
      </c>
      <c r="AG1" s="14" t="s">
        <v>181</v>
      </c>
      <c r="AH1" s="22" t="s">
        <v>182</v>
      </c>
      <c r="AI1" s="22" t="s">
        <v>183</v>
      </c>
      <c r="AJ1" s="22" t="s">
        <v>184</v>
      </c>
      <c r="AK1" s="22" t="s">
        <v>185</v>
      </c>
      <c r="AL1" s="22" t="s">
        <v>243</v>
      </c>
      <c r="AM1" s="22" t="s">
        <v>244</v>
      </c>
      <c r="AN1" s="22" t="s">
        <v>245</v>
      </c>
      <c r="AO1" s="22" t="s">
        <v>246</v>
      </c>
      <c r="AP1" s="22" t="s">
        <v>247</v>
      </c>
      <c r="AQ1" s="22" t="s">
        <v>248</v>
      </c>
      <c r="AR1" s="22" t="s">
        <v>249</v>
      </c>
      <c r="AS1" s="22" t="s">
        <v>192</v>
      </c>
      <c r="AT1" s="22" t="s">
        <v>250</v>
      </c>
      <c r="AU1" s="22" t="s">
        <v>251</v>
      </c>
      <c r="AV1" s="22" t="s">
        <v>252</v>
      </c>
      <c r="AW1" s="22" t="s">
        <v>197</v>
      </c>
      <c r="AX1" s="22" t="s">
        <v>253</v>
      </c>
      <c r="AY1" s="22" t="s">
        <v>254</v>
      </c>
      <c r="AZ1" s="22" t="s">
        <v>242</v>
      </c>
      <c r="BA1" s="22" t="s">
        <v>201</v>
      </c>
      <c r="BB1" s="22" t="s">
        <v>202</v>
      </c>
      <c r="BC1" s="14" t="s">
        <v>203</v>
      </c>
      <c r="BD1" s="22" t="s">
        <v>204</v>
      </c>
      <c r="BE1" s="22" t="s">
        <v>205</v>
      </c>
      <c r="BF1" s="22" t="s">
        <v>201</v>
      </c>
      <c r="BG1" s="22" t="s">
        <v>206</v>
      </c>
      <c r="BH1" s="22" t="s">
        <v>207</v>
      </c>
      <c r="BI1" s="22" t="s">
        <v>208</v>
      </c>
      <c r="BJ1" s="22" t="s">
        <v>209</v>
      </c>
      <c r="BK1" s="22" t="s">
        <v>204</v>
      </c>
      <c r="BL1" s="22" t="s">
        <v>210</v>
      </c>
      <c r="BM1" s="22" t="s">
        <v>211</v>
      </c>
      <c r="BN1" s="22" t="s">
        <v>212</v>
      </c>
      <c r="BO1" s="22" t="s">
        <v>213</v>
      </c>
      <c r="BP1" s="22" t="s">
        <v>214</v>
      </c>
      <c r="BQ1" s="22" t="s">
        <v>205</v>
      </c>
      <c r="BR1" s="22" t="s">
        <v>215</v>
      </c>
      <c r="BS1" s="22" t="s">
        <v>214</v>
      </c>
      <c r="BT1" s="22" t="s">
        <v>210</v>
      </c>
      <c r="BU1" s="22" t="s">
        <v>216</v>
      </c>
      <c r="BV1" s="14" t="s">
        <v>217</v>
      </c>
      <c r="BW1" s="14" t="s">
        <v>218</v>
      </c>
      <c r="BX1" s="22" t="s">
        <v>219</v>
      </c>
      <c r="BY1" s="22" t="s">
        <v>220</v>
      </c>
      <c r="BZ1" s="43" t="s">
        <v>221</v>
      </c>
      <c r="CA1" s="22" t="s">
        <v>222</v>
      </c>
      <c r="CB1" s="22" t="s">
        <v>223</v>
      </c>
      <c r="CC1" s="22" t="s">
        <v>111</v>
      </c>
      <c r="CD1" s="22" t="s">
        <v>112</v>
      </c>
      <c r="CE1" s="14" t="s">
        <v>116</v>
      </c>
      <c r="CF1" s="14" t="s">
        <v>117</v>
      </c>
      <c r="CG1" s="14" t="s">
        <v>118</v>
      </c>
      <c r="CH1" s="14" t="s">
        <v>119</v>
      </c>
      <c r="CI1" s="22" t="s">
        <v>113</v>
      </c>
      <c r="CJ1" s="22" t="s">
        <v>120</v>
      </c>
      <c r="CK1" s="22" t="s">
        <v>121</v>
      </c>
      <c r="CL1" s="14" t="s">
        <v>122</v>
      </c>
      <c r="CM1" s="22" t="s">
        <v>123</v>
      </c>
      <c r="CN1" s="22" t="s">
        <v>124</v>
      </c>
      <c r="CO1" s="22" t="s">
        <v>125</v>
      </c>
      <c r="CP1" s="22" t="s">
        <v>126</v>
      </c>
      <c r="CQ1" s="22" t="s">
        <v>127</v>
      </c>
      <c r="CR1" s="22" t="s">
        <v>128</v>
      </c>
    </row>
    <row r="2" spans="1:96" x14ac:dyDescent="0.2">
      <c r="A2" s="5" t="s">
        <v>135</v>
      </c>
      <c r="B2" s="14" t="s">
        <v>94</v>
      </c>
      <c r="C2" s="14" t="s">
        <v>95</v>
      </c>
      <c r="D2" s="14" t="s">
        <v>96</v>
      </c>
      <c r="E2" s="14" t="s">
        <v>97</v>
      </c>
      <c r="F2" s="14" t="s">
        <v>101</v>
      </c>
      <c r="G2" s="14" t="s">
        <v>102</v>
      </c>
      <c r="H2" s="14" t="s">
        <v>161</v>
      </c>
      <c r="I2" s="14" t="s">
        <v>108</v>
      </c>
      <c r="J2" s="14" t="s">
        <v>109</v>
      </c>
      <c r="K2" s="14" t="s">
        <v>103</v>
      </c>
      <c r="L2" s="14" t="s">
        <v>162</v>
      </c>
      <c r="M2" s="14" t="s">
        <v>163</v>
      </c>
      <c r="N2" s="14" t="s">
        <v>110</v>
      </c>
      <c r="O2" s="14" t="s">
        <v>164</v>
      </c>
      <c r="P2" s="14" t="s">
        <v>165</v>
      </c>
      <c r="Q2" s="14" t="s">
        <v>104</v>
      </c>
      <c r="R2" s="14" t="s">
        <v>166</v>
      </c>
      <c r="S2" s="14" t="s">
        <v>167</v>
      </c>
      <c r="T2" s="14" t="s">
        <v>168</v>
      </c>
      <c r="U2" s="14" t="s">
        <v>169</v>
      </c>
      <c r="V2" s="14" t="s">
        <v>170</v>
      </c>
      <c r="W2" s="14" t="s">
        <v>171</v>
      </c>
      <c r="X2" s="14" t="s">
        <v>172</v>
      </c>
      <c r="Y2" s="14" t="s">
        <v>173</v>
      </c>
      <c r="Z2" s="14" t="s">
        <v>174</v>
      </c>
      <c r="AA2" s="14" t="s">
        <v>175</v>
      </c>
      <c r="AB2" s="14" t="s">
        <v>176</v>
      </c>
      <c r="AC2" s="14" t="s">
        <v>177</v>
      </c>
      <c r="AD2" s="14" t="s">
        <v>178</v>
      </c>
      <c r="AE2" s="14" t="s">
        <v>179</v>
      </c>
      <c r="AF2" s="14" t="s">
        <v>180</v>
      </c>
      <c r="AG2" s="14" t="s">
        <v>181</v>
      </c>
      <c r="AH2" s="14" t="s">
        <v>182</v>
      </c>
      <c r="AI2" s="14" t="s">
        <v>183</v>
      </c>
      <c r="AJ2" s="14" t="s">
        <v>184</v>
      </c>
      <c r="AK2" s="14" t="s">
        <v>185</v>
      </c>
      <c r="AL2" s="14" t="s">
        <v>243</v>
      </c>
      <c r="AM2" s="14" t="s">
        <v>244</v>
      </c>
      <c r="AN2" s="14" t="s">
        <v>245</v>
      </c>
      <c r="AO2" s="14" t="s">
        <v>246</v>
      </c>
      <c r="AP2" s="14" t="s">
        <v>247</v>
      </c>
      <c r="AQ2" s="14" t="s">
        <v>248</v>
      </c>
      <c r="AR2" s="14" t="s">
        <v>249</v>
      </c>
      <c r="AS2" s="14" t="s">
        <v>192</v>
      </c>
      <c r="AT2" s="14" t="s">
        <v>250</v>
      </c>
      <c r="AU2" s="14" t="s">
        <v>251</v>
      </c>
      <c r="AV2" s="14" t="s">
        <v>252</v>
      </c>
      <c r="AW2" s="14" t="s">
        <v>197</v>
      </c>
      <c r="AX2" s="14" t="s">
        <v>253</v>
      </c>
      <c r="AY2" s="14" t="s">
        <v>254</v>
      </c>
      <c r="AZ2" s="14" t="s">
        <v>242</v>
      </c>
      <c r="BA2" s="14" t="s">
        <v>201</v>
      </c>
      <c r="BB2" s="14" t="s">
        <v>202</v>
      </c>
      <c r="BC2" s="14" t="s">
        <v>203</v>
      </c>
      <c r="BD2" s="14" t="s">
        <v>204</v>
      </c>
      <c r="BE2" s="14" t="s">
        <v>205</v>
      </c>
      <c r="BF2" s="14" t="s">
        <v>201</v>
      </c>
      <c r="BG2" s="14" t="s">
        <v>206</v>
      </c>
      <c r="BH2" s="14" t="s">
        <v>207</v>
      </c>
      <c r="BI2" s="14" t="s">
        <v>208</v>
      </c>
      <c r="BJ2" s="14" t="s">
        <v>209</v>
      </c>
      <c r="BK2" s="14" t="s">
        <v>204</v>
      </c>
      <c r="BL2" s="14" t="s">
        <v>210</v>
      </c>
      <c r="BM2" s="14" t="s">
        <v>211</v>
      </c>
      <c r="BN2" s="14" t="s">
        <v>212</v>
      </c>
      <c r="BO2" s="14" t="s">
        <v>213</v>
      </c>
      <c r="BP2" s="14" t="s">
        <v>214</v>
      </c>
      <c r="BQ2" s="14" t="s">
        <v>205</v>
      </c>
      <c r="BR2" s="14" t="s">
        <v>215</v>
      </c>
      <c r="BS2" s="14" t="s">
        <v>214</v>
      </c>
      <c r="BT2" s="14" t="s">
        <v>210</v>
      </c>
      <c r="BU2" s="14" t="s">
        <v>216</v>
      </c>
      <c r="BV2" s="14" t="s">
        <v>217</v>
      </c>
      <c r="BW2" s="14" t="s">
        <v>218</v>
      </c>
      <c r="BX2" s="14" t="s">
        <v>219</v>
      </c>
      <c r="BY2" s="14" t="s">
        <v>220</v>
      </c>
      <c r="BZ2" s="5" t="s">
        <v>221</v>
      </c>
      <c r="CA2" s="14" t="s">
        <v>222</v>
      </c>
      <c r="CB2" s="14" t="s">
        <v>223</v>
      </c>
      <c r="CC2" s="14" t="s">
        <v>111</v>
      </c>
      <c r="CD2" s="14" t="s">
        <v>112</v>
      </c>
      <c r="CE2" s="22" t="s">
        <v>116</v>
      </c>
      <c r="CF2" s="22" t="s">
        <v>117</v>
      </c>
      <c r="CG2" s="22" t="s">
        <v>118</v>
      </c>
      <c r="CH2" s="22" t="s">
        <v>119</v>
      </c>
      <c r="CI2" s="14" t="s">
        <v>113</v>
      </c>
      <c r="CJ2" s="14" t="s">
        <v>120</v>
      </c>
      <c r="CK2" s="14" t="s">
        <v>121</v>
      </c>
      <c r="CL2" s="14" t="s">
        <v>122</v>
      </c>
      <c r="CM2" s="14" t="s">
        <v>123</v>
      </c>
      <c r="CN2" s="14" t="s">
        <v>124</v>
      </c>
      <c r="CO2" s="14" t="s">
        <v>125</v>
      </c>
      <c r="CP2" s="14" t="s">
        <v>126</v>
      </c>
      <c r="CQ2" s="14" t="s">
        <v>127</v>
      </c>
      <c r="CR2" s="14" t="s">
        <v>128</v>
      </c>
    </row>
    <row r="3" spans="1:96" x14ac:dyDescent="0.2">
      <c r="A3" s="41" t="s">
        <v>136</v>
      </c>
      <c r="B3" s="17" t="s">
        <v>39</v>
      </c>
      <c r="C3" s="42"/>
      <c r="D3" s="42" t="s">
        <v>258</v>
      </c>
      <c r="E3" s="42"/>
      <c r="F3" s="54" t="s">
        <v>145</v>
      </c>
      <c r="G3" s="54" t="s">
        <v>145</v>
      </c>
      <c r="H3" s="42" t="s">
        <v>256</v>
      </c>
      <c r="I3" s="44" t="s">
        <v>17</v>
      </c>
      <c r="J3" s="54" t="s">
        <v>145</v>
      </c>
      <c r="K3" s="42"/>
      <c r="L3" s="44" t="s">
        <v>239</v>
      </c>
      <c r="M3" s="54" t="s">
        <v>145</v>
      </c>
      <c r="N3" s="44" t="s">
        <v>160</v>
      </c>
      <c r="O3" s="44" t="s">
        <v>224</v>
      </c>
      <c r="P3" s="44" t="s">
        <v>225</v>
      </c>
      <c r="Q3" s="44" t="s">
        <v>240</v>
      </c>
      <c r="R3" s="44" t="s">
        <v>224</v>
      </c>
      <c r="S3" s="60" t="s">
        <v>257</v>
      </c>
      <c r="T3" s="44" t="s">
        <v>227</v>
      </c>
      <c r="U3" s="44" t="s">
        <v>145</v>
      </c>
      <c r="V3" s="44" t="s">
        <v>145</v>
      </c>
      <c r="W3" s="44" t="s">
        <v>241</v>
      </c>
      <c r="X3" s="54" t="s">
        <v>145</v>
      </c>
      <c r="Y3" s="47" t="s">
        <v>224</v>
      </c>
      <c r="Z3" s="47" t="s">
        <v>224</v>
      </c>
      <c r="AA3" s="47" t="s">
        <v>224</v>
      </c>
      <c r="AB3" s="47" t="s">
        <v>224</v>
      </c>
      <c r="AC3" s="54" t="s">
        <v>145</v>
      </c>
      <c r="AD3" s="44" t="s">
        <v>229</v>
      </c>
      <c r="AE3" s="46">
        <f>ROUND((TRANSPOSE(BD3)*36),0)</f>
        <v>18684</v>
      </c>
      <c r="AF3" s="54" t="s">
        <v>145</v>
      </c>
      <c r="AG3" s="54" t="s">
        <v>145</v>
      </c>
      <c r="AH3" s="54" t="s">
        <v>145</v>
      </c>
      <c r="AI3" s="54" t="s">
        <v>145</v>
      </c>
      <c r="AJ3" s="54" t="s">
        <v>145</v>
      </c>
      <c r="AK3" s="54" t="s">
        <v>145</v>
      </c>
      <c r="AL3" s="54" t="s">
        <v>145</v>
      </c>
      <c r="AM3" s="54" t="s">
        <v>145</v>
      </c>
      <c r="AN3" s="54" t="s">
        <v>145</v>
      </c>
      <c r="AO3" s="54" t="s">
        <v>145</v>
      </c>
      <c r="AP3" s="54" t="s">
        <v>145</v>
      </c>
      <c r="AQ3" s="54" t="s">
        <v>145</v>
      </c>
      <c r="AR3" s="54" t="s">
        <v>145</v>
      </c>
      <c r="AS3" s="54" t="s">
        <v>145</v>
      </c>
      <c r="AT3" s="54" t="s">
        <v>145</v>
      </c>
      <c r="AU3" s="54" t="s">
        <v>145</v>
      </c>
      <c r="AV3" s="54" t="s">
        <v>145</v>
      </c>
      <c r="AW3" s="54" t="s">
        <v>145</v>
      </c>
      <c r="AX3" s="54" t="s">
        <v>145</v>
      </c>
      <c r="AY3" s="54" t="s">
        <v>145</v>
      </c>
      <c r="AZ3" s="54" t="s">
        <v>145</v>
      </c>
      <c r="BA3" s="47" t="s">
        <v>230</v>
      </c>
      <c r="BB3" s="48" t="str">
        <f>TRANSPOSE(AD3)</f>
        <v>36</v>
      </c>
      <c r="BC3" s="78">
        <f ca="1">TODAY()+1</f>
        <v>45647</v>
      </c>
      <c r="BD3" s="46">
        <f>ROUND((TRANSPOSE(H3)*0.85)/36,0)</f>
        <v>519</v>
      </c>
      <c r="BE3" s="54" t="s">
        <v>145</v>
      </c>
      <c r="BF3" s="54" t="s">
        <v>145</v>
      </c>
      <c r="BG3" s="54" t="s">
        <v>145</v>
      </c>
      <c r="BH3" s="54" t="s">
        <v>145</v>
      </c>
      <c r="BI3" s="54" t="s">
        <v>145</v>
      </c>
      <c r="BJ3" s="54" t="s">
        <v>145</v>
      </c>
      <c r="BK3" s="54" t="s">
        <v>145</v>
      </c>
      <c r="BL3" s="54" t="s">
        <v>145</v>
      </c>
      <c r="BM3" s="48" t="str">
        <f>TEXT(TRANSPOSE(AD3), "0.00")</f>
        <v>36.00</v>
      </c>
      <c r="BN3" s="48" t="str">
        <f>TEXT(TRANSPOSE(AE3), "#,##0.00")</f>
        <v>18,684.00</v>
      </c>
      <c r="BO3" s="44" t="s">
        <v>145</v>
      </c>
      <c r="BP3" s="44" t="s">
        <v>145</v>
      </c>
      <c r="BQ3" s="50" t="s">
        <v>145</v>
      </c>
      <c r="BR3" s="49" t="str">
        <f>BO3</f>
        <v>none</v>
      </c>
      <c r="BS3" s="50" t="str">
        <f>TEXT(TRANSPOSE(BP3), "#,##0.00")</f>
        <v>none</v>
      </c>
      <c r="BT3" s="54" t="s">
        <v>145</v>
      </c>
      <c r="BU3" s="50" t="str">
        <f>TEXT(TRANSPOSE(BP3), "#,##0.00")</f>
        <v>none</v>
      </c>
      <c r="BV3" s="54" t="s">
        <v>145</v>
      </c>
      <c r="BW3" s="54" t="s">
        <v>145</v>
      </c>
      <c r="BX3" s="44" t="s">
        <v>231</v>
      </c>
      <c r="BY3" s="44" t="s">
        <v>232</v>
      </c>
      <c r="BZ3" s="44" t="s">
        <v>233</v>
      </c>
      <c r="CA3" s="44" t="s">
        <v>234</v>
      </c>
      <c r="CB3" s="44" t="s">
        <v>235</v>
      </c>
      <c r="CC3" s="44" t="s">
        <v>238</v>
      </c>
      <c r="CD3" s="44" t="s">
        <v>236</v>
      </c>
      <c r="CE3" s="55" t="s">
        <v>19</v>
      </c>
      <c r="CF3" s="55" t="s">
        <v>20</v>
      </c>
      <c r="CG3" s="55" t="s">
        <v>21</v>
      </c>
      <c r="CH3" s="55" t="s">
        <v>22</v>
      </c>
      <c r="CI3" s="44" t="s">
        <v>237</v>
      </c>
      <c r="CJ3" s="53" t="str">
        <f>TRANSPOSE(F3)</f>
        <v>none</v>
      </c>
      <c r="CK3" s="48" t="s">
        <v>17</v>
      </c>
      <c r="CL3" s="54" t="s">
        <v>145</v>
      </c>
      <c r="CM3" s="48" t="str">
        <f>(LEFT(E3,4))&amp;"-"&amp;(MID(E3,5,3)&amp;"-"&amp;(MID(E3,8,5)))&amp;(RIGHT(E3,4))</f>
        <v>--</v>
      </c>
      <c r="CN3" s="48">
        <f>TRANSPOSE(K3)</f>
        <v>0</v>
      </c>
      <c r="CO3" s="48" t="s">
        <v>17</v>
      </c>
      <c r="CP3" s="48" t="str">
        <f>TRANSPOSE(BN3)</f>
        <v>18,684.00</v>
      </c>
      <c r="CQ3" s="45" t="s">
        <v>145</v>
      </c>
      <c r="CR3" s="47" t="s">
        <v>146</v>
      </c>
    </row>
    <row r="4" spans="1:96" x14ac:dyDescent="0.2">
      <c r="K4"/>
    </row>
    <row r="5" spans="1:96" x14ac:dyDescent="0.2">
      <c r="K5"/>
    </row>
    <row r="6" spans="1:96" x14ac:dyDescent="0.2">
      <c r="K6"/>
    </row>
    <row r="7" spans="1:96" x14ac:dyDescent="0.2">
      <c r="K7"/>
    </row>
  </sheetData>
  <conditionalFormatting sqref="I1:AD1 AF1:CD1 CI1:CR1">
    <cfRule type="cellIs" dxfId="30" priority="104" operator="equal">
      <formula>"none"</formula>
    </cfRule>
  </conditionalFormatting>
  <conditionalFormatting sqref="G1">
    <cfRule type="cellIs" dxfId="29" priority="103" operator="equal">
      <formula>"none"</formula>
    </cfRule>
  </conditionalFormatting>
  <conditionalFormatting sqref="S3 K3">
    <cfRule type="cellIs" dxfId="28" priority="102" operator="equal">
      <formula>"none"</formula>
    </cfRule>
  </conditionalFormatting>
  <conditionalFormatting sqref="BR3">
    <cfRule type="cellIs" dxfId="27" priority="94" operator="equal">
      <formula>"none"</formula>
    </cfRule>
  </conditionalFormatting>
  <conditionalFormatting sqref="AD3 BM3:BP3 CI3:CK3 BX3:CD3 BA3:BB3 CM3:CR3">
    <cfRule type="cellIs" dxfId="26" priority="97" operator="equal">
      <formula>"none"</formula>
    </cfRule>
  </conditionalFormatting>
  <conditionalFormatting sqref="BQ3">
    <cfRule type="cellIs" dxfId="25" priority="95" operator="equal">
      <formula>"none"</formula>
    </cfRule>
  </conditionalFormatting>
  <conditionalFormatting sqref="BS3">
    <cfRule type="cellIs" dxfId="24" priority="93" operator="equal">
      <formula>"none"</formula>
    </cfRule>
  </conditionalFormatting>
  <conditionalFormatting sqref="BT3">
    <cfRule type="cellIs" dxfId="23" priority="92" operator="equal">
      <formula>"none"</formula>
    </cfRule>
  </conditionalFormatting>
  <conditionalFormatting sqref="BU3">
    <cfRule type="cellIs" dxfId="22" priority="91" operator="equal">
      <formula>"none"</formula>
    </cfRule>
  </conditionalFormatting>
  <conditionalFormatting sqref="BF3">
    <cfRule type="cellIs" dxfId="21" priority="88" operator="equal">
      <formula>"none"</formula>
    </cfRule>
  </conditionalFormatting>
  <conditionalFormatting sqref="BE3">
    <cfRule type="cellIs" dxfId="20" priority="89" operator="equal">
      <formula>"none"</formula>
    </cfRule>
  </conditionalFormatting>
  <conditionalFormatting sqref="BG3">
    <cfRule type="cellIs" dxfId="19" priority="87" operator="equal">
      <formula>"none"</formula>
    </cfRule>
  </conditionalFormatting>
  <conditionalFormatting sqref="BH3">
    <cfRule type="cellIs" dxfId="18" priority="86" operator="equal">
      <formula>"none"</formula>
    </cfRule>
  </conditionalFormatting>
  <conditionalFormatting sqref="BI3">
    <cfRule type="cellIs" dxfId="17" priority="85" operator="equal">
      <formula>"none"</formula>
    </cfRule>
  </conditionalFormatting>
  <conditionalFormatting sqref="BJ3">
    <cfRule type="cellIs" dxfId="16" priority="84" operator="equal">
      <formula>"none"</formula>
    </cfRule>
  </conditionalFormatting>
  <conditionalFormatting sqref="BK3">
    <cfRule type="cellIs" dxfId="15" priority="83" operator="equal">
      <formula>"none"</formula>
    </cfRule>
  </conditionalFormatting>
  <conditionalFormatting sqref="BL3">
    <cfRule type="cellIs" dxfId="14" priority="82" operator="equal">
      <formula>"none"</formula>
    </cfRule>
  </conditionalFormatting>
  <conditionalFormatting sqref="I3 W3 T3 N3:R3 L3 Y3:AB3">
    <cfRule type="cellIs" dxfId="13" priority="81" operator="equal">
      <formula>"none"</formula>
    </cfRule>
  </conditionalFormatting>
  <conditionalFormatting sqref="U3">
    <cfRule type="cellIs" dxfId="12" priority="80" operator="equal">
      <formula>"none"</formula>
    </cfRule>
  </conditionalFormatting>
  <conditionalFormatting sqref="V3">
    <cfRule type="cellIs" dxfId="11" priority="79" operator="equal">
      <formula>"none"</formula>
    </cfRule>
  </conditionalFormatting>
  <conditionalFormatting sqref="F3">
    <cfRule type="cellIs" dxfId="10" priority="11" operator="equal">
      <formula>"none"</formula>
    </cfRule>
  </conditionalFormatting>
  <conditionalFormatting sqref="G3">
    <cfRule type="cellIs" dxfId="9" priority="10" operator="equal">
      <formula>"none"</formula>
    </cfRule>
  </conditionalFormatting>
  <conditionalFormatting sqref="J3">
    <cfRule type="cellIs" dxfId="8" priority="9" operator="equal">
      <formula>"none"</formula>
    </cfRule>
  </conditionalFormatting>
  <conditionalFormatting sqref="M3">
    <cfRule type="cellIs" dxfId="7" priority="8" operator="equal">
      <formula>"none"</formula>
    </cfRule>
  </conditionalFormatting>
  <conditionalFormatting sqref="X3">
    <cfRule type="cellIs" dxfId="6" priority="7" operator="equal">
      <formula>"none"</formula>
    </cfRule>
  </conditionalFormatting>
  <conditionalFormatting sqref="AC3">
    <cfRule type="cellIs" dxfId="5" priority="6" operator="equal">
      <formula>"none"</formula>
    </cfRule>
  </conditionalFormatting>
  <conditionalFormatting sqref="AF3:AZ3">
    <cfRule type="cellIs" dxfId="4" priority="5" operator="equal">
      <formula>"none"</formula>
    </cfRule>
  </conditionalFormatting>
  <conditionalFormatting sqref="BC3">
    <cfRule type="cellIs" dxfId="3" priority="4" operator="equal">
      <formula>"none"</formula>
    </cfRule>
  </conditionalFormatting>
  <conditionalFormatting sqref="BV3">
    <cfRule type="cellIs" dxfId="2" priority="3" operator="equal">
      <formula>"none"</formula>
    </cfRule>
  </conditionalFormatting>
  <conditionalFormatting sqref="BW3">
    <cfRule type="cellIs" dxfId="1" priority="2" operator="equal">
      <formula>"none"</formula>
    </cfRule>
  </conditionalFormatting>
  <conditionalFormatting sqref="CL3">
    <cfRule type="cellIs" dxfId="0" priority="1" operator="equal">
      <formula>"none"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User Login</vt:lpstr>
      <vt:lpstr>01_Waive_PNT</vt:lpstr>
      <vt:lpstr>03_Loss</vt:lpstr>
      <vt:lpstr>06_Nego_WO</vt:lpstr>
      <vt:lpstr>07_Nego_SDC</vt:lpstr>
      <vt:lpstr>08_Nego_LG</vt:lpstr>
      <vt:lpstr>09_Nego_FRAUD</vt:lpstr>
      <vt:lpstr>'03_Loss'!Print_Area</vt:lpstr>
      <vt:lpstr>'09_Nego_FRAUD'!Print_Area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ITIP.Chutima</dc:creator>
  <cp:lastModifiedBy>Administrator</cp:lastModifiedBy>
  <dcterms:created xsi:type="dcterms:W3CDTF">2024-07-15T02:51:34Z</dcterms:created>
  <dcterms:modified xsi:type="dcterms:W3CDTF">2024-12-20T10:16:09Z</dcterms:modified>
</cp:coreProperties>
</file>