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University_Homework\Computational Mathematics homework\pt 2\Homework #1\"/>
    </mc:Choice>
  </mc:AlternateContent>
  <xr:revisionPtr revIDLastSave="0" documentId="13_ncr:1_{E6A5B25F-81F6-4E88-A016-4A174A179025}" xr6:coauthVersionLast="37" xr6:coauthVersionMax="37" xr10:uidLastSave="{00000000-0000-0000-0000-000000000000}"/>
  <bookViews>
    <workbookView xWindow="0" yWindow="0" windowWidth="30720" windowHeight="13380" xr2:uid="{85381BE7-4610-4313-9045-701BDF74F947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J9" i="1"/>
  <c r="J8" i="1"/>
  <c r="I9" i="1"/>
  <c r="I8" i="1"/>
  <c r="H9" i="1"/>
  <c r="H8" i="1"/>
  <c r="G9" i="1"/>
  <c r="G8" i="1"/>
  <c r="K7" i="1"/>
  <c r="K6" i="1"/>
  <c r="J7" i="1"/>
  <c r="J6" i="1"/>
  <c r="I7" i="1"/>
  <c r="I6" i="1"/>
  <c r="H7" i="1"/>
  <c r="H6" i="1"/>
  <c r="G7" i="1"/>
  <c r="G6" i="1"/>
  <c r="K11" i="1"/>
  <c r="J11" i="1"/>
  <c r="I11" i="1"/>
  <c r="H11" i="1"/>
  <c r="G11" i="1"/>
  <c r="F11" i="1"/>
  <c r="K10" i="1"/>
  <c r="J10" i="1"/>
  <c r="I10" i="1"/>
  <c r="H10" i="1"/>
  <c r="G10" i="1"/>
  <c r="F10" i="1"/>
  <c r="F9" i="1"/>
  <c r="F8" i="1"/>
  <c r="F7" i="1"/>
  <c r="F6" i="1"/>
  <c r="K5" i="1"/>
  <c r="K4" i="1"/>
  <c r="J5" i="1"/>
  <c r="J4" i="1"/>
  <c r="I5" i="1"/>
  <c r="I4" i="1"/>
  <c r="H5" i="1"/>
  <c r="H4" i="1"/>
  <c r="G5" i="1"/>
  <c r="G4" i="1"/>
  <c r="F5" i="1"/>
  <c r="F4" i="1"/>
</calcChain>
</file>

<file path=xl/sharedStrings.xml><?xml version="1.0" encoding="utf-8"?>
<sst xmlns="http://schemas.openxmlformats.org/spreadsheetml/2006/main" count="27" uniqueCount="18">
  <si>
    <t>Метод</t>
  </si>
  <si>
    <t>Точный</t>
  </si>
  <si>
    <t>-</t>
  </si>
  <si>
    <t>Эйлера</t>
  </si>
  <si>
    <t>инт. М. Адамса (2 пор.)</t>
  </si>
  <si>
    <t>Шаг (h)</t>
  </si>
  <si>
    <t>Собственные числа</t>
  </si>
  <si>
    <t>y</t>
  </si>
  <si>
    <t>y_1*</t>
  </si>
  <si>
    <t>y_2*</t>
  </si>
  <si>
    <t>y_1* - y_1</t>
  </si>
  <si>
    <t>y_2* - y_2</t>
  </si>
  <si>
    <t>t = 0.0</t>
  </si>
  <si>
    <t>t = 0.1</t>
  </si>
  <si>
    <t>t = 0.2</t>
  </si>
  <si>
    <t>t = 0.3</t>
  </si>
  <si>
    <t>t = 0.4</t>
  </si>
  <si>
    <t>t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</si>
</sst>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0.00000"/>
    <numFmt numFmtId="172" formatCode="0.000000"/>
    <numFmt numFmtId="177" formatCode="0.0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2" fontId="0" fillId="0" borderId="0" xfId="0" applyNumberFormat="1"/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1" fontId="1" fillId="0" borderId="28" xfId="0" applyNumberFormat="1" applyFont="1" applyBorder="1" applyAlignment="1">
      <alignment horizontal="center" vertical="center"/>
    </xf>
    <xf numFmtId="171" fontId="1" fillId="0" borderId="34" xfId="0" applyNumberFormat="1" applyFont="1" applyBorder="1" applyAlignment="1">
      <alignment horizontal="center" vertical="center"/>
    </xf>
    <xf numFmtId="172" fontId="1" fillId="0" borderId="28" xfId="0" applyNumberFormat="1" applyFont="1" applyBorder="1" applyAlignment="1">
      <alignment horizontal="center" vertical="center"/>
    </xf>
    <xf numFmtId="172" fontId="1" fillId="0" borderId="34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1" fillId="0" borderId="5" xfId="0" applyNumberFormat="1" applyFont="1" applyBorder="1" applyAlignment="1">
      <alignment horizontal="center" vertical="center"/>
    </xf>
    <xf numFmtId="177" fontId="1" fillId="0" borderId="28" xfId="0" applyNumberFormat="1" applyFont="1" applyBorder="1" applyAlignment="1">
      <alignment horizontal="center" vertical="center"/>
    </xf>
    <xf numFmtId="177" fontId="1" fillId="0" borderId="34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90F9-8575-4C00-96B1-DC30244AF0C0}">
  <sheetPr>
    <pageSetUpPr fitToPage="1"/>
  </sheetPr>
  <dimension ref="A1:K22"/>
  <sheetViews>
    <sheetView tabSelected="1" workbookViewId="0">
      <selection activeCell="F22" sqref="F22"/>
    </sheetView>
  </sheetViews>
  <sheetFormatPr defaultRowHeight="14.4" x14ac:dyDescent="0.3"/>
  <cols>
    <col min="1" max="1" width="28.5546875" customWidth="1"/>
    <col min="2" max="11" width="16.33203125" customWidth="1"/>
  </cols>
  <sheetData>
    <row r="1" spans="1:11" ht="21.6" customHeight="1" thickBot="1" x14ac:dyDescent="0.35">
      <c r="A1" s="2" t="s">
        <v>0</v>
      </c>
      <c r="B1" s="3" t="s">
        <v>5</v>
      </c>
      <c r="C1" s="3" t="s">
        <v>7</v>
      </c>
      <c r="D1" s="4" t="s">
        <v>6</v>
      </c>
      <c r="E1" s="5"/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7" t="s">
        <v>17</v>
      </c>
    </row>
    <row r="2" spans="1:11" ht="21.6" customHeight="1" x14ac:dyDescent="0.3">
      <c r="A2" s="22" t="s">
        <v>1</v>
      </c>
      <c r="B2" s="23" t="s">
        <v>2</v>
      </c>
      <c r="C2" s="24" t="s">
        <v>8</v>
      </c>
      <c r="D2" s="25" t="s">
        <v>2</v>
      </c>
      <c r="E2" s="26"/>
      <c r="F2" s="58">
        <v>1</v>
      </c>
      <c r="G2" s="27">
        <v>0.91513900000000004</v>
      </c>
      <c r="H2" s="27">
        <v>0.84090799999999999</v>
      </c>
      <c r="I2" s="27">
        <v>0.772698</v>
      </c>
      <c r="J2" s="27">
        <v>0.71002100000000001</v>
      </c>
      <c r="K2" s="28">
        <v>0.65242800000000001</v>
      </c>
    </row>
    <row r="3" spans="1:11" ht="21.6" customHeight="1" thickBot="1" x14ac:dyDescent="0.35">
      <c r="A3" s="43"/>
      <c r="B3" s="16"/>
      <c r="C3" s="17" t="s">
        <v>9</v>
      </c>
      <c r="D3" s="44"/>
      <c r="E3" s="45"/>
      <c r="F3" s="54">
        <v>1</v>
      </c>
      <c r="G3" s="20">
        <v>0.922601</v>
      </c>
      <c r="H3" s="20">
        <v>0.84776399999999996</v>
      </c>
      <c r="I3" s="20">
        <v>0.77899799999999997</v>
      </c>
      <c r="J3" s="20">
        <v>0.71580999999999995</v>
      </c>
      <c r="K3" s="21">
        <v>0.65774699999999997</v>
      </c>
    </row>
    <row r="4" spans="1:11" ht="21.6" customHeight="1" x14ac:dyDescent="0.3">
      <c r="A4" s="12" t="s">
        <v>3</v>
      </c>
      <c r="B4" s="8">
        <v>0.05</v>
      </c>
      <c r="C4" s="9" t="s">
        <v>10</v>
      </c>
      <c r="D4" s="46">
        <v>-11.357699999999999</v>
      </c>
      <c r="E4" s="47"/>
      <c r="F4" s="52">
        <f>F$2 - 1</f>
        <v>0</v>
      </c>
      <c r="G4" s="10">
        <f>G$2 - 1.43931</f>
        <v>-0.52417100000000005</v>
      </c>
      <c r="H4" s="10">
        <f>H$2 - 68.6711</f>
        <v>-67.830191999999997</v>
      </c>
      <c r="I4" s="10">
        <f>I$2 - 8751.09</f>
        <v>-8750.3173019999995</v>
      </c>
      <c r="J4" s="10">
        <f>J$2 - 1128770</f>
        <v>-1128769.2899790001</v>
      </c>
      <c r="K4" s="11">
        <f>K$2 - 145608000</f>
        <v>-145607999.347572</v>
      </c>
    </row>
    <row r="5" spans="1:11" ht="21.6" customHeight="1" x14ac:dyDescent="0.3">
      <c r="A5" s="40"/>
      <c r="B5" s="29"/>
      <c r="C5" s="30" t="s">
        <v>11</v>
      </c>
      <c r="D5" s="41">
        <v>0.95770299999999997</v>
      </c>
      <c r="E5" s="42"/>
      <c r="F5" s="56">
        <f>F$3 - 1</f>
        <v>0</v>
      </c>
      <c r="G5" s="31">
        <f>G$3 - 0.399306</f>
        <v>0.52329500000000007</v>
      </c>
      <c r="H5" s="31">
        <f>H$3 - (-66.4401)</f>
        <v>67.287863999999999</v>
      </c>
      <c r="I5" s="31">
        <f>I$3 - (-8678.78)</f>
        <v>8679.5589980000004</v>
      </c>
      <c r="J5" s="31">
        <f>J$3 - (-1119640)</f>
        <v>1119640.71581</v>
      </c>
      <c r="K5" s="32">
        <f>K$3 - (-144431000)</f>
        <v>144431000.657747</v>
      </c>
    </row>
    <row r="6" spans="1:11" ht="21.6" customHeight="1" x14ac:dyDescent="0.3">
      <c r="A6" s="33" t="s">
        <v>3</v>
      </c>
      <c r="B6" s="34">
        <v>1E-3</v>
      </c>
      <c r="C6" s="35" t="s">
        <v>10</v>
      </c>
      <c r="D6" s="36">
        <v>0.75284600000000002</v>
      </c>
      <c r="E6" s="37"/>
      <c r="F6" s="57">
        <f>F$2 - 1</f>
        <v>0</v>
      </c>
      <c r="G6" s="51">
        <f>G$2 - 0.915107</f>
        <v>3.2000000000032003E-5</v>
      </c>
      <c r="H6" s="49">
        <f>H$2 - 0.840848</f>
        <v>5.9999999999948983E-5</v>
      </c>
      <c r="I6" s="51">
        <f>I$2 - 0.772615</f>
        <v>8.299999999994423E-5</v>
      </c>
      <c r="J6" s="38">
        <f>J$2 - 0.709919</f>
        <v>1.020000000000465E-4</v>
      </c>
      <c r="K6" s="39">
        <f>K$2 - 0.652311</f>
        <v>1.1700000000003374E-4</v>
      </c>
    </row>
    <row r="7" spans="1:11" ht="21.6" customHeight="1" x14ac:dyDescent="0.3">
      <c r="A7" s="40"/>
      <c r="B7" s="29"/>
      <c r="C7" s="30" t="s">
        <v>11</v>
      </c>
      <c r="D7" s="41">
        <v>0.99915399999999999</v>
      </c>
      <c r="E7" s="42"/>
      <c r="F7" s="56">
        <f>F$3 - 1</f>
        <v>0</v>
      </c>
      <c r="G7" s="50">
        <f>G$3 - 0.922568</f>
        <v>3.2999999999949736E-5</v>
      </c>
      <c r="H7" s="48">
        <f>H$3 - 0.847704</f>
        <v>5.9999999999948983E-5</v>
      </c>
      <c r="I7" s="50">
        <f>I$3 - 0.778914</f>
        <v>8.3999999999972985E-5</v>
      </c>
      <c r="J7" s="31">
        <f>J$3 - 0.715707</f>
        <v>1.0299999999996423E-4</v>
      </c>
      <c r="K7" s="32">
        <f>K$3 - 0.657629</f>
        <v>1.1799999999995148E-4</v>
      </c>
    </row>
    <row r="8" spans="1:11" ht="21.6" customHeight="1" x14ac:dyDescent="0.3">
      <c r="A8" s="33" t="s">
        <v>4</v>
      </c>
      <c r="B8" s="34">
        <v>0.05</v>
      </c>
      <c r="C8" s="35" t="s">
        <v>10</v>
      </c>
      <c r="D8" s="36">
        <v>-0.72140400000000005</v>
      </c>
      <c r="E8" s="37"/>
      <c r="F8" s="57">
        <f>F$2 - 1</f>
        <v>0</v>
      </c>
      <c r="G8" s="38">
        <f>G$2 - 0.917249</f>
        <v>-2.1099999999999453E-3</v>
      </c>
      <c r="H8" s="38">
        <f>H$2 - 0.841991</f>
        <v>-1.0830000000000561E-3</v>
      </c>
      <c r="I8" s="38">
        <f>I$2 - 0.773244</f>
        <v>-5.4600000000004645E-4</v>
      </c>
      <c r="J8" s="38">
        <f>J$2 - 0.710284</f>
        <v>-2.6300000000001322E-4</v>
      </c>
      <c r="K8" s="39">
        <f>K$2 - 0.652542</f>
        <v>-1.1399999999994748E-4</v>
      </c>
    </row>
    <row r="9" spans="1:11" ht="21.6" customHeight="1" x14ac:dyDescent="0.3">
      <c r="A9" s="40"/>
      <c r="B9" s="29"/>
      <c r="C9" s="30" t="s">
        <v>11</v>
      </c>
      <c r="D9" s="41">
        <v>0.95857899999999996</v>
      </c>
      <c r="E9" s="42"/>
      <c r="F9" s="56">
        <f>F$3 - 1</f>
        <v>0</v>
      </c>
      <c r="G9" s="31">
        <f>G$3 - 0.920485</f>
        <v>2.1160000000000068E-3</v>
      </c>
      <c r="H9" s="31">
        <f>H$3 - 0.846648</f>
        <v>1.1160000000000059E-3</v>
      </c>
      <c r="I9" s="31">
        <f>I$3 - 0.778399</f>
        <v>5.9900000000001619E-4</v>
      </c>
      <c r="J9" s="31">
        <f>J$3 - 0.715477</f>
        <v>3.329999999999167E-4</v>
      </c>
      <c r="K9" s="32">
        <f>K$3 - 0.657551</f>
        <v>1.9599999999997397E-4</v>
      </c>
    </row>
    <row r="10" spans="1:11" ht="21.6" customHeight="1" x14ac:dyDescent="0.3">
      <c r="A10" s="12" t="s">
        <v>4</v>
      </c>
      <c r="B10" s="8">
        <v>1E-3</v>
      </c>
      <c r="C10" s="9" t="s">
        <v>10</v>
      </c>
      <c r="D10" s="13">
        <v>0.78002899999999997</v>
      </c>
      <c r="E10" s="14"/>
      <c r="F10" s="52">
        <f>F$2 - 1</f>
        <v>0</v>
      </c>
      <c r="G10" s="52">
        <f>G$2 - 0.915139</f>
        <v>0</v>
      </c>
      <c r="H10" s="52">
        <f>H$2 - 0.840908</f>
        <v>0</v>
      </c>
      <c r="I10" s="52">
        <f>I$2 - 0.772698</f>
        <v>0</v>
      </c>
      <c r="J10" s="52">
        <f>J$2 - 0.710021</f>
        <v>0</v>
      </c>
      <c r="K10" s="53">
        <f>K$2 - 0.652428</f>
        <v>0</v>
      </c>
    </row>
    <row r="11" spans="1:11" ht="21.6" customHeight="1" thickBot="1" x14ac:dyDescent="0.35">
      <c r="A11" s="15"/>
      <c r="B11" s="16"/>
      <c r="C11" s="17" t="s">
        <v>11</v>
      </c>
      <c r="D11" s="18">
        <v>0.99915399999999999</v>
      </c>
      <c r="E11" s="19"/>
      <c r="F11" s="54">
        <f>F$3 - 1</f>
        <v>0</v>
      </c>
      <c r="G11" s="54">
        <f>G$3 - 0.922601</f>
        <v>0</v>
      </c>
      <c r="H11" s="54">
        <f>H$3 - 0.847764</f>
        <v>0</v>
      </c>
      <c r="I11" s="54">
        <f>I$3 - 0.778998</f>
        <v>0</v>
      </c>
      <c r="J11" s="54">
        <f>J$3 - 0.71581</f>
        <v>0</v>
      </c>
      <c r="K11" s="55">
        <f>K$3 - 0.657747</f>
        <v>0</v>
      </c>
    </row>
    <row r="12" spans="1:11" x14ac:dyDescent="0.3">
      <c r="F12" s="1"/>
    </row>
    <row r="13" spans="1:11" x14ac:dyDescent="0.3">
      <c r="F13" s="1"/>
    </row>
    <row r="14" spans="1:11" x14ac:dyDescent="0.3">
      <c r="F14" s="1"/>
    </row>
    <row r="15" spans="1:11" x14ac:dyDescent="0.3">
      <c r="F15" s="1"/>
    </row>
    <row r="16" spans="1:11" x14ac:dyDescent="0.3">
      <c r="F16" s="1"/>
    </row>
    <row r="17" spans="6:6" x14ac:dyDescent="0.3">
      <c r="F17" s="1"/>
    </row>
    <row r="18" spans="6:6" x14ac:dyDescent="0.3">
      <c r="F18" s="1"/>
    </row>
    <row r="19" spans="6:6" x14ac:dyDescent="0.3">
      <c r="F19" s="1"/>
    </row>
    <row r="20" spans="6:6" x14ac:dyDescent="0.3">
      <c r="F20" s="1"/>
    </row>
    <row r="21" spans="6:6" x14ac:dyDescent="0.3">
      <c r="F21" s="1"/>
    </row>
    <row r="22" spans="6:6" x14ac:dyDescent="0.3">
      <c r="F22" s="1"/>
    </row>
  </sheetData>
  <mergeCells count="20">
    <mergeCell ref="B6:B7"/>
    <mergeCell ref="B8:B9"/>
    <mergeCell ref="B10:B11"/>
    <mergeCell ref="D5:E5"/>
    <mergeCell ref="D6:E6"/>
    <mergeCell ref="D7:E7"/>
    <mergeCell ref="D8:E8"/>
    <mergeCell ref="D9:E9"/>
    <mergeCell ref="D10:E10"/>
    <mergeCell ref="D11:E11"/>
    <mergeCell ref="D1:E1"/>
    <mergeCell ref="A2:A3"/>
    <mergeCell ref="A4:A5"/>
    <mergeCell ref="A6:A7"/>
    <mergeCell ref="A8:A9"/>
    <mergeCell ref="A10:A11"/>
    <mergeCell ref="B2:B3"/>
    <mergeCell ref="D2:E3"/>
    <mergeCell ref="D4:E4"/>
    <mergeCell ref="B4:B5"/>
  </mergeCells>
  <pageMargins left="0.23622047244094491" right="0.23622047244094491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2019-09-11T22:14:37Z</cp:lastPrinted>
  <dcterms:created xsi:type="dcterms:W3CDTF">2019-09-11T21:32:39Z</dcterms:created>
  <dcterms:modified xsi:type="dcterms:W3CDTF">2019-09-11T22:14:53Z</dcterms:modified>
</cp:coreProperties>
</file>