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oda\Google Drive\NTNU\MasterThesis\Logistics\Model\"/>
    </mc:Choice>
  </mc:AlternateContent>
  <xr:revisionPtr revIDLastSave="0" documentId="13_ncr:1_{BDEE21CD-FAA2-4640-994C-BC904969C872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T_TOT" sheetId="1" r:id="rId1"/>
    <sheet name="COST_TOT" sheetId="2" r:id="rId2"/>
    <sheet name="WAIT_TOT" sheetId="3" r:id="rId3"/>
    <sheet name="Waiting_position" sheetId="4" r:id="rId4"/>
    <sheet name="Waiting_transfer" sheetId="5" r:id="rId5"/>
    <sheet name="Waiting_connect" sheetId="6" r:id="rId6"/>
    <sheet name="Waiting_tower" sheetId="7" r:id="rId7"/>
    <sheet name="Waiting_nacelle" sheetId="8" r:id="rId8"/>
    <sheet name="Waiting_blade" sheetId="9" r:id="rId9"/>
    <sheet name="Waiting_commission" sheetId="10" r:id="rId10"/>
    <sheet name="Waiting_transit" sheetId="11" r:id="rId11"/>
    <sheet name="Waiting_wave" sheetId="12" r:id="rId12"/>
    <sheet name="Waiting_wind" sheetId="13" r:id="rId13"/>
    <sheet name="Waiting_tide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2" l="1"/>
  <c r="G19" i="2"/>
  <c r="C17" i="3"/>
  <c r="D17" i="3"/>
  <c r="E17" i="3"/>
  <c r="F17" i="3"/>
  <c r="G17" i="3"/>
  <c r="B17" i="3"/>
  <c r="C16" i="3"/>
  <c r="D16" i="3"/>
  <c r="E16" i="3"/>
  <c r="F16" i="3"/>
  <c r="G16" i="3"/>
  <c r="B16" i="3"/>
  <c r="F14" i="3"/>
  <c r="G14" i="3"/>
  <c r="E14" i="3"/>
  <c r="C18" i="2"/>
  <c r="B20" i="2"/>
  <c r="B19" i="2"/>
  <c r="B18" i="2"/>
  <c r="C21" i="1"/>
  <c r="D21" i="1"/>
  <c r="E21" i="1"/>
  <c r="F21" i="1"/>
  <c r="G21" i="1"/>
  <c r="B21" i="1"/>
  <c r="C19" i="1"/>
  <c r="D19" i="1"/>
  <c r="E19" i="1"/>
  <c r="F19" i="1"/>
  <c r="G19" i="1"/>
  <c r="B19" i="1"/>
  <c r="G16" i="2"/>
  <c r="F16" i="2"/>
  <c r="E16" i="2"/>
  <c r="G15" i="2"/>
  <c r="F15" i="2"/>
  <c r="E15" i="2"/>
  <c r="F18" i="1"/>
  <c r="G18" i="1"/>
  <c r="E18" i="1"/>
  <c r="E15" i="1"/>
  <c r="G15" i="1"/>
  <c r="G16" i="1" s="1"/>
  <c r="F15" i="1"/>
  <c r="F16" i="1" s="1"/>
  <c r="E16" i="1"/>
</calcChain>
</file>

<file path=xl/sharedStrings.xml><?xml version="1.0" encoding="utf-8"?>
<sst xmlns="http://schemas.openxmlformats.org/spreadsheetml/2006/main" count="252" uniqueCount="18">
  <si>
    <t>Scenario 1</t>
  </si>
  <si>
    <t>Scenario 2</t>
  </si>
  <si>
    <t>Scenario 3</t>
  </si>
  <si>
    <t>Scenario 4</t>
  </si>
  <si>
    <t>Scenario 5</t>
  </si>
  <si>
    <t>Scenario 6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</si>
  <si>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</si>
  <si>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</si>
  <si>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</si>
  <si>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</si>
  <si>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</si>
  <si>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</si>
  <si>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</si>
  <si>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</si>
  <si>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</si>
  <si>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</si>
  <si>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Average (h)</t>
  </si>
  <si>
    <t>Average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</si>
</sst>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B19" sqref="B19"/>
    </sheetView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946</v>
      </c>
      <c r="C2">
        <v>751</v>
      </c>
      <c r="D2">
        <v>1305</v>
      </c>
      <c r="E2">
        <v>1078</v>
      </c>
      <c r="F2">
        <v>769</v>
      </c>
      <c r="G2">
        <v>1324</v>
      </c>
    </row>
    <row r="3" spans="1:7" x14ac:dyDescent="0.35">
      <c r="A3" s="1" t="s">
        <v>7</v>
      </c>
      <c r="B3">
        <v>824</v>
      </c>
      <c r="C3">
        <v>666</v>
      </c>
      <c r="D3">
        <v>971</v>
      </c>
      <c r="E3">
        <v>976</v>
      </c>
      <c r="F3">
        <v>722</v>
      </c>
      <c r="G3">
        <v>981</v>
      </c>
    </row>
    <row r="4" spans="1:7" x14ac:dyDescent="0.35">
      <c r="A4" s="1" t="s">
        <v>8</v>
      </c>
      <c r="B4">
        <v>1159</v>
      </c>
      <c r="C4">
        <v>695</v>
      </c>
      <c r="D4">
        <v>1397</v>
      </c>
      <c r="E4">
        <v>1248</v>
      </c>
      <c r="F4">
        <v>1014</v>
      </c>
      <c r="G4">
        <v>1416</v>
      </c>
    </row>
    <row r="5" spans="1:7" x14ac:dyDescent="0.35">
      <c r="A5" s="1" t="s">
        <v>9</v>
      </c>
      <c r="B5">
        <v>759</v>
      </c>
      <c r="C5">
        <v>681</v>
      </c>
      <c r="D5">
        <v>1178</v>
      </c>
      <c r="E5">
        <v>1019</v>
      </c>
      <c r="F5">
        <v>746</v>
      </c>
      <c r="G5">
        <v>1206</v>
      </c>
    </row>
    <row r="6" spans="1:7" x14ac:dyDescent="0.35">
      <c r="A6" s="1" t="s">
        <v>10</v>
      </c>
      <c r="B6">
        <v>1091</v>
      </c>
      <c r="C6">
        <v>899</v>
      </c>
      <c r="D6">
        <v>1228</v>
      </c>
      <c r="E6">
        <v>1188</v>
      </c>
      <c r="F6">
        <v>917</v>
      </c>
      <c r="G6">
        <v>1373</v>
      </c>
    </row>
    <row r="7" spans="1:7" x14ac:dyDescent="0.35">
      <c r="A7" s="1" t="s">
        <v>11</v>
      </c>
      <c r="B7">
        <v>947</v>
      </c>
      <c r="C7">
        <v>693</v>
      </c>
      <c r="D7">
        <v>1326</v>
      </c>
      <c r="E7">
        <v>1060</v>
      </c>
      <c r="F7">
        <v>711</v>
      </c>
      <c r="G7">
        <v>1157</v>
      </c>
    </row>
    <row r="8" spans="1:7" x14ac:dyDescent="0.35">
      <c r="A8" s="1" t="s">
        <v>12</v>
      </c>
      <c r="B8">
        <v>1309</v>
      </c>
      <c r="C8">
        <v>1124</v>
      </c>
      <c r="D8">
        <v>1351</v>
      </c>
      <c r="E8">
        <v>1327</v>
      </c>
      <c r="F8">
        <v>1142</v>
      </c>
      <c r="G8">
        <v>1511</v>
      </c>
    </row>
    <row r="9" spans="1:7" x14ac:dyDescent="0.35">
      <c r="A9" s="1" t="s">
        <v>13</v>
      </c>
      <c r="B9">
        <v>1092</v>
      </c>
      <c r="C9">
        <v>497</v>
      </c>
      <c r="D9">
        <v>1879</v>
      </c>
      <c r="E9">
        <v>1110</v>
      </c>
      <c r="F9">
        <v>831</v>
      </c>
      <c r="G9">
        <v>1891</v>
      </c>
    </row>
    <row r="10" spans="1:7" x14ac:dyDescent="0.35">
      <c r="A10" s="1" t="s">
        <v>14</v>
      </c>
      <c r="B10">
        <v>1150</v>
      </c>
      <c r="C10">
        <v>827</v>
      </c>
      <c r="D10">
        <v>1163</v>
      </c>
      <c r="E10">
        <v>1168</v>
      </c>
      <c r="F10">
        <v>845</v>
      </c>
      <c r="G10">
        <v>1271</v>
      </c>
    </row>
    <row r="11" spans="1:7" x14ac:dyDescent="0.35">
      <c r="A11" s="1" t="s">
        <v>15</v>
      </c>
      <c r="B11">
        <v>1675</v>
      </c>
      <c r="C11">
        <v>1499</v>
      </c>
      <c r="D11">
        <v>1807</v>
      </c>
      <c r="E11">
        <v>1701</v>
      </c>
      <c r="F11">
        <v>1633</v>
      </c>
      <c r="G11">
        <v>1875</v>
      </c>
    </row>
    <row r="12" spans="1:7" x14ac:dyDescent="0.35">
      <c r="A12" s="1" t="s">
        <v>16</v>
      </c>
      <c r="B12">
        <v>1095.2</v>
      </c>
      <c r="C12">
        <v>833.2</v>
      </c>
      <c r="D12">
        <v>1360.5</v>
      </c>
      <c r="E12">
        <v>1187.5</v>
      </c>
      <c r="F12">
        <v>933</v>
      </c>
      <c r="G12">
        <v>1400.5</v>
      </c>
    </row>
    <row r="13" spans="1:7" x14ac:dyDescent="0.35">
      <c r="A13" s="1" t="s">
        <v>17</v>
      </c>
      <c r="B13">
        <v>45.633333333333333</v>
      </c>
      <c r="C13">
        <v>34.716666666666669</v>
      </c>
      <c r="D13">
        <v>56.6875</v>
      </c>
      <c r="E13">
        <v>49.479166666666657</v>
      </c>
      <c r="F13">
        <v>38.875</v>
      </c>
      <c r="G13">
        <v>58.354166666666657</v>
      </c>
    </row>
    <row r="14" spans="1:7" x14ac:dyDescent="0.35">
      <c r="B14">
        <v>16.5</v>
      </c>
      <c r="C14">
        <v>13.791666666666666</v>
      </c>
      <c r="D14">
        <v>19.208333333333332</v>
      </c>
      <c r="E14">
        <v>19.541666666666668</v>
      </c>
      <c r="F14">
        <v>16.5</v>
      </c>
      <c r="G14">
        <v>22.625</v>
      </c>
    </row>
    <row r="15" spans="1:7" x14ac:dyDescent="0.35">
      <c r="E15">
        <f>E12-B12</f>
        <v>92.299999999999955</v>
      </c>
      <c r="F15">
        <f>F12-C12</f>
        <v>99.799999999999955</v>
      </c>
      <c r="G15">
        <f>G12-D12</f>
        <v>40</v>
      </c>
    </row>
    <row r="16" spans="1:7" x14ac:dyDescent="0.35">
      <c r="E16">
        <f>E15/24</f>
        <v>3.8458333333333314</v>
      </c>
      <c r="F16">
        <f t="shared" ref="F16:G16" si="0">F15/24</f>
        <v>4.1583333333333314</v>
      </c>
      <c r="G16">
        <f t="shared" si="0"/>
        <v>1.6666666666666667</v>
      </c>
    </row>
    <row r="18" spans="2:7" x14ac:dyDescent="0.35">
      <c r="E18">
        <f>(E12/B12-1)*100</f>
        <v>8.4276844411979468</v>
      </c>
      <c r="F18">
        <f t="shared" ref="F18:G18" si="1">(F12/C12-1)*100</f>
        <v>11.977916466634664</v>
      </c>
      <c r="G18">
        <f t="shared" si="1"/>
        <v>2.9400955531054818</v>
      </c>
    </row>
    <row r="19" spans="2:7" x14ac:dyDescent="0.35">
      <c r="B19">
        <f>B13/B14</f>
        <v>2.7656565656565655</v>
      </c>
      <c r="C19">
        <f t="shared" ref="C19:G19" si="2">C13/C14</f>
        <v>2.5172205438066468</v>
      </c>
      <c r="D19">
        <f t="shared" si="2"/>
        <v>2.9511930585683297</v>
      </c>
      <c r="E19">
        <f t="shared" si="2"/>
        <v>2.531982942430703</v>
      </c>
      <c r="F19">
        <f t="shared" si="2"/>
        <v>2.356060606060606</v>
      </c>
      <c r="G19">
        <f t="shared" si="2"/>
        <v>2.5791896869244932</v>
      </c>
    </row>
    <row r="21" spans="2:7" x14ac:dyDescent="0.35">
      <c r="B21">
        <f>_xlfn.STDEV.P(B2:B11)</f>
        <v>248.95453400169276</v>
      </c>
      <c r="C21">
        <f t="shared" ref="C21:G21" si="3">_xlfn.STDEV.P(C2:C11)</f>
        <v>272.37576984746642</v>
      </c>
      <c r="D21">
        <f t="shared" si="3"/>
        <v>267.48392475062872</v>
      </c>
      <c r="E21">
        <f t="shared" si="3"/>
        <v>198.63547014569176</v>
      </c>
      <c r="F21">
        <f t="shared" si="3"/>
        <v>267.26690779069526</v>
      </c>
      <c r="G21">
        <f t="shared" si="3"/>
        <v>278.32939118964782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3"/>
  <sheetViews>
    <sheetView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 s="1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5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5">
      <c r="A7" s="1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5">
      <c r="A8" s="1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5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5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5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s="1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s="1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3"/>
  <sheetViews>
    <sheetView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 s="1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5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5">
      <c r="A7" s="1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5">
      <c r="A8" s="1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5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5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5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s="1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s="1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3"/>
  <sheetViews>
    <sheetView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456</v>
      </c>
      <c r="C2">
        <v>346</v>
      </c>
      <c r="D2">
        <v>746</v>
      </c>
      <c r="E2">
        <v>509</v>
      </c>
      <c r="F2">
        <v>310</v>
      </c>
      <c r="G2">
        <v>700</v>
      </c>
    </row>
    <row r="3" spans="1:7" x14ac:dyDescent="0.35">
      <c r="A3" s="1" t="s">
        <v>7</v>
      </c>
      <c r="B3">
        <v>403</v>
      </c>
      <c r="C3">
        <v>327</v>
      </c>
      <c r="D3">
        <v>437</v>
      </c>
      <c r="E3">
        <v>463</v>
      </c>
      <c r="F3">
        <v>333</v>
      </c>
      <c r="G3">
        <v>381</v>
      </c>
    </row>
    <row r="4" spans="1:7" x14ac:dyDescent="0.35">
      <c r="A4" s="1" t="s">
        <v>8</v>
      </c>
      <c r="B4">
        <v>685</v>
      </c>
      <c r="C4">
        <v>321</v>
      </c>
      <c r="D4">
        <v>804</v>
      </c>
      <c r="E4">
        <v>697</v>
      </c>
      <c r="F4">
        <v>557</v>
      </c>
      <c r="G4">
        <v>753</v>
      </c>
    </row>
    <row r="5" spans="1:7" x14ac:dyDescent="0.35">
      <c r="A5" s="1" t="s">
        <v>9</v>
      </c>
      <c r="B5">
        <v>344</v>
      </c>
      <c r="C5">
        <v>355</v>
      </c>
      <c r="D5">
        <v>667</v>
      </c>
      <c r="E5">
        <v>531</v>
      </c>
      <c r="F5">
        <v>359</v>
      </c>
      <c r="G5">
        <v>613</v>
      </c>
    </row>
    <row r="6" spans="1:7" x14ac:dyDescent="0.35">
      <c r="A6" s="1" t="s">
        <v>10</v>
      </c>
      <c r="B6">
        <v>640</v>
      </c>
      <c r="C6">
        <v>562</v>
      </c>
      <c r="D6">
        <v>695</v>
      </c>
      <c r="E6">
        <v>646</v>
      </c>
      <c r="F6">
        <v>518</v>
      </c>
      <c r="G6">
        <v>754</v>
      </c>
    </row>
    <row r="7" spans="1:7" x14ac:dyDescent="0.35">
      <c r="A7" s="1" t="s">
        <v>11</v>
      </c>
      <c r="B7">
        <v>514</v>
      </c>
      <c r="C7">
        <v>357</v>
      </c>
      <c r="D7">
        <v>769</v>
      </c>
      <c r="E7">
        <v>542</v>
      </c>
      <c r="F7">
        <v>305</v>
      </c>
      <c r="G7">
        <v>541</v>
      </c>
    </row>
    <row r="8" spans="1:7" x14ac:dyDescent="0.35">
      <c r="A8" s="1" t="s">
        <v>12</v>
      </c>
      <c r="B8">
        <v>879</v>
      </c>
      <c r="C8">
        <v>797</v>
      </c>
      <c r="D8">
        <v>823</v>
      </c>
      <c r="E8">
        <v>824</v>
      </c>
      <c r="F8">
        <v>748</v>
      </c>
      <c r="G8">
        <v>866</v>
      </c>
    </row>
    <row r="9" spans="1:7" x14ac:dyDescent="0.35">
      <c r="A9" s="1" t="s">
        <v>13</v>
      </c>
      <c r="B9">
        <v>642</v>
      </c>
      <c r="C9">
        <v>163</v>
      </c>
      <c r="D9">
        <v>1355</v>
      </c>
      <c r="E9">
        <v>603</v>
      </c>
      <c r="F9">
        <v>430</v>
      </c>
      <c r="G9">
        <v>1275</v>
      </c>
    </row>
    <row r="10" spans="1:7" x14ac:dyDescent="0.35">
      <c r="A10" s="1" t="s">
        <v>14</v>
      </c>
      <c r="B10">
        <v>732</v>
      </c>
      <c r="C10">
        <v>517</v>
      </c>
      <c r="D10">
        <v>646</v>
      </c>
      <c r="E10">
        <v>678</v>
      </c>
      <c r="F10">
        <v>470</v>
      </c>
      <c r="G10">
        <v>676</v>
      </c>
    </row>
    <row r="11" spans="1:7" x14ac:dyDescent="0.35">
      <c r="A11" s="1" t="s">
        <v>15</v>
      </c>
      <c r="B11">
        <v>1204</v>
      </c>
      <c r="C11">
        <v>1124</v>
      </c>
      <c r="D11">
        <v>1228</v>
      </c>
      <c r="E11">
        <v>1157</v>
      </c>
      <c r="F11">
        <v>1186</v>
      </c>
      <c r="G11">
        <v>1225</v>
      </c>
    </row>
    <row r="12" spans="1:7" x14ac:dyDescent="0.35">
      <c r="A12" s="1" t="s">
        <v>16</v>
      </c>
      <c r="B12">
        <v>649.9</v>
      </c>
      <c r="C12">
        <v>486.9</v>
      </c>
      <c r="D12">
        <v>817</v>
      </c>
      <c r="E12">
        <v>665</v>
      </c>
      <c r="F12">
        <v>521.6</v>
      </c>
      <c r="G12">
        <v>778.4</v>
      </c>
    </row>
    <row r="13" spans="1:7" x14ac:dyDescent="0.35">
      <c r="A13" s="1" t="s">
        <v>17</v>
      </c>
      <c r="B13">
        <v>27.079166666666669</v>
      </c>
      <c r="C13">
        <v>20.287500000000001</v>
      </c>
      <c r="D13">
        <v>34.041666666666657</v>
      </c>
      <c r="E13">
        <v>34.041666666666657</v>
      </c>
      <c r="F13">
        <v>34.041666666666657</v>
      </c>
      <c r="G13">
        <v>34.041666666666657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3"/>
  <sheetViews>
    <sheetView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86</v>
      </c>
      <c r="C2">
        <v>98</v>
      </c>
      <c r="D2">
        <v>58</v>
      </c>
      <c r="E2">
        <v>92</v>
      </c>
      <c r="F2">
        <v>87</v>
      </c>
      <c r="G2">
        <v>41</v>
      </c>
    </row>
    <row r="3" spans="1:7" x14ac:dyDescent="0.35">
      <c r="A3" s="1" t="s">
        <v>7</v>
      </c>
      <c r="B3">
        <v>17</v>
      </c>
      <c r="C3">
        <v>32</v>
      </c>
      <c r="D3">
        <v>33</v>
      </c>
      <c r="E3">
        <v>36</v>
      </c>
      <c r="F3">
        <v>17</v>
      </c>
      <c r="G3">
        <v>17</v>
      </c>
    </row>
    <row r="4" spans="1:7" x14ac:dyDescent="0.35">
      <c r="A4" s="1" t="s">
        <v>8</v>
      </c>
      <c r="B4">
        <v>70</v>
      </c>
      <c r="C4">
        <v>67</v>
      </c>
      <c r="D4">
        <v>92</v>
      </c>
      <c r="E4">
        <v>74</v>
      </c>
      <c r="F4">
        <v>85</v>
      </c>
      <c r="G4">
        <v>80</v>
      </c>
    </row>
    <row r="5" spans="1:7" x14ac:dyDescent="0.35">
      <c r="A5" s="1" t="s">
        <v>9</v>
      </c>
      <c r="B5">
        <v>11</v>
      </c>
      <c r="C5">
        <v>19</v>
      </c>
      <c r="D5">
        <v>10</v>
      </c>
      <c r="E5">
        <v>11</v>
      </c>
      <c r="F5">
        <v>15</v>
      </c>
      <c r="G5">
        <v>10</v>
      </c>
    </row>
    <row r="6" spans="1:7" x14ac:dyDescent="0.35">
      <c r="A6" s="1" t="s">
        <v>10</v>
      </c>
      <c r="B6">
        <v>47</v>
      </c>
      <c r="C6">
        <v>30</v>
      </c>
      <c r="D6">
        <v>32</v>
      </c>
      <c r="E6">
        <v>65</v>
      </c>
      <c r="F6">
        <v>27</v>
      </c>
      <c r="G6">
        <v>36</v>
      </c>
    </row>
    <row r="7" spans="1:7" x14ac:dyDescent="0.35">
      <c r="A7" s="1" t="s">
        <v>11</v>
      </c>
      <c r="B7">
        <v>29</v>
      </c>
      <c r="C7">
        <v>29</v>
      </c>
      <c r="D7">
        <v>56</v>
      </c>
      <c r="E7">
        <v>41</v>
      </c>
      <c r="F7">
        <v>34</v>
      </c>
      <c r="G7">
        <v>33</v>
      </c>
    </row>
    <row r="8" spans="1:7" x14ac:dyDescent="0.35">
      <c r="A8" s="1" t="s">
        <v>12</v>
      </c>
      <c r="B8">
        <v>26</v>
      </c>
      <c r="C8">
        <v>20</v>
      </c>
      <c r="D8">
        <v>27</v>
      </c>
      <c r="E8">
        <v>26</v>
      </c>
      <c r="F8">
        <v>22</v>
      </c>
      <c r="G8">
        <v>62</v>
      </c>
    </row>
    <row r="9" spans="1:7" x14ac:dyDescent="0.35">
      <c r="A9" s="1" t="s">
        <v>13</v>
      </c>
      <c r="B9">
        <v>46</v>
      </c>
      <c r="C9">
        <v>27</v>
      </c>
      <c r="D9">
        <v>23</v>
      </c>
      <c r="E9">
        <v>30</v>
      </c>
      <c r="F9">
        <v>29</v>
      </c>
      <c r="G9">
        <v>33</v>
      </c>
    </row>
    <row r="10" spans="1:7" x14ac:dyDescent="0.35">
      <c r="A10" s="1" t="s">
        <v>14</v>
      </c>
      <c r="B10">
        <v>14</v>
      </c>
      <c r="C10">
        <v>3</v>
      </c>
      <c r="D10">
        <v>16</v>
      </c>
      <c r="E10">
        <v>13</v>
      </c>
      <c r="F10">
        <v>3</v>
      </c>
      <c r="G10">
        <v>12</v>
      </c>
    </row>
    <row r="11" spans="1:7" x14ac:dyDescent="0.35">
      <c r="A11" s="1" t="s">
        <v>15</v>
      </c>
      <c r="B11">
        <v>67</v>
      </c>
      <c r="C11">
        <v>68</v>
      </c>
      <c r="D11">
        <v>78</v>
      </c>
      <c r="E11">
        <v>67</v>
      </c>
      <c r="F11">
        <v>75</v>
      </c>
      <c r="G11">
        <v>67</v>
      </c>
    </row>
    <row r="12" spans="1:7" x14ac:dyDescent="0.35">
      <c r="A12" s="1" t="s">
        <v>16</v>
      </c>
      <c r="B12">
        <v>41.3</v>
      </c>
      <c r="C12">
        <v>39.299999999999997</v>
      </c>
      <c r="D12">
        <v>42.5</v>
      </c>
      <c r="E12">
        <v>45.5</v>
      </c>
      <c r="F12">
        <v>39.4</v>
      </c>
      <c r="G12">
        <v>39.1</v>
      </c>
    </row>
    <row r="13" spans="1:7" x14ac:dyDescent="0.35">
      <c r="A13" s="1" t="s">
        <v>17</v>
      </c>
      <c r="B13">
        <v>1.720833333333333</v>
      </c>
      <c r="C13">
        <v>1.6375</v>
      </c>
      <c r="D13">
        <v>1.770833333333333</v>
      </c>
      <c r="E13">
        <v>1.895833333333333</v>
      </c>
      <c r="F13">
        <v>1.6416666666666671</v>
      </c>
      <c r="G13">
        <v>1.6291666666666671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3"/>
  <sheetViews>
    <sheetView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 s="1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5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5">
      <c r="A7" s="1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5">
      <c r="A8" s="1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5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5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5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s="1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s="1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topLeftCell="A2" workbookViewId="0">
      <selection activeCell="G19" sqref="G19"/>
    </sheetView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9569</v>
      </c>
      <c r="C2">
        <v>7597</v>
      </c>
      <c r="D2">
        <v>13200</v>
      </c>
      <c r="E2">
        <v>10410</v>
      </c>
      <c r="F2">
        <v>7421</v>
      </c>
      <c r="G2">
        <v>12781</v>
      </c>
    </row>
    <row r="3" spans="1:7" x14ac:dyDescent="0.35">
      <c r="A3" s="1" t="s">
        <v>7</v>
      </c>
      <c r="B3">
        <v>8335</v>
      </c>
      <c r="C3">
        <v>6737</v>
      </c>
      <c r="D3">
        <v>9822</v>
      </c>
      <c r="E3">
        <v>9425</v>
      </c>
      <c r="F3">
        <v>6967</v>
      </c>
      <c r="G3">
        <v>9468</v>
      </c>
    </row>
    <row r="4" spans="1:7" x14ac:dyDescent="0.35">
      <c r="A4" s="1" t="s">
        <v>8</v>
      </c>
      <c r="B4">
        <v>11723</v>
      </c>
      <c r="C4">
        <v>7030</v>
      </c>
      <c r="D4">
        <v>14131</v>
      </c>
      <c r="E4">
        <v>12051</v>
      </c>
      <c r="F4">
        <v>9787</v>
      </c>
      <c r="G4">
        <v>13669</v>
      </c>
    </row>
    <row r="5" spans="1:7" x14ac:dyDescent="0.35">
      <c r="A5" s="1" t="s">
        <v>9</v>
      </c>
      <c r="B5">
        <v>7677</v>
      </c>
      <c r="C5">
        <v>6889</v>
      </c>
      <c r="D5">
        <v>11915</v>
      </c>
      <c r="E5">
        <v>9840</v>
      </c>
      <c r="F5">
        <v>7199</v>
      </c>
      <c r="G5">
        <v>11641</v>
      </c>
    </row>
    <row r="6" spans="1:7" x14ac:dyDescent="0.35">
      <c r="A6" s="1" t="s">
        <v>10</v>
      </c>
      <c r="B6">
        <v>11036</v>
      </c>
      <c r="C6">
        <v>9094</v>
      </c>
      <c r="D6">
        <v>12421</v>
      </c>
      <c r="E6">
        <v>11472</v>
      </c>
      <c r="F6">
        <v>8850</v>
      </c>
      <c r="G6">
        <v>13254</v>
      </c>
    </row>
    <row r="7" spans="1:7" x14ac:dyDescent="0.35">
      <c r="A7" s="1" t="s">
        <v>11</v>
      </c>
      <c r="B7">
        <v>9579</v>
      </c>
      <c r="C7">
        <v>7010</v>
      </c>
      <c r="D7">
        <v>13412</v>
      </c>
      <c r="E7">
        <v>10236</v>
      </c>
      <c r="F7">
        <v>6861</v>
      </c>
      <c r="G7">
        <v>11168</v>
      </c>
    </row>
    <row r="8" spans="1:7" x14ac:dyDescent="0.35">
      <c r="A8" s="1" t="s">
        <v>12</v>
      </c>
      <c r="B8">
        <v>13240</v>
      </c>
      <c r="C8">
        <v>11369</v>
      </c>
      <c r="D8">
        <v>13665</v>
      </c>
      <c r="E8">
        <v>12814</v>
      </c>
      <c r="F8">
        <v>11023</v>
      </c>
      <c r="G8">
        <v>14586</v>
      </c>
    </row>
    <row r="9" spans="1:7" x14ac:dyDescent="0.35">
      <c r="A9" s="1" t="s">
        <v>13</v>
      </c>
      <c r="B9">
        <v>11046</v>
      </c>
      <c r="C9">
        <v>5027</v>
      </c>
      <c r="D9">
        <v>19006</v>
      </c>
      <c r="E9">
        <v>10719</v>
      </c>
      <c r="F9">
        <v>8020</v>
      </c>
      <c r="G9">
        <v>18256</v>
      </c>
    </row>
    <row r="10" spans="1:7" x14ac:dyDescent="0.35">
      <c r="A10" s="1" t="s">
        <v>14</v>
      </c>
      <c r="B10">
        <v>11632</v>
      </c>
      <c r="C10">
        <v>8365</v>
      </c>
      <c r="D10">
        <v>11764</v>
      </c>
      <c r="E10">
        <v>11279</v>
      </c>
      <c r="F10">
        <v>8155</v>
      </c>
      <c r="G10">
        <v>12269</v>
      </c>
    </row>
    <row r="11" spans="1:7" x14ac:dyDescent="0.35">
      <c r="A11" s="1" t="s">
        <v>15</v>
      </c>
      <c r="B11">
        <v>16942</v>
      </c>
      <c r="C11">
        <v>15162</v>
      </c>
      <c r="D11">
        <v>18278</v>
      </c>
      <c r="E11">
        <v>16426</v>
      </c>
      <c r="F11">
        <v>15764</v>
      </c>
      <c r="G11">
        <v>18101</v>
      </c>
    </row>
    <row r="12" spans="1:7" x14ac:dyDescent="0.35">
      <c r="A12" s="1" t="s">
        <v>16</v>
      </c>
      <c r="B12">
        <v>11077.9</v>
      </c>
      <c r="C12">
        <v>8428</v>
      </c>
      <c r="D12">
        <v>13761.4</v>
      </c>
      <c r="E12">
        <v>11467.2</v>
      </c>
      <c r="F12">
        <v>9004.7000000000007</v>
      </c>
      <c r="G12">
        <v>13519.3</v>
      </c>
    </row>
    <row r="13" spans="1:7" x14ac:dyDescent="0.35">
      <c r="A13" s="1" t="s">
        <v>17</v>
      </c>
      <c r="B13">
        <v>461.57916666666671</v>
      </c>
      <c r="C13">
        <v>351.16666666666669</v>
      </c>
      <c r="D13">
        <v>573.39166666666665</v>
      </c>
      <c r="E13">
        <v>477.8</v>
      </c>
      <c r="F13">
        <v>375.19583333333333</v>
      </c>
      <c r="G13">
        <v>563.30416666666667</v>
      </c>
    </row>
    <row r="15" spans="1:7" x14ac:dyDescent="0.35">
      <c r="E15">
        <f>E12-B12</f>
        <v>389.30000000000109</v>
      </c>
      <c r="F15">
        <f>F12-C12</f>
        <v>576.70000000000073</v>
      </c>
      <c r="G15">
        <f>G12-D12</f>
        <v>-242.10000000000036</v>
      </c>
    </row>
    <row r="16" spans="1:7" x14ac:dyDescent="0.35">
      <c r="E16">
        <f>(E12/B12-1)*100</f>
        <v>3.5142039556233629</v>
      </c>
      <c r="F16">
        <f>(F12/C12-1)*100</f>
        <v>6.8426672994779336</v>
      </c>
      <c r="G16">
        <f>(G12/D12-1)*100</f>
        <v>-1.759268679058823</v>
      </c>
    </row>
    <row r="17" spans="2:7" x14ac:dyDescent="0.35">
      <c r="B17">
        <v>4</v>
      </c>
    </row>
    <row r="18" spans="2:7" x14ac:dyDescent="0.35">
      <c r="B18">
        <f>B12/1000</f>
        <v>11.0779</v>
      </c>
      <c r="C18">
        <f>B18/B17-1</f>
        <v>1.7694749999999999</v>
      </c>
      <c r="G18">
        <f>347/44</f>
        <v>7.8863636363636367</v>
      </c>
    </row>
    <row r="19" spans="2:7" x14ac:dyDescent="0.35">
      <c r="B19">
        <f>6*96</f>
        <v>576</v>
      </c>
      <c r="G19">
        <f>44*7.5</f>
        <v>330</v>
      </c>
    </row>
    <row r="20" spans="2:7" x14ac:dyDescent="0.35">
      <c r="B20">
        <f>B18/B19*100</f>
        <v>1.9232465277777777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"/>
  <sheetViews>
    <sheetView tabSelected="1" workbookViewId="0">
      <selection activeCell="B16" sqref="B16:G17"/>
    </sheetView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542</v>
      </c>
      <c r="C2">
        <v>444</v>
      </c>
      <c r="D2">
        <v>804</v>
      </c>
      <c r="E2">
        <v>601</v>
      </c>
      <c r="F2">
        <v>397</v>
      </c>
      <c r="G2">
        <v>741</v>
      </c>
    </row>
    <row r="3" spans="1:7" x14ac:dyDescent="0.35">
      <c r="A3" s="1" t="s">
        <v>7</v>
      </c>
      <c r="B3">
        <v>420</v>
      </c>
      <c r="C3">
        <v>359</v>
      </c>
      <c r="D3">
        <v>470</v>
      </c>
      <c r="E3">
        <v>499</v>
      </c>
      <c r="F3">
        <v>350</v>
      </c>
      <c r="G3">
        <v>398</v>
      </c>
    </row>
    <row r="4" spans="1:7" x14ac:dyDescent="0.35">
      <c r="A4" s="1" t="s">
        <v>8</v>
      </c>
      <c r="B4">
        <v>755</v>
      </c>
      <c r="C4">
        <v>388</v>
      </c>
      <c r="D4">
        <v>896</v>
      </c>
      <c r="E4">
        <v>771</v>
      </c>
      <c r="F4">
        <v>642</v>
      </c>
      <c r="G4">
        <v>833</v>
      </c>
    </row>
    <row r="5" spans="1:7" x14ac:dyDescent="0.35">
      <c r="A5" s="1" t="s">
        <v>9</v>
      </c>
      <c r="B5">
        <v>355</v>
      </c>
      <c r="C5">
        <v>374</v>
      </c>
      <c r="D5">
        <v>677</v>
      </c>
      <c r="E5">
        <v>542</v>
      </c>
      <c r="F5">
        <v>374</v>
      </c>
      <c r="G5">
        <v>623</v>
      </c>
    </row>
    <row r="6" spans="1:7" x14ac:dyDescent="0.35">
      <c r="A6" s="1" t="s">
        <v>10</v>
      </c>
      <c r="B6">
        <v>687</v>
      </c>
      <c r="C6">
        <v>592</v>
      </c>
      <c r="D6">
        <v>727</v>
      </c>
      <c r="E6">
        <v>711</v>
      </c>
      <c r="F6">
        <v>545</v>
      </c>
      <c r="G6">
        <v>790</v>
      </c>
    </row>
    <row r="7" spans="1:7" x14ac:dyDescent="0.35">
      <c r="A7" s="1" t="s">
        <v>11</v>
      </c>
      <c r="B7">
        <v>543</v>
      </c>
      <c r="C7">
        <v>386</v>
      </c>
      <c r="D7">
        <v>825</v>
      </c>
      <c r="E7">
        <v>583</v>
      </c>
      <c r="F7">
        <v>339</v>
      </c>
      <c r="G7">
        <v>574</v>
      </c>
    </row>
    <row r="8" spans="1:7" x14ac:dyDescent="0.35">
      <c r="A8" s="1" t="s">
        <v>12</v>
      </c>
      <c r="B8">
        <v>905</v>
      </c>
      <c r="C8">
        <v>817</v>
      </c>
      <c r="D8">
        <v>850</v>
      </c>
      <c r="E8">
        <v>850</v>
      </c>
      <c r="F8">
        <v>770</v>
      </c>
      <c r="G8">
        <v>928</v>
      </c>
    </row>
    <row r="9" spans="1:7" x14ac:dyDescent="0.35">
      <c r="A9" s="1" t="s">
        <v>13</v>
      </c>
      <c r="B9">
        <v>688</v>
      </c>
      <c r="C9">
        <v>190</v>
      </c>
      <c r="D9">
        <v>1378</v>
      </c>
      <c r="E9">
        <v>633</v>
      </c>
      <c r="F9">
        <v>459</v>
      </c>
      <c r="G9">
        <v>1308</v>
      </c>
    </row>
    <row r="10" spans="1:7" x14ac:dyDescent="0.35">
      <c r="A10" s="1" t="s">
        <v>14</v>
      </c>
      <c r="B10">
        <v>746</v>
      </c>
      <c r="C10">
        <v>520</v>
      </c>
      <c r="D10">
        <v>662</v>
      </c>
      <c r="E10">
        <v>691</v>
      </c>
      <c r="F10">
        <v>473</v>
      </c>
      <c r="G10">
        <v>688</v>
      </c>
    </row>
    <row r="11" spans="1:7" x14ac:dyDescent="0.35">
      <c r="A11" s="1" t="s">
        <v>15</v>
      </c>
      <c r="B11">
        <v>1271</v>
      </c>
      <c r="C11">
        <v>1192</v>
      </c>
      <c r="D11">
        <v>1306</v>
      </c>
      <c r="E11">
        <v>1224</v>
      </c>
      <c r="F11">
        <v>1261</v>
      </c>
      <c r="G11">
        <v>1292</v>
      </c>
    </row>
    <row r="12" spans="1:7" x14ac:dyDescent="0.35">
      <c r="A12" s="1" t="s">
        <v>16</v>
      </c>
      <c r="B12">
        <v>691.2</v>
      </c>
      <c r="C12">
        <v>526.20000000000005</v>
      </c>
      <c r="D12">
        <v>859.5</v>
      </c>
      <c r="E12">
        <v>710.5</v>
      </c>
      <c r="F12">
        <v>561</v>
      </c>
      <c r="G12">
        <v>817.5</v>
      </c>
    </row>
    <row r="13" spans="1:7" x14ac:dyDescent="0.35">
      <c r="A13" s="1" t="s">
        <v>17</v>
      </c>
      <c r="B13">
        <v>28.8</v>
      </c>
      <c r="C13">
        <v>21.925000000000001</v>
      </c>
      <c r="D13">
        <v>35.8125</v>
      </c>
      <c r="E13">
        <v>29.604166666666671</v>
      </c>
      <c r="F13">
        <v>23.375</v>
      </c>
      <c r="G13">
        <v>34.0625</v>
      </c>
    </row>
    <row r="14" spans="1:7" x14ac:dyDescent="0.35">
      <c r="E14">
        <f>(E12/B12-1)*100</f>
        <v>2.792245370370372</v>
      </c>
      <c r="F14">
        <f t="shared" ref="F14:G14" si="0">(F12/C12-1)*100</f>
        <v>6.6134549600912029</v>
      </c>
      <c r="G14">
        <f t="shared" si="0"/>
        <v>-4.8865619546247796</v>
      </c>
    </row>
    <row r="16" spans="1:7" x14ac:dyDescent="0.35">
      <c r="B16">
        <f>B12-Waiting_wind!B12</f>
        <v>649.90000000000009</v>
      </c>
      <c r="C16">
        <f>C12-Waiting_wind!C12</f>
        <v>486.90000000000003</v>
      </c>
      <c r="D16">
        <f>D12-Waiting_wind!D12</f>
        <v>817</v>
      </c>
      <c r="E16">
        <f>E12-Waiting_wind!E12</f>
        <v>665</v>
      </c>
      <c r="F16">
        <f>F12-Waiting_wind!F12</f>
        <v>521.6</v>
      </c>
      <c r="G16">
        <f>G12-Waiting_wind!G12</f>
        <v>778.4</v>
      </c>
    </row>
    <row r="17" spans="2:7" x14ac:dyDescent="0.35">
      <c r="B17">
        <f>B16/B12*100</f>
        <v>94.024884259259267</v>
      </c>
      <c r="C17">
        <f t="shared" ref="C17:G17" si="1">C16/C12*100</f>
        <v>92.531356898517672</v>
      </c>
      <c r="D17">
        <f t="shared" si="1"/>
        <v>95.055264688772539</v>
      </c>
      <c r="E17">
        <f t="shared" si="1"/>
        <v>93.596059113300484</v>
      </c>
      <c r="F17">
        <f t="shared" si="1"/>
        <v>92.97682709447416</v>
      </c>
      <c r="G17">
        <f t="shared" si="1"/>
        <v>95.217125382262992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17</v>
      </c>
    </row>
    <row r="3" spans="1:7" x14ac:dyDescent="0.35">
      <c r="A3" s="1" t="s">
        <v>7</v>
      </c>
      <c r="B3">
        <v>0</v>
      </c>
      <c r="C3">
        <v>0</v>
      </c>
      <c r="D3">
        <v>0</v>
      </c>
      <c r="E3">
        <v>106</v>
      </c>
      <c r="F3">
        <v>27</v>
      </c>
      <c r="G3">
        <v>9</v>
      </c>
    </row>
    <row r="4" spans="1:7" x14ac:dyDescent="0.35">
      <c r="A4" s="1" t="s">
        <v>8</v>
      </c>
      <c r="B4">
        <v>0</v>
      </c>
      <c r="C4">
        <v>0</v>
      </c>
      <c r="D4">
        <v>0</v>
      </c>
      <c r="E4">
        <v>44</v>
      </c>
      <c r="F4">
        <v>0</v>
      </c>
      <c r="G4">
        <v>26</v>
      </c>
    </row>
    <row r="5" spans="1:7" x14ac:dyDescent="0.35">
      <c r="A5" s="1" t="s">
        <v>9</v>
      </c>
      <c r="B5">
        <v>0</v>
      </c>
      <c r="C5">
        <v>0</v>
      </c>
      <c r="D5">
        <v>0</v>
      </c>
      <c r="E5">
        <v>51</v>
      </c>
      <c r="F5">
        <v>0</v>
      </c>
      <c r="G5">
        <v>0</v>
      </c>
    </row>
    <row r="6" spans="1:7" x14ac:dyDescent="0.35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31</v>
      </c>
    </row>
    <row r="7" spans="1:7" x14ac:dyDescent="0.35">
      <c r="A7" s="1" t="s">
        <v>11</v>
      </c>
      <c r="B7">
        <v>0</v>
      </c>
      <c r="C7">
        <v>0</v>
      </c>
      <c r="D7">
        <v>0</v>
      </c>
      <c r="E7">
        <v>30</v>
      </c>
      <c r="F7">
        <v>46</v>
      </c>
      <c r="G7">
        <v>0</v>
      </c>
    </row>
    <row r="8" spans="1:7" x14ac:dyDescent="0.35">
      <c r="A8" s="1" t="s">
        <v>12</v>
      </c>
      <c r="B8">
        <v>0</v>
      </c>
      <c r="C8">
        <v>0</v>
      </c>
      <c r="D8">
        <v>0</v>
      </c>
      <c r="E8">
        <v>0</v>
      </c>
      <c r="F8">
        <v>22</v>
      </c>
      <c r="G8">
        <v>0</v>
      </c>
    </row>
    <row r="9" spans="1:7" x14ac:dyDescent="0.35">
      <c r="A9" s="1" t="s">
        <v>13</v>
      </c>
      <c r="B9">
        <v>0</v>
      </c>
      <c r="C9">
        <v>0</v>
      </c>
      <c r="D9">
        <v>0</v>
      </c>
      <c r="E9">
        <v>53</v>
      </c>
      <c r="F9">
        <v>50</v>
      </c>
      <c r="G9">
        <v>2</v>
      </c>
    </row>
    <row r="10" spans="1:7" x14ac:dyDescent="0.35">
      <c r="A10" s="1" t="s">
        <v>14</v>
      </c>
      <c r="B10">
        <v>0</v>
      </c>
      <c r="C10">
        <v>0</v>
      </c>
      <c r="D10">
        <v>0</v>
      </c>
      <c r="E10">
        <v>0</v>
      </c>
      <c r="F10">
        <v>11</v>
      </c>
      <c r="G10">
        <v>9</v>
      </c>
    </row>
    <row r="11" spans="1:7" x14ac:dyDescent="0.35">
      <c r="A11" s="1" t="s">
        <v>15</v>
      </c>
      <c r="B11">
        <v>0</v>
      </c>
      <c r="C11">
        <v>0</v>
      </c>
      <c r="D11">
        <v>0</v>
      </c>
      <c r="E11">
        <v>27</v>
      </c>
      <c r="F11">
        <v>0</v>
      </c>
      <c r="G11">
        <v>144</v>
      </c>
    </row>
    <row r="12" spans="1:7" x14ac:dyDescent="0.35">
      <c r="A12" s="1" t="s">
        <v>16</v>
      </c>
      <c r="B12">
        <v>0</v>
      </c>
      <c r="C12">
        <v>0</v>
      </c>
      <c r="D12">
        <v>0</v>
      </c>
      <c r="E12">
        <v>31.1</v>
      </c>
      <c r="F12">
        <v>15.6</v>
      </c>
      <c r="G12">
        <v>23.8</v>
      </c>
    </row>
    <row r="13" spans="1:7" x14ac:dyDescent="0.35">
      <c r="A13" s="1" t="s">
        <v>17</v>
      </c>
      <c r="B13">
        <v>0</v>
      </c>
      <c r="C13">
        <v>0</v>
      </c>
      <c r="D13">
        <v>0</v>
      </c>
      <c r="E13">
        <v>1.2958333333333329</v>
      </c>
      <c r="F13">
        <v>0.65</v>
      </c>
      <c r="G13">
        <v>0.9916666666666667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 s="1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5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5">
      <c r="A7" s="1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5">
      <c r="A8" s="1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5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5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5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s="1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s="1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"/>
  <sheetViews>
    <sheetView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 s="1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5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5">
      <c r="A7" s="1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5">
      <c r="A8" s="1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5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5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5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s="1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s="1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"/>
  <sheetViews>
    <sheetView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92</v>
      </c>
      <c r="C2">
        <v>173</v>
      </c>
      <c r="D2">
        <v>177</v>
      </c>
      <c r="E2">
        <v>156</v>
      </c>
      <c r="F2">
        <v>140</v>
      </c>
      <c r="G2">
        <v>130</v>
      </c>
    </row>
    <row r="3" spans="1:7" x14ac:dyDescent="0.35">
      <c r="A3" s="1" t="s">
        <v>7</v>
      </c>
      <c r="B3">
        <v>194</v>
      </c>
      <c r="C3">
        <v>289</v>
      </c>
      <c r="D3">
        <v>143</v>
      </c>
      <c r="E3">
        <v>101</v>
      </c>
      <c r="F3">
        <v>281</v>
      </c>
      <c r="G3">
        <v>100</v>
      </c>
    </row>
    <row r="4" spans="1:7" x14ac:dyDescent="0.35">
      <c r="A4" s="1" t="s">
        <v>8</v>
      </c>
      <c r="B4">
        <v>204</v>
      </c>
      <c r="C4">
        <v>88</v>
      </c>
      <c r="D4">
        <v>142</v>
      </c>
      <c r="E4">
        <v>150</v>
      </c>
      <c r="F4">
        <v>104</v>
      </c>
      <c r="G4">
        <v>294</v>
      </c>
    </row>
    <row r="5" spans="1:7" x14ac:dyDescent="0.35">
      <c r="A5" s="1" t="s">
        <v>9</v>
      </c>
      <c r="B5">
        <v>120</v>
      </c>
      <c r="C5">
        <v>100</v>
      </c>
      <c r="D5">
        <v>133</v>
      </c>
      <c r="E5">
        <v>166</v>
      </c>
      <c r="F5">
        <v>51</v>
      </c>
      <c r="G5">
        <v>163</v>
      </c>
    </row>
    <row r="6" spans="1:7" x14ac:dyDescent="0.35">
      <c r="A6" s="1" t="s">
        <v>10</v>
      </c>
      <c r="B6">
        <v>340</v>
      </c>
      <c r="C6">
        <v>307</v>
      </c>
      <c r="D6">
        <v>234</v>
      </c>
      <c r="E6">
        <v>308</v>
      </c>
      <c r="F6">
        <v>335</v>
      </c>
      <c r="G6">
        <v>224</v>
      </c>
    </row>
    <row r="7" spans="1:7" x14ac:dyDescent="0.35">
      <c r="A7" s="1" t="s">
        <v>11</v>
      </c>
      <c r="B7">
        <v>285</v>
      </c>
      <c r="C7">
        <v>202</v>
      </c>
      <c r="D7">
        <v>155</v>
      </c>
      <c r="E7">
        <v>158</v>
      </c>
      <c r="F7">
        <v>139</v>
      </c>
      <c r="G7">
        <v>139</v>
      </c>
    </row>
    <row r="8" spans="1:7" x14ac:dyDescent="0.35">
      <c r="A8" s="1" t="s">
        <v>12</v>
      </c>
      <c r="B8">
        <v>369</v>
      </c>
      <c r="C8">
        <v>195</v>
      </c>
      <c r="D8">
        <v>324</v>
      </c>
      <c r="E8">
        <v>362</v>
      </c>
      <c r="F8">
        <v>157</v>
      </c>
      <c r="G8">
        <v>299</v>
      </c>
    </row>
    <row r="9" spans="1:7" x14ac:dyDescent="0.35">
      <c r="A9" s="1" t="s">
        <v>13</v>
      </c>
      <c r="B9">
        <v>424</v>
      </c>
      <c r="C9">
        <v>44</v>
      </c>
      <c r="D9">
        <v>415</v>
      </c>
      <c r="E9">
        <v>380</v>
      </c>
      <c r="F9">
        <v>301</v>
      </c>
      <c r="G9">
        <v>523</v>
      </c>
    </row>
    <row r="10" spans="1:7" x14ac:dyDescent="0.35">
      <c r="A10" s="1" t="s">
        <v>14</v>
      </c>
      <c r="B10">
        <v>164</v>
      </c>
      <c r="C10">
        <v>404</v>
      </c>
      <c r="D10">
        <v>298</v>
      </c>
      <c r="E10">
        <v>297</v>
      </c>
      <c r="F10">
        <v>346</v>
      </c>
      <c r="G10">
        <v>268</v>
      </c>
    </row>
    <row r="11" spans="1:7" x14ac:dyDescent="0.35">
      <c r="A11" s="1" t="s">
        <v>15</v>
      </c>
      <c r="B11">
        <v>518</v>
      </c>
      <c r="C11">
        <v>782</v>
      </c>
      <c r="D11">
        <v>742</v>
      </c>
      <c r="E11">
        <v>817</v>
      </c>
      <c r="F11">
        <v>555</v>
      </c>
      <c r="G11">
        <v>526</v>
      </c>
    </row>
    <row r="12" spans="1:7" x14ac:dyDescent="0.35">
      <c r="A12" s="1" t="s">
        <v>16</v>
      </c>
      <c r="B12">
        <v>271</v>
      </c>
      <c r="C12">
        <v>258.39999999999998</v>
      </c>
      <c r="D12">
        <v>276.3</v>
      </c>
      <c r="E12">
        <v>289.5</v>
      </c>
      <c r="F12">
        <v>240.9</v>
      </c>
      <c r="G12">
        <v>266.60000000000002</v>
      </c>
    </row>
    <row r="13" spans="1:7" x14ac:dyDescent="0.35">
      <c r="A13" s="1" t="s">
        <v>17</v>
      </c>
      <c r="B13">
        <v>11.29166666666667</v>
      </c>
      <c r="C13">
        <v>10.766666666666669</v>
      </c>
      <c r="D13">
        <v>11.512499999999999</v>
      </c>
      <c r="E13">
        <v>12.0625</v>
      </c>
      <c r="F13">
        <v>10.0375</v>
      </c>
      <c r="G13">
        <v>11.108333333333331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3"/>
  <sheetViews>
    <sheetView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261</v>
      </c>
      <c r="C2">
        <v>226</v>
      </c>
      <c r="D2">
        <v>45</v>
      </c>
      <c r="E2">
        <v>232</v>
      </c>
      <c r="F2">
        <v>218</v>
      </c>
      <c r="G2">
        <v>45</v>
      </c>
    </row>
    <row r="3" spans="1:7" x14ac:dyDescent="0.35">
      <c r="A3" s="1" t="s">
        <v>7</v>
      </c>
      <c r="B3">
        <v>16</v>
      </c>
      <c r="C3">
        <v>42</v>
      </c>
      <c r="D3">
        <v>89</v>
      </c>
      <c r="E3">
        <v>16</v>
      </c>
      <c r="F3">
        <v>42</v>
      </c>
      <c r="G3">
        <v>92</v>
      </c>
    </row>
    <row r="4" spans="1:7" x14ac:dyDescent="0.35">
      <c r="A4" s="1" t="s">
        <v>8</v>
      </c>
      <c r="B4">
        <v>75</v>
      </c>
      <c r="C4">
        <v>70</v>
      </c>
      <c r="D4">
        <v>88</v>
      </c>
      <c r="E4">
        <v>51</v>
      </c>
      <c r="F4">
        <v>257</v>
      </c>
      <c r="G4">
        <v>272</v>
      </c>
    </row>
    <row r="5" spans="1:7" x14ac:dyDescent="0.35">
      <c r="A5" s="1" t="s">
        <v>9</v>
      </c>
      <c r="B5">
        <v>183</v>
      </c>
      <c r="C5">
        <v>264</v>
      </c>
      <c r="D5">
        <v>58</v>
      </c>
      <c r="E5">
        <v>183</v>
      </c>
      <c r="F5">
        <v>264</v>
      </c>
      <c r="G5">
        <v>399</v>
      </c>
    </row>
    <row r="6" spans="1:7" x14ac:dyDescent="0.35">
      <c r="A6" s="1" t="s">
        <v>10</v>
      </c>
      <c r="B6">
        <v>170</v>
      </c>
      <c r="C6">
        <v>278</v>
      </c>
      <c r="D6">
        <v>57</v>
      </c>
      <c r="E6">
        <v>114</v>
      </c>
      <c r="F6">
        <v>210</v>
      </c>
      <c r="G6">
        <v>6</v>
      </c>
    </row>
    <row r="7" spans="1:7" x14ac:dyDescent="0.35">
      <c r="A7" s="1" t="s">
        <v>11</v>
      </c>
      <c r="B7">
        <v>178</v>
      </c>
      <c r="C7">
        <v>31</v>
      </c>
      <c r="D7">
        <v>85</v>
      </c>
      <c r="E7">
        <v>112</v>
      </c>
      <c r="F7">
        <v>77</v>
      </c>
      <c r="G7">
        <v>160</v>
      </c>
    </row>
    <row r="8" spans="1:7" x14ac:dyDescent="0.35">
      <c r="A8" s="1" t="s">
        <v>12</v>
      </c>
      <c r="B8">
        <v>95</v>
      </c>
      <c r="C8">
        <v>157</v>
      </c>
      <c r="D8">
        <v>304</v>
      </c>
      <c r="E8">
        <v>95</v>
      </c>
      <c r="F8">
        <v>44</v>
      </c>
      <c r="G8">
        <v>342</v>
      </c>
    </row>
    <row r="9" spans="1:7" x14ac:dyDescent="0.35">
      <c r="A9" s="1" t="s">
        <v>13</v>
      </c>
      <c r="B9">
        <v>134</v>
      </c>
      <c r="C9">
        <v>55</v>
      </c>
      <c r="D9">
        <v>58</v>
      </c>
      <c r="E9">
        <v>70</v>
      </c>
      <c r="F9">
        <v>73</v>
      </c>
      <c r="G9">
        <v>234</v>
      </c>
    </row>
    <row r="10" spans="1:7" x14ac:dyDescent="0.35">
      <c r="A10" s="1" t="s">
        <v>14</v>
      </c>
      <c r="B10">
        <v>225</v>
      </c>
      <c r="C10">
        <v>97</v>
      </c>
      <c r="D10">
        <v>65</v>
      </c>
      <c r="E10">
        <v>35</v>
      </c>
      <c r="F10">
        <v>97</v>
      </c>
      <c r="G10">
        <v>105</v>
      </c>
    </row>
    <row r="11" spans="1:7" x14ac:dyDescent="0.35">
      <c r="A11" s="1" t="s">
        <v>15</v>
      </c>
      <c r="B11">
        <v>218</v>
      </c>
      <c r="C11">
        <v>116</v>
      </c>
      <c r="D11">
        <v>261</v>
      </c>
      <c r="E11">
        <v>150</v>
      </c>
      <c r="F11">
        <v>614</v>
      </c>
      <c r="G11">
        <v>207</v>
      </c>
    </row>
    <row r="12" spans="1:7" x14ac:dyDescent="0.35">
      <c r="A12" s="1" t="s">
        <v>16</v>
      </c>
      <c r="B12">
        <v>155.5</v>
      </c>
      <c r="C12">
        <v>133.6</v>
      </c>
      <c r="D12">
        <v>111</v>
      </c>
      <c r="E12">
        <v>105.8</v>
      </c>
      <c r="F12">
        <v>189.6</v>
      </c>
      <c r="G12">
        <v>186.2</v>
      </c>
    </row>
    <row r="13" spans="1:7" x14ac:dyDescent="0.35">
      <c r="A13" s="1" t="s">
        <v>17</v>
      </c>
      <c r="B13">
        <v>6.479166666666667</v>
      </c>
      <c r="C13">
        <v>5.5666666666666664</v>
      </c>
      <c r="D13">
        <v>4.625</v>
      </c>
      <c r="E13">
        <v>4.4083333333333332</v>
      </c>
      <c r="F13">
        <v>7.8999999999999986</v>
      </c>
      <c r="G13">
        <v>7.7583333333333329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3"/>
  <sheetViews>
    <sheetView workbookViewId="0">
      <selection activeCell="B16" sqref="B16"/>
    </sheetView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189</v>
      </c>
      <c r="C2">
        <v>45</v>
      </c>
      <c r="D2">
        <v>582</v>
      </c>
      <c r="E2">
        <v>213</v>
      </c>
      <c r="F2">
        <v>39</v>
      </c>
      <c r="G2">
        <v>549</v>
      </c>
    </row>
    <row r="3" spans="1:7" x14ac:dyDescent="0.35">
      <c r="A3" s="1" t="s">
        <v>7</v>
      </c>
      <c r="B3">
        <v>210</v>
      </c>
      <c r="C3">
        <v>28</v>
      </c>
      <c r="D3">
        <v>238</v>
      </c>
      <c r="E3">
        <v>276</v>
      </c>
      <c r="F3">
        <v>0</v>
      </c>
      <c r="G3">
        <v>197</v>
      </c>
    </row>
    <row r="4" spans="1:7" x14ac:dyDescent="0.35">
      <c r="A4" s="1" t="s">
        <v>8</v>
      </c>
      <c r="B4">
        <v>476</v>
      </c>
      <c r="C4">
        <v>230</v>
      </c>
      <c r="D4">
        <v>666</v>
      </c>
      <c r="E4">
        <v>526</v>
      </c>
      <c r="F4">
        <v>281</v>
      </c>
      <c r="G4">
        <v>241</v>
      </c>
    </row>
    <row r="5" spans="1:7" x14ac:dyDescent="0.35">
      <c r="A5" s="1" t="s">
        <v>9</v>
      </c>
      <c r="B5">
        <v>52</v>
      </c>
      <c r="C5">
        <v>10</v>
      </c>
      <c r="D5">
        <v>486</v>
      </c>
      <c r="E5">
        <v>142</v>
      </c>
      <c r="F5">
        <v>59</v>
      </c>
      <c r="G5">
        <v>61</v>
      </c>
    </row>
    <row r="6" spans="1:7" x14ac:dyDescent="0.35">
      <c r="A6" s="1" t="s">
        <v>10</v>
      </c>
      <c r="B6">
        <v>177</v>
      </c>
      <c r="C6">
        <v>7</v>
      </c>
      <c r="D6">
        <v>436</v>
      </c>
      <c r="E6">
        <v>289</v>
      </c>
      <c r="F6">
        <v>0</v>
      </c>
      <c r="G6">
        <v>529</v>
      </c>
    </row>
    <row r="7" spans="1:7" x14ac:dyDescent="0.35">
      <c r="A7" s="1" t="s">
        <v>11</v>
      </c>
      <c r="B7">
        <v>80</v>
      </c>
      <c r="C7">
        <v>153</v>
      </c>
      <c r="D7">
        <v>585</v>
      </c>
      <c r="E7">
        <v>283</v>
      </c>
      <c r="F7">
        <v>77</v>
      </c>
      <c r="G7">
        <v>275</v>
      </c>
    </row>
    <row r="8" spans="1:7" x14ac:dyDescent="0.35">
      <c r="A8" s="1" t="s">
        <v>12</v>
      </c>
      <c r="B8">
        <v>441</v>
      </c>
      <c r="C8">
        <v>465</v>
      </c>
      <c r="D8">
        <v>222</v>
      </c>
      <c r="E8">
        <v>393</v>
      </c>
      <c r="F8">
        <v>547</v>
      </c>
      <c r="G8">
        <v>287</v>
      </c>
    </row>
    <row r="9" spans="1:7" x14ac:dyDescent="0.35">
      <c r="A9" s="1" t="s">
        <v>13</v>
      </c>
      <c r="B9">
        <v>130</v>
      </c>
      <c r="C9">
        <v>91</v>
      </c>
      <c r="D9">
        <v>905</v>
      </c>
      <c r="E9">
        <v>130</v>
      </c>
      <c r="F9">
        <v>35</v>
      </c>
      <c r="G9">
        <v>549</v>
      </c>
    </row>
    <row r="10" spans="1:7" x14ac:dyDescent="0.35">
      <c r="A10" s="1" t="s">
        <v>14</v>
      </c>
      <c r="B10">
        <v>357</v>
      </c>
      <c r="C10">
        <v>19</v>
      </c>
      <c r="D10">
        <v>299</v>
      </c>
      <c r="E10">
        <v>359</v>
      </c>
      <c r="F10">
        <v>19</v>
      </c>
      <c r="G10">
        <v>306</v>
      </c>
    </row>
    <row r="11" spans="1:7" x14ac:dyDescent="0.35">
      <c r="A11" s="1" t="s">
        <v>15</v>
      </c>
      <c r="B11">
        <v>535</v>
      </c>
      <c r="C11">
        <v>294</v>
      </c>
      <c r="D11">
        <v>303</v>
      </c>
      <c r="E11">
        <v>230</v>
      </c>
      <c r="F11">
        <v>92</v>
      </c>
      <c r="G11">
        <v>415</v>
      </c>
    </row>
    <row r="12" spans="1:7" x14ac:dyDescent="0.35">
      <c r="A12" s="1" t="s">
        <v>16</v>
      </c>
      <c r="B12">
        <v>264.7</v>
      </c>
      <c r="C12">
        <v>134.19999999999999</v>
      </c>
      <c r="D12">
        <v>472.2</v>
      </c>
      <c r="E12">
        <v>284.10000000000002</v>
      </c>
      <c r="F12">
        <v>114.9</v>
      </c>
      <c r="G12">
        <v>340.9</v>
      </c>
    </row>
    <row r="13" spans="1:7" x14ac:dyDescent="0.35">
      <c r="A13" s="1" t="s">
        <v>17</v>
      </c>
      <c r="B13">
        <v>11.02916666666667</v>
      </c>
      <c r="C13">
        <v>5.5916666666666677</v>
      </c>
      <c r="D13">
        <v>19.675000000000001</v>
      </c>
      <c r="E13">
        <v>11.8375</v>
      </c>
      <c r="F13">
        <v>4.7875000000000014</v>
      </c>
      <c r="G13">
        <v>14.204166666666669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T_TOT</vt:lpstr>
      <vt:lpstr>COST_TOT</vt:lpstr>
      <vt:lpstr>WAIT_TOT</vt:lpstr>
      <vt:lpstr>Waiting_position</vt:lpstr>
      <vt:lpstr>Waiting_transfer</vt:lpstr>
      <vt:lpstr>Waiting_connect</vt:lpstr>
      <vt:lpstr>Waiting_tower</vt:lpstr>
      <vt:lpstr>Waiting_nacelle</vt:lpstr>
      <vt:lpstr>Waiting_blade</vt:lpstr>
      <vt:lpstr>Waiting_commission</vt:lpstr>
      <vt:lpstr>Waiting_transit</vt:lpstr>
      <vt:lpstr>Waiting_wave</vt:lpstr>
      <vt:lpstr>Waiting_wind</vt:lpstr>
      <vt:lpstr>Waiting_tide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Florian Dach</cp:lastModifiedBy>
  <dcterms:created xsi:type="dcterms:W3CDTF">2023-06-05T12:50:43Z</dcterms:created>
  <dcterms:modified xsi:type="dcterms:W3CDTF">2023-06-06T15:01:13Z</dcterms:modified>
</cp:coreProperties>
</file>